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defaultThemeVersion="124226"/>
  <xr:revisionPtr revIDLastSave="0" documentId="13_ncr:1_{D3827263-A328-4613-B8E6-3D0C91E3DEE7}" xr6:coauthVersionLast="47" xr6:coauthVersionMax="47" xr10:uidLastSave="{00000000-0000-0000-0000-000000000000}"/>
  <bookViews>
    <workbookView xWindow="-165" yWindow="-165" windowWidth="29130" windowHeight="15810" xr2:uid="{00000000-000D-0000-FFFF-FFFF00000000}"/>
  </bookViews>
  <sheets>
    <sheet name="FILF" sheetId="38" r:id="rId1"/>
    <sheet name="FIONF" sheetId="39" r:id="rId2"/>
    <sheet name="FIMMF" sheetId="40" r:id="rId3"/>
    <sheet name="FIFRF" sheetId="41" r:id="rId4"/>
    <sheet name="FICDF" sheetId="42" r:id="rId5"/>
    <sheet name="FBPF" sheetId="43" r:id="rId6"/>
    <sheet name="FIUSDF" sheetId="44" r:id="rId7"/>
    <sheet name="FIMLDF" sheetId="45" r:id="rId8"/>
    <sheet name="FILWD" sheetId="46" r:id="rId9"/>
    <sheet name="FILNGDF" sheetId="47" r:id="rId10"/>
    <sheet name="FIGSF" sheetId="48" r:id="rId11"/>
    <sheet name="FIRF" sheetId="49" r:id="rId12"/>
    <sheet name="FICHF" sheetId="50" r:id="rId13"/>
    <sheet name="FIMAAF" sheetId="15" r:id="rId14"/>
    <sheet name="FIESF" sheetId="16" r:id="rId15"/>
    <sheet name="FIBAF" sheetId="17" r:id="rId16"/>
    <sheet name="FIAHF" sheetId="18" r:id="rId17"/>
    <sheet name="FIAF" sheetId="19" r:id="rId18"/>
    <sheet name="TIVF" sheetId="20" r:id="rId19"/>
    <sheet name="FITF" sheetId="21" r:id="rId20"/>
    <sheet name="FISCF" sheetId="22" r:id="rId21"/>
    <sheet name="FIOF" sheetId="23" r:id="rId22"/>
    <sheet name="FIMICF" sheetId="24" r:id="rId23"/>
    <sheet name="FIMCF" sheetId="25" r:id="rId24"/>
    <sheet name="FILMCF" sheetId="26" r:id="rId25"/>
    <sheet name="FILCF" sheetId="27" r:id="rId26"/>
    <sheet name="FIFEF" sheetId="28" r:id="rId27"/>
    <sheet name="FIEF" sheetId="29" r:id="rId28"/>
    <sheet name="FIDYF" sheetId="30" r:id="rId29"/>
    <sheet name="FBIF" sheetId="31" r:id="rId30"/>
    <sheet name="FAEF" sheetId="32" r:id="rId31"/>
    <sheet name="FIIF-NSE" sheetId="33" r:id="rId32"/>
    <sheet name="FITX" sheetId="34" r:id="rId33"/>
    <sheet name="FIUS" sheetId="35" r:id="rId34"/>
    <sheet name="FIPAF" sheetId="36" r:id="rId35"/>
    <sheet name="FF" sheetId="37" r:id="rId36"/>
    <sheet name="FIDA" sheetId="51" r:id="rId37"/>
    <sheet name="FISTIP" sheetId="52" r:id="rId38"/>
    <sheet name="FICRF" sheetId="53" r:id="rId39"/>
  </sheets>
  <definedNames>
    <definedName name="_xlnm._FilterDatabase" localSheetId="17" hidden="1">FIAF!$A$4:$J$102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8" i="15" l="1"/>
  <c r="D103" i="15"/>
  <c r="F82" i="15"/>
  <c r="E82" i="15"/>
  <c r="E78" i="15"/>
  <c r="E48" i="15"/>
  <c r="F47" i="15"/>
  <c r="F46" i="15"/>
  <c r="F45" i="15"/>
  <c r="F44" i="15"/>
  <c r="F43" i="15"/>
  <c r="F80" i="15"/>
  <c r="F76" i="15"/>
  <c r="E76" i="15"/>
  <c r="F71" i="15"/>
  <c r="E71" i="15"/>
  <c r="F67" i="15"/>
  <c r="E67" i="15"/>
  <c r="F61" i="15"/>
  <c r="E61" i="15"/>
  <c r="F52" i="15"/>
  <c r="E52" i="15"/>
  <c r="F40" i="15"/>
  <c r="E40" i="15"/>
  <c r="F48" i="15" l="1"/>
  <c r="F7" i="53" l="1"/>
  <c r="F9" i="53" s="1"/>
  <c r="E7" i="53"/>
  <c r="E9" i="53" s="1"/>
  <c r="F67" i="52"/>
  <c r="F69" i="52" s="1"/>
  <c r="E67" i="52"/>
  <c r="E69" i="52" s="1"/>
  <c r="F83" i="50"/>
  <c r="E83" i="50"/>
  <c r="F79" i="50"/>
  <c r="E79" i="50"/>
  <c r="F72" i="50"/>
  <c r="E72" i="50"/>
  <c r="F57" i="50"/>
  <c r="F87" i="50" s="1"/>
  <c r="E57" i="50"/>
  <c r="E87" i="50" s="1"/>
  <c r="F80" i="49"/>
  <c r="E80" i="49"/>
  <c r="F73" i="49"/>
  <c r="E73" i="49"/>
  <c r="F57" i="49"/>
  <c r="F82" i="49" s="1"/>
  <c r="E57" i="49"/>
  <c r="E82" i="49" s="1"/>
  <c r="E34" i="48"/>
  <c r="F33" i="48"/>
  <c r="F32" i="48"/>
  <c r="F31" i="48"/>
  <c r="F30" i="48"/>
  <c r="F29" i="48"/>
  <c r="F28" i="48"/>
  <c r="F19" i="48"/>
  <c r="F15" i="48"/>
  <c r="F17" i="48" s="1"/>
  <c r="E15" i="48"/>
  <c r="E21" i="48" s="1"/>
  <c r="F15" i="47"/>
  <c r="E15" i="47"/>
  <c r="F11" i="47"/>
  <c r="F19" i="47" s="1"/>
  <c r="E11" i="47"/>
  <c r="E19" i="47" s="1"/>
  <c r="E54" i="46"/>
  <c r="F53" i="46"/>
  <c r="F52" i="46"/>
  <c r="F51" i="46"/>
  <c r="F50" i="46"/>
  <c r="F41" i="46"/>
  <c r="F37" i="46"/>
  <c r="E37" i="46"/>
  <c r="F33" i="46"/>
  <c r="F39" i="46" s="1"/>
  <c r="E33" i="46"/>
  <c r="F24" i="46"/>
  <c r="E24" i="46"/>
  <c r="F18" i="46"/>
  <c r="E18" i="46"/>
  <c r="F25" i="45"/>
  <c r="E25" i="45"/>
  <c r="F21" i="45"/>
  <c r="E21" i="45"/>
  <c r="F11" i="45"/>
  <c r="E11" i="45"/>
  <c r="E60" i="44"/>
  <c r="F59" i="44"/>
  <c r="F58" i="44"/>
  <c r="F57" i="44"/>
  <c r="F56" i="44"/>
  <c r="F55" i="44"/>
  <c r="F60" i="44" s="1"/>
  <c r="F46" i="44"/>
  <c r="F42" i="44"/>
  <c r="E42" i="44"/>
  <c r="F38" i="44"/>
  <c r="E38" i="44"/>
  <c r="F34" i="44"/>
  <c r="E34" i="44"/>
  <c r="F30" i="44"/>
  <c r="E30" i="44"/>
  <c r="F24" i="44"/>
  <c r="E24" i="44"/>
  <c r="F12" i="44"/>
  <c r="E12" i="44"/>
  <c r="E66" i="43"/>
  <c r="F65" i="43"/>
  <c r="F64" i="43"/>
  <c r="F63" i="43"/>
  <c r="F62" i="43"/>
  <c r="F61" i="43"/>
  <c r="F60" i="43"/>
  <c r="F51" i="43"/>
  <c r="F47" i="43"/>
  <c r="E47" i="43"/>
  <c r="F43" i="43"/>
  <c r="E43" i="43"/>
  <c r="F31" i="43"/>
  <c r="E31" i="43"/>
  <c r="F26" i="43"/>
  <c r="E26" i="43"/>
  <c r="E69" i="42"/>
  <c r="F68" i="42"/>
  <c r="F67" i="42"/>
  <c r="F66" i="42"/>
  <c r="F65" i="42"/>
  <c r="F64" i="42"/>
  <c r="F63" i="42"/>
  <c r="F62" i="42"/>
  <c r="F53" i="42"/>
  <c r="F49" i="42"/>
  <c r="E49" i="42"/>
  <c r="F45" i="42"/>
  <c r="E45" i="42"/>
  <c r="F32" i="42"/>
  <c r="E32" i="42"/>
  <c r="E46" i="41"/>
  <c r="F45" i="41"/>
  <c r="F44" i="41"/>
  <c r="F43" i="41"/>
  <c r="F42" i="41"/>
  <c r="F33" i="41"/>
  <c r="F29" i="41"/>
  <c r="E29" i="41"/>
  <c r="F25" i="41"/>
  <c r="E25" i="41"/>
  <c r="F14" i="41"/>
  <c r="F35" i="41" s="1"/>
  <c r="E14" i="41"/>
  <c r="E35" i="41" s="1"/>
  <c r="F70" i="40"/>
  <c r="E70" i="40"/>
  <c r="F66" i="40"/>
  <c r="E66" i="40"/>
  <c r="F62" i="40"/>
  <c r="E62" i="40"/>
  <c r="F56" i="40"/>
  <c r="E56" i="40"/>
  <c r="F39" i="40"/>
  <c r="E39" i="40"/>
  <c r="F9" i="39"/>
  <c r="F13" i="39" s="1"/>
  <c r="E9" i="39"/>
  <c r="E13" i="39" s="1"/>
  <c r="F66" i="38"/>
  <c r="E66" i="38"/>
  <c r="F62" i="38"/>
  <c r="E62" i="38"/>
  <c r="F51" i="38"/>
  <c r="E51" i="38"/>
  <c r="F43" i="38"/>
  <c r="E43" i="38"/>
  <c r="F20" i="38"/>
  <c r="E20" i="38"/>
  <c r="F9" i="38"/>
  <c r="F70" i="38" s="1"/>
  <c r="E9" i="38"/>
  <c r="F34" i="48" l="1"/>
  <c r="F72" i="40"/>
  <c r="F46" i="41"/>
  <c r="F27" i="45"/>
  <c r="F43" i="46"/>
  <c r="F54" i="46"/>
  <c r="F21" i="48"/>
  <c r="E49" i="43"/>
  <c r="E44" i="44"/>
  <c r="F66" i="43"/>
  <c r="F48" i="44"/>
  <c r="E84" i="49"/>
  <c r="E70" i="38"/>
  <c r="F55" i="42"/>
  <c r="E17" i="47"/>
  <c r="F84" i="49"/>
  <c r="F69" i="42"/>
  <c r="E55" i="42"/>
  <c r="E74" i="40"/>
  <c r="F49" i="43"/>
  <c r="E27" i="45"/>
  <c r="E39" i="46"/>
  <c r="F44" i="44"/>
  <c r="E31" i="41"/>
  <c r="F51" i="42"/>
  <c r="E53" i="43"/>
  <c r="E29" i="45"/>
  <c r="F11" i="39"/>
  <c r="F31" i="41"/>
  <c r="F53" i="43"/>
  <c r="E48" i="44"/>
  <c r="F29" i="45"/>
  <c r="E43" i="46"/>
  <c r="E17" i="48"/>
  <c r="F74" i="40"/>
  <c r="E51" i="42"/>
  <c r="E68" i="38"/>
  <c r="E11" i="39"/>
  <c r="F68" i="38"/>
  <c r="E72" i="40"/>
  <c r="F17" i="47"/>
  <c r="E85" i="50"/>
  <c r="F85" i="50"/>
  <c r="F135" i="19" l="1"/>
  <c r="F131" i="19"/>
  <c r="E131" i="19"/>
  <c r="F126" i="19"/>
  <c r="E126" i="19"/>
  <c r="F122" i="19"/>
  <c r="E122" i="19"/>
  <c r="F115" i="19"/>
  <c r="E115" i="19"/>
  <c r="F109" i="19"/>
  <c r="E109" i="19"/>
  <c r="H102" i="19"/>
  <c r="G102" i="19"/>
  <c r="F102" i="19"/>
  <c r="E102" i="19"/>
  <c r="E133" i="19"/>
  <c r="E15" i="37"/>
  <c r="E11" i="37"/>
  <c r="E13" i="37"/>
  <c r="D11" i="37"/>
  <c r="D15" i="37"/>
  <c r="D13" i="37"/>
  <c r="E17" i="36"/>
  <c r="E21" i="36"/>
  <c r="D17" i="36"/>
  <c r="D19" i="36" s="1"/>
  <c r="E7" i="35"/>
  <c r="E11" i="35" s="1"/>
  <c r="D7" i="35"/>
  <c r="D11" i="35" s="1"/>
  <c r="E63" i="34"/>
  <c r="F61" i="34"/>
  <c r="E61" i="34"/>
  <c r="F56" i="34"/>
  <c r="E56" i="34"/>
  <c r="E65" i="34" s="1"/>
  <c r="F61" i="33"/>
  <c r="E61" i="33"/>
  <c r="F59" i="33"/>
  <c r="E59" i="33"/>
  <c r="F57" i="33"/>
  <c r="E57" i="33"/>
  <c r="F62" i="32"/>
  <c r="F66" i="32" s="1"/>
  <c r="E62" i="32"/>
  <c r="F23" i="32"/>
  <c r="E23" i="32"/>
  <c r="F48" i="31"/>
  <c r="E48" i="31"/>
  <c r="F44" i="31"/>
  <c r="F46" i="31" s="1"/>
  <c r="E44" i="31"/>
  <c r="E46" i="31"/>
  <c r="F66" i="30"/>
  <c r="E66" i="30"/>
  <c r="F62" i="30"/>
  <c r="E62" i="30"/>
  <c r="F52" i="30"/>
  <c r="F70" i="30" s="1"/>
  <c r="E52" i="30"/>
  <c r="F45" i="30"/>
  <c r="E45" i="30"/>
  <c r="F71" i="29"/>
  <c r="E71" i="29"/>
  <c r="F66" i="29"/>
  <c r="E66" i="29"/>
  <c r="E75" i="29" s="1"/>
  <c r="F61" i="29"/>
  <c r="E61" i="29"/>
  <c r="F39" i="28"/>
  <c r="E39" i="28"/>
  <c r="F34" i="28"/>
  <c r="F43" i="28" s="1"/>
  <c r="E34" i="28"/>
  <c r="E43" i="28" s="1"/>
  <c r="F43" i="27"/>
  <c r="F47" i="27" s="1"/>
  <c r="E43" i="27"/>
  <c r="E47" i="27" s="1"/>
  <c r="F58" i="26"/>
  <c r="F62" i="26" s="1"/>
  <c r="E58" i="26"/>
  <c r="E62" i="26" s="1"/>
  <c r="E73" i="25"/>
  <c r="F69" i="25"/>
  <c r="F73" i="25" s="1"/>
  <c r="E69" i="25"/>
  <c r="E71" i="25"/>
  <c r="F103" i="24"/>
  <c r="E103" i="24"/>
  <c r="F98" i="24"/>
  <c r="E98" i="24"/>
  <c r="F94" i="24"/>
  <c r="F105" i="24" s="1"/>
  <c r="E94" i="24"/>
  <c r="E107" i="24" s="1"/>
  <c r="F79" i="23"/>
  <c r="E79" i="23"/>
  <c r="F74" i="23"/>
  <c r="E74" i="23"/>
  <c r="F70" i="23"/>
  <c r="E70" i="23"/>
  <c r="F65" i="23"/>
  <c r="E65" i="23"/>
  <c r="E83" i="23" s="1"/>
  <c r="F110" i="22"/>
  <c r="E110" i="22"/>
  <c r="F105" i="22"/>
  <c r="F112" i="22" s="1"/>
  <c r="E105" i="22"/>
  <c r="E114" i="22" s="1"/>
  <c r="E112" i="22"/>
  <c r="F38" i="21"/>
  <c r="E38" i="21"/>
  <c r="F34" i="21"/>
  <c r="E34" i="21"/>
  <c r="F25" i="21"/>
  <c r="F42" i="21" s="1"/>
  <c r="E25" i="21"/>
  <c r="F60" i="20"/>
  <c r="F58" i="20"/>
  <c r="E58" i="20"/>
  <c r="F54" i="20"/>
  <c r="F62" i="20" s="1"/>
  <c r="E54" i="20"/>
  <c r="E62" i="20" s="1"/>
  <c r="F95" i="18"/>
  <c r="E95" i="18"/>
  <c r="F79" i="18"/>
  <c r="E79" i="18"/>
  <c r="F62" i="18"/>
  <c r="E62" i="18"/>
  <c r="F57" i="18"/>
  <c r="F97" i="18"/>
  <c r="E57" i="18"/>
  <c r="F99" i="17"/>
  <c r="F95" i="17"/>
  <c r="F97" i="17" s="1"/>
  <c r="E95" i="17"/>
  <c r="F77" i="17"/>
  <c r="E77" i="17"/>
  <c r="H58" i="17"/>
  <c r="D121" i="17" s="1"/>
  <c r="G58" i="17"/>
  <c r="F58" i="17"/>
  <c r="E58" i="17"/>
  <c r="F89" i="16"/>
  <c r="F85" i="16"/>
  <c r="E85" i="16"/>
  <c r="F74" i="16"/>
  <c r="E74" i="16"/>
  <c r="E91" i="16" s="1"/>
  <c r="H64" i="16"/>
  <c r="D122" i="16" s="1"/>
  <c r="G64" i="16"/>
  <c r="F64" i="16"/>
  <c r="E64" i="16"/>
  <c r="E68" i="30"/>
  <c r="F75" i="29"/>
  <c r="E40" i="21"/>
  <c r="E97" i="17"/>
  <c r="E19" i="36"/>
  <c r="D21" i="36"/>
  <c r="D9" i="35"/>
  <c r="F99" i="18" l="1"/>
  <c r="E42" i="21"/>
  <c r="F41" i="28"/>
  <c r="F133" i="19"/>
  <c r="F137" i="19"/>
  <c r="E87" i="16"/>
  <c r="F60" i="26"/>
  <c r="F64" i="32"/>
  <c r="E9" i="35"/>
  <c r="E60" i="20"/>
  <c r="F114" i="22"/>
  <c r="E70" i="30"/>
  <c r="E66" i="32"/>
  <c r="F91" i="16"/>
  <c r="E137" i="19"/>
  <c r="E101" i="17"/>
  <c r="E99" i="18"/>
  <c r="F81" i="23"/>
  <c r="F83" i="23"/>
  <c r="F45" i="27"/>
  <c r="E73" i="29"/>
  <c r="F68" i="30"/>
  <c r="F101" i="17"/>
  <c r="E97" i="18"/>
  <c r="F40" i="21"/>
  <c r="E81" i="23"/>
  <c r="F71" i="25"/>
  <c r="F73" i="29"/>
  <c r="F65" i="34"/>
  <c r="F63" i="34"/>
  <c r="E64" i="32"/>
  <c r="E41" i="28"/>
  <c r="E45" i="27"/>
  <c r="E60" i="26"/>
  <c r="F107" i="24"/>
  <c r="E105" i="24"/>
  <c r="F87" i="16"/>
</calcChain>
</file>

<file path=xl/sharedStrings.xml><?xml version="1.0" encoding="utf-8"?>
<sst xmlns="http://schemas.openxmlformats.org/spreadsheetml/2006/main" count="6603" uniqueCount="1491">
  <si>
    <t>Name of the Instrument</t>
  </si>
  <si>
    <t>Quantity</t>
  </si>
  <si>
    <t>ISIN Number</t>
  </si>
  <si>
    <t>% to Net Assets</t>
  </si>
  <si>
    <t>Industry Classification / Rating</t>
  </si>
  <si>
    <t>YTM</t>
  </si>
  <si>
    <t>Market Value (including accrued interest, if any) (Rs. in Lakhs)</t>
  </si>
  <si>
    <t>Portfolio Statement as on August 29, 2025</t>
  </si>
  <si>
    <t>Franklin India Multi Asset Allocation Fund</t>
  </si>
  <si>
    <t>Franklin India Equity Savings Fund</t>
  </si>
  <si>
    <t>Franklin India Balanced Advantage Fund</t>
  </si>
  <si>
    <t>Franklin India Arbitrage Fund</t>
  </si>
  <si>
    <t>Templeton India Value Fund</t>
  </si>
  <si>
    <t>Franklin India Technology Fund</t>
  </si>
  <si>
    <t>Franklin India Opportunities Fund</t>
  </si>
  <si>
    <t>Franklin India Multi Cap Fund</t>
  </si>
  <si>
    <t>Franklin India Focused Equity Fund</t>
  </si>
  <si>
    <t>Franklin Build India Fund</t>
  </si>
  <si>
    <t>Franklin Asian Equity Fund</t>
  </si>
  <si>
    <t>Debt Instruments</t>
  </si>
  <si>
    <t>(a) Listed / awaiting listing on Stock Exchanges</t>
  </si>
  <si>
    <t>CRISIL AAA</t>
  </si>
  <si>
    <t>0.00% Jubilant Bevco Ltd (31-May-2028) **</t>
  </si>
  <si>
    <t>INE1D4P08019</t>
  </si>
  <si>
    <t>CRISIL AA</t>
  </si>
  <si>
    <t>0.00% Jubilant Beverages Ltd (31-May-2028) **</t>
  </si>
  <si>
    <t>INE1D4O08012</t>
  </si>
  <si>
    <t>Sub Total</t>
  </si>
  <si>
    <t>Money Market Instruments</t>
  </si>
  <si>
    <t>Certificate of Deposit</t>
  </si>
  <si>
    <t>CARE A1+</t>
  </si>
  <si>
    <t>IND A1+</t>
  </si>
  <si>
    <t>CRISIL A1+</t>
  </si>
  <si>
    <t>Treasury Bill</t>
  </si>
  <si>
    <t xml:space="preserve"> SOVEREIGN</t>
  </si>
  <si>
    <t>Government Securities</t>
  </si>
  <si>
    <t>SOVEREIGN</t>
  </si>
  <si>
    <t>Mutual Fund Units</t>
  </si>
  <si>
    <t>Total</t>
  </si>
  <si>
    <t>Net Assets</t>
  </si>
  <si>
    <t>Call, Cash &amp; Other Assets</t>
  </si>
  <si>
    <t>** Non- Traded Scrips</t>
  </si>
  <si>
    <t>Notes</t>
  </si>
  <si>
    <t>a) NAV at the beginning and at the end of the Half-year ended 29-Aug-2025</t>
  </si>
  <si>
    <t xml:space="preserve">      Plan/Option</t>
  </si>
  <si>
    <t>As on 29-Aug-2025</t>
  </si>
  <si>
    <t>As on 28-Feb-2025</t>
  </si>
  <si>
    <t xml:space="preserve">      Growth Plan</t>
  </si>
  <si>
    <t xml:space="preserve">      IDCW Plan</t>
  </si>
  <si>
    <t xml:space="preserve">      Direct Growth Plan</t>
  </si>
  <si>
    <t xml:space="preserve">      Direct IDCW Plan</t>
  </si>
  <si>
    <t>b) Aggregate Distributions declared during the Half - year ended 29-Aug-2025</t>
  </si>
  <si>
    <t>Plan Name</t>
  </si>
  <si>
    <t>Distributions per unit (Rs.)+++</t>
  </si>
  <si>
    <t>+++ Distribution payouts/ re-investments are subject to deduction of TDS at the applicable rates.</t>
  </si>
  <si>
    <t>IDCW - Income Distribution cum capital withdrawal</t>
  </si>
  <si>
    <t>(In Years)</t>
  </si>
  <si>
    <t>Nil</t>
  </si>
  <si>
    <t>CARE AAA</t>
  </si>
  <si>
    <t>6.90% GOI 2065 (15-Apr-2065)</t>
  </si>
  <si>
    <t>IN0020250018</t>
  </si>
  <si>
    <t>7.24% GOI 2055 (18-Aug-2055)</t>
  </si>
  <si>
    <t>IN0020250075</t>
  </si>
  <si>
    <t>7.70% Poonawalla Fincorp Ltd (21-Apr-2028) **</t>
  </si>
  <si>
    <t>INE511C07847</t>
  </si>
  <si>
    <t>7.58% National Bank For Agriculture &amp; Rural Development (31-Jul-2026)</t>
  </si>
  <si>
    <t>INE261F08DX0</t>
  </si>
  <si>
    <t>5.63% GOI 2026 (12-Apr-2026)</t>
  </si>
  <si>
    <t>IN0020210012</t>
  </si>
  <si>
    <t>7.82% JAMMU &amp; KASHMIR SDL (28-Aug-2042)</t>
  </si>
  <si>
    <t>IN4920250110</t>
  </si>
  <si>
    <t>7.77% WB SDL (28-Aug-2046)</t>
  </si>
  <si>
    <t>IN3420250091</t>
  </si>
  <si>
    <t>7.75% WB SDL (28-Aug-2047)</t>
  </si>
  <si>
    <t>IN3420250109</t>
  </si>
  <si>
    <t>6.84% Andhra Pradesh SDL (04-Jun-2038)</t>
  </si>
  <si>
    <t>IN1020250149</t>
  </si>
  <si>
    <t>7.32% Chhattisgarh SDL (05-Mar-2037)</t>
  </si>
  <si>
    <t>IN3520240083</t>
  </si>
  <si>
    <t>7.32% West Bengal SDL (05-Mar-2038)</t>
  </si>
  <si>
    <t>IN3420240225</t>
  </si>
  <si>
    <t>7.10% Rajasthan SDL (26-Mar-2043)</t>
  </si>
  <si>
    <t>IN2920240545</t>
  </si>
  <si>
    <t>8.75% Bharti Telecom Ltd (05-Nov-2029) **</t>
  </si>
  <si>
    <t>INE403D08264</t>
  </si>
  <si>
    <t>7.82% Bajaj Finance Ltd (31-Jan-2034) **</t>
  </si>
  <si>
    <t>INE296A07SV1</t>
  </si>
  <si>
    <t>IND AAA</t>
  </si>
  <si>
    <t>6.68% GOI 2040 (07-Aug-2047)</t>
  </si>
  <si>
    <t>IN0020250042</t>
  </si>
  <si>
    <t>7.08% Andhra Pradesh SDL (26-Mar-2037)</t>
  </si>
  <si>
    <t>IN1020240801</t>
  </si>
  <si>
    <t>7.87% Summit Digitel Infrastructure Ltd (15-Mar-2030) **</t>
  </si>
  <si>
    <t>INE507T07146</t>
  </si>
  <si>
    <t>7.21% Embassy Office Parks Reit (17-Mar-2028) **</t>
  </si>
  <si>
    <t>INE041007167</t>
  </si>
  <si>
    <t>0.00% REC Ltd (03-Nov-2034)</t>
  </si>
  <si>
    <t>INE020B08FJ3</t>
  </si>
  <si>
    <t>6.92% Power Finance Corporation Ltd (14-Apr-2032) **</t>
  </si>
  <si>
    <t>INE134E08LN6</t>
  </si>
  <si>
    <t>7.65% Poonawalla Fincorp Ltd (21-Apr-2027) **</t>
  </si>
  <si>
    <t>INE511C07854</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</si>
  <si>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</si>
  <si>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</si>
  <si>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</si>
  <si>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</si>
  <si>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</si>
  <si>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</si>
  <si>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7.68% Small Industries Development Bank Of India (10-Aug-2027) **</t>
  </si>
  <si>
    <t>INE556F08KP4</t>
  </si>
  <si>
    <t>91 DTB (18-Sep-2025)</t>
  </si>
  <si>
    <t>IN002025X125</t>
  </si>
  <si>
    <t>Equity &amp; Equity related</t>
  </si>
  <si>
    <t>HDFC Bank Ltd</t>
  </si>
  <si>
    <t>INE040A01034</t>
  </si>
  <si>
    <t>Banks</t>
  </si>
  <si>
    <t>ICICI Bank Ltd</t>
  </si>
  <si>
    <t>INE090A01021</t>
  </si>
  <si>
    <t>Larsen &amp; Toubro Ltd</t>
  </si>
  <si>
    <t>INE018A01030</t>
  </si>
  <si>
    <t>Construction</t>
  </si>
  <si>
    <t>Bharti Airtel Ltd</t>
  </si>
  <si>
    <t>INE397D01024</t>
  </si>
  <si>
    <t>Telecom - Services</t>
  </si>
  <si>
    <t>Infosys Ltd</t>
  </si>
  <si>
    <t>INE009A01021</t>
  </si>
  <si>
    <t>IT - Software</t>
  </si>
  <si>
    <t>Reliance Industries Ltd</t>
  </si>
  <si>
    <t>INE002A01018</t>
  </si>
  <si>
    <t>Petroleum Products</t>
  </si>
  <si>
    <t>Axis Bank Ltd</t>
  </si>
  <si>
    <t>INE238A01034</t>
  </si>
  <si>
    <t>Eternal Ltd</t>
  </si>
  <si>
    <t>INE758T01015</t>
  </si>
  <si>
    <t>Retailing</t>
  </si>
  <si>
    <t>HCL Technologies Ltd</t>
  </si>
  <si>
    <t>INE860A01027</t>
  </si>
  <si>
    <t>Ultratech Cement Ltd</t>
  </si>
  <si>
    <t>INE481G01011</t>
  </si>
  <si>
    <t>Cement &amp; Cement Products</t>
  </si>
  <si>
    <t>Apollo Hospitals Enterprise Ltd</t>
  </si>
  <si>
    <t>INE437A01024</t>
  </si>
  <si>
    <t>Healthcare Services</t>
  </si>
  <si>
    <t>NTPC Ltd</t>
  </si>
  <si>
    <t>INE733E01010</t>
  </si>
  <si>
    <t>Power</t>
  </si>
  <si>
    <t>State Bank of India</t>
  </si>
  <si>
    <t>INE062A01020</t>
  </si>
  <si>
    <t>United Spirits Ltd</t>
  </si>
  <si>
    <t>INE854D01024</t>
  </si>
  <si>
    <t>Beverages</t>
  </si>
  <si>
    <t>Sun Pharmaceutical Industries Ltd</t>
  </si>
  <si>
    <t>INE044A01036</t>
  </si>
  <si>
    <t>Pharmaceuticals &amp; Biotechnology</t>
  </si>
  <si>
    <t>PB Fintech Ltd</t>
  </si>
  <si>
    <t>INE417T01026</t>
  </si>
  <si>
    <t>Financial Technology (Fintech)</t>
  </si>
  <si>
    <t>GAIL (India) Ltd</t>
  </si>
  <si>
    <t>INE129A01019</t>
  </si>
  <si>
    <t>Gas</t>
  </si>
  <si>
    <t>Mahindra &amp; Mahindra Ltd</t>
  </si>
  <si>
    <t>INE101A01026</t>
  </si>
  <si>
    <t>Automobiles</t>
  </si>
  <si>
    <t>Eris Lifesciences Ltd</t>
  </si>
  <si>
    <t>INE406M01024</t>
  </si>
  <si>
    <t>HDFC Life Insurance Co Ltd</t>
  </si>
  <si>
    <t>INE795G01014</t>
  </si>
  <si>
    <t>Insurance</t>
  </si>
  <si>
    <t>Crompton Greaves Consumer Electricals Ltd</t>
  </si>
  <si>
    <t>INE299U01018</t>
  </si>
  <si>
    <t>Consumer Durables</t>
  </si>
  <si>
    <t>Hindustan Unilever Ltd</t>
  </si>
  <si>
    <t>INE030A01027</t>
  </si>
  <si>
    <t>Diversified Fmcg</t>
  </si>
  <si>
    <t>Metropolis Healthcare Ltd</t>
  </si>
  <si>
    <t>INE112L01020</t>
  </si>
  <si>
    <t>Tata Motors Ltd</t>
  </si>
  <si>
    <t>INE155A01022</t>
  </si>
  <si>
    <t>Interglobe Aviation Ltd</t>
  </si>
  <si>
    <t>INE646L01027</t>
  </si>
  <si>
    <t>Transport Services</t>
  </si>
  <si>
    <t>Lemon Tree Hotels Ltd</t>
  </si>
  <si>
    <t>INE970X01018</t>
  </si>
  <si>
    <t>Leisure Services</t>
  </si>
  <si>
    <t>Jubilant Foodworks Ltd</t>
  </si>
  <si>
    <t>INE797F01020</t>
  </si>
  <si>
    <t>Bharat Electronics Ltd</t>
  </si>
  <si>
    <t>INE263A01024</t>
  </si>
  <si>
    <t>Aerospace &amp; Defense</t>
  </si>
  <si>
    <t>PI Industries Ltd</t>
  </si>
  <si>
    <t>INE603J01030</t>
  </si>
  <si>
    <t>Fertilizers &amp; Agrochemicals</t>
  </si>
  <si>
    <t>Amber Enterprises India Ltd</t>
  </si>
  <si>
    <t>INE371P01015</t>
  </si>
  <si>
    <t>Prestige Estates Projects Ltd</t>
  </si>
  <si>
    <t>INE811K01011</t>
  </si>
  <si>
    <t>Realty</t>
  </si>
  <si>
    <t>Tube Investments of India Ltd</t>
  </si>
  <si>
    <t>INE974X01010</t>
  </si>
  <si>
    <t>Auto Components</t>
  </si>
  <si>
    <t>Marico Ltd</t>
  </si>
  <si>
    <t>INE196A01026</t>
  </si>
  <si>
    <t>Agricultural Food &amp; Other Products</t>
  </si>
  <si>
    <t>Maruti Suzuki India Ltd</t>
  </si>
  <si>
    <t>INE585B01010</t>
  </si>
  <si>
    <t>Sapphire Foods India Ltd</t>
  </si>
  <si>
    <t>INE806T01020</t>
  </si>
  <si>
    <t>ZF Commercial Vehicle Control Systems India Ltd</t>
  </si>
  <si>
    <t>INE342J01019</t>
  </si>
  <si>
    <t>Amara Raja Energy And Mobility Ltd</t>
  </si>
  <si>
    <t>INE885A01032</t>
  </si>
  <si>
    <t>Kirloskar Oil Engines Ltd</t>
  </si>
  <si>
    <t>INE146L01010</t>
  </si>
  <si>
    <t>Industrial Products</t>
  </si>
  <si>
    <t>Tata Steel Ltd</t>
  </si>
  <si>
    <t>INE081A01020</t>
  </si>
  <si>
    <t>Ferrous Metals</t>
  </si>
  <si>
    <t>Chemplast Sanmar Ltd</t>
  </si>
  <si>
    <t>INE488A01050</t>
  </si>
  <si>
    <t>Chemicals &amp; Petrochemicals</t>
  </si>
  <si>
    <t>CESC Ltd</t>
  </si>
  <si>
    <t>INE486A01021</t>
  </si>
  <si>
    <t>ICICI Lombard General Insurance Co Ltd</t>
  </si>
  <si>
    <t>INE765G01017</t>
  </si>
  <si>
    <t>V-Mart Retail Ltd</t>
  </si>
  <si>
    <t>INE665J01013</t>
  </si>
  <si>
    <t>Indus Towers Ltd</t>
  </si>
  <si>
    <t>INE121J01017</t>
  </si>
  <si>
    <t>Pearl Global Industries Ltd</t>
  </si>
  <si>
    <t>INE940H01022</t>
  </si>
  <si>
    <t>Textiles &amp; Apparels</t>
  </si>
  <si>
    <t>PNB Housing Finance Ltd</t>
  </si>
  <si>
    <t>INE572E01012</t>
  </si>
  <si>
    <t>Finance</t>
  </si>
  <si>
    <t>Teamlease Services Ltd</t>
  </si>
  <si>
    <t>INE985S01024</t>
  </si>
  <si>
    <t>Commercial Services &amp; Supplies</t>
  </si>
  <si>
    <t>Cholamandalam Investment and Finance Co Ltd</t>
  </si>
  <si>
    <t>INE121A01024</t>
  </si>
  <si>
    <t>Angel One Ltd</t>
  </si>
  <si>
    <t>INE732I01013</t>
  </si>
  <si>
    <t>Capital Markets</t>
  </si>
  <si>
    <t>IDFC First Bank Ltd</t>
  </si>
  <si>
    <t>INE092T01019</t>
  </si>
  <si>
    <t>Trent Ltd</t>
  </si>
  <si>
    <t>INE849A01020</t>
  </si>
  <si>
    <t>Titan Co Ltd</t>
  </si>
  <si>
    <t>INE280A01028</t>
  </si>
  <si>
    <t>Tata Power Co Ltd</t>
  </si>
  <si>
    <t>INE245A01021</t>
  </si>
  <si>
    <t>Cipla Ltd</t>
  </si>
  <si>
    <t>INE059A01026</t>
  </si>
  <si>
    <t>Ashok Leyland Ltd</t>
  </si>
  <si>
    <t>INE208A01029</t>
  </si>
  <si>
    <t>Agricultural, Commercial &amp; Construction Vehicles</t>
  </si>
  <si>
    <t>Data Patterns India Ltd</t>
  </si>
  <si>
    <t>INE0IX101010</t>
  </si>
  <si>
    <t>Syngene International Ltd</t>
  </si>
  <si>
    <t>INE398R01022</t>
  </si>
  <si>
    <t>Oil &amp; Natural Gas Corporation Ltd</t>
  </si>
  <si>
    <t>INE213A01029</t>
  </si>
  <si>
    <t>Oil</t>
  </si>
  <si>
    <t>Chalet Hotels Ltd</t>
  </si>
  <si>
    <t>INE427F01016</t>
  </si>
  <si>
    <t>(b) Units of Real Estate Investment Trusts (REITs)</t>
  </si>
  <si>
    <t>Knowledge Realty Trust</t>
  </si>
  <si>
    <t>INE1JAR25012</t>
  </si>
  <si>
    <t>7.73% LIC Housing Finance Ltd (18-Mar-2027) **</t>
  </si>
  <si>
    <t>INE115A07RE1</t>
  </si>
  <si>
    <t>6.65% LIC Housing Finance Ltd (15-Feb-2027) **</t>
  </si>
  <si>
    <t>INE115A07PR7</t>
  </si>
  <si>
    <t>7.35% Embassy Office Parks Reit (05-Apr-2027) **</t>
  </si>
  <si>
    <t>INE041007092</t>
  </si>
  <si>
    <t>8.10% Bajaj Finance Ltd (08-Jan-2027) **</t>
  </si>
  <si>
    <t>INE296A07SR9</t>
  </si>
  <si>
    <t>Axis Bank Ltd (10-Aug-2026) **</t>
  </si>
  <si>
    <t>INE238AD6BC1</t>
  </si>
  <si>
    <t>Bank of Baroda (27-Jan-2026)</t>
  </si>
  <si>
    <t>INE028A16JH7</t>
  </si>
  <si>
    <t>91 DTB (13-Nov-2025)</t>
  </si>
  <si>
    <t>IN002025X208</t>
  </si>
  <si>
    <t>Nippon India ETF Gold Bees</t>
  </si>
  <si>
    <t>INF204KB17I5</t>
  </si>
  <si>
    <t>Mutual Fund</t>
  </si>
  <si>
    <t>INF204KC1402</t>
  </si>
  <si>
    <t>c) Portfolio Turnover Ratio during the Half - year 29-Aug-2025</t>
  </si>
  <si>
    <t>d) Residual maturity / Average Maturity as on 29-Aug-2025</t>
  </si>
  <si>
    <t xml:space="preserve">e) During the month additional instances of fair valuation/deviation from valuation price provided by the valuation agencies </t>
  </si>
  <si>
    <t>% to Net Assets(Hedged &amp; Unhedged)</t>
  </si>
  <si>
    <t>Outstanding position in Derivative Instruments (Rs. in Lakhs) Long / (Short)</t>
  </si>
  <si>
    <t>Outstanding derivative exposure as % to net assets Long / (Short)</t>
  </si>
  <si>
    <t>Kotak Mahindra Bank Ltd</t>
  </si>
  <si>
    <t>INE237A01028</t>
  </si>
  <si>
    <t>Hindustan Aeronautics Ltd</t>
  </si>
  <si>
    <t>INE066F01020</t>
  </si>
  <si>
    <t>Hindustan Petroleum Corporation Ltd</t>
  </si>
  <si>
    <t>INE094A01015</t>
  </si>
  <si>
    <t>Tech Mahindra Ltd</t>
  </si>
  <si>
    <t>INE669C01036</t>
  </si>
  <si>
    <t>Vodafone Idea Ltd</t>
  </si>
  <si>
    <t>INE669E01016</t>
  </si>
  <si>
    <t>Bank of Baroda</t>
  </si>
  <si>
    <t>INE028A01039</t>
  </si>
  <si>
    <t>Jio Financial Services Ltd</t>
  </si>
  <si>
    <t>INE758E01017</t>
  </si>
  <si>
    <t>Bharat Petroleum Corporation Ltd</t>
  </si>
  <si>
    <t>INE029A01011</t>
  </si>
  <si>
    <t>Power Finance Corporation Ltd</t>
  </si>
  <si>
    <t>INE134E01011</t>
  </si>
  <si>
    <t>Ambuja Cements Ltd</t>
  </si>
  <si>
    <t>INE079A01024</t>
  </si>
  <si>
    <t>Varun Beverages Ltd</t>
  </si>
  <si>
    <t>INE200M01039</t>
  </si>
  <si>
    <t>Power Grid Corporation of India Ltd</t>
  </si>
  <si>
    <t>INE752E01010</t>
  </si>
  <si>
    <t>Godrej Properties Ltd</t>
  </si>
  <si>
    <t>INE484J01027</t>
  </si>
  <si>
    <t>Tata Consultancy Services Ltd</t>
  </si>
  <si>
    <t>INE467B01029</t>
  </si>
  <si>
    <t>Bajaj Finserv Ltd</t>
  </si>
  <si>
    <t>INE918I01026</t>
  </si>
  <si>
    <t>Canara Bank</t>
  </si>
  <si>
    <t>INE476A01022</t>
  </si>
  <si>
    <t>Bandhan Bank Ltd</t>
  </si>
  <si>
    <t>INE545U01014</t>
  </si>
  <si>
    <t>Indian Oil Corporation Ltd</t>
  </si>
  <si>
    <t>INE242A01010</t>
  </si>
  <si>
    <t>REC Ltd</t>
  </si>
  <si>
    <t>INE020B01018</t>
  </si>
  <si>
    <t>Hindalco Industries Ltd</t>
  </si>
  <si>
    <t>INE038A01020</t>
  </si>
  <si>
    <t>Non - Ferrous Metals</t>
  </si>
  <si>
    <t>Coforge Ltd</t>
  </si>
  <si>
    <t>INE591G01025</t>
  </si>
  <si>
    <t>Biocon Ltd</t>
  </si>
  <si>
    <t>INE376G01013</t>
  </si>
  <si>
    <t>Coal India Ltd</t>
  </si>
  <si>
    <t>INE522F01014</t>
  </si>
  <si>
    <t>Consumable Fuels</t>
  </si>
  <si>
    <t>JSW Steel Ltd</t>
  </si>
  <si>
    <t>INE019A01038</t>
  </si>
  <si>
    <t>7.37% GOI 2028 (23-Oct-2028)</t>
  </si>
  <si>
    <t>IN0020230101</t>
  </si>
  <si>
    <t>7.06% GOI 2028 (10-Apr-2028)</t>
  </si>
  <si>
    <t>IN0020230010</t>
  </si>
  <si>
    <t>Margin on Derivatives</t>
  </si>
  <si>
    <t xml:space="preserve">c) Total outstanding position (as at August 29, 2025) in Derivative Instruments (Gross Notional) </t>
  </si>
  <si>
    <t>Rs. 31,908.02 Lacs</t>
  </si>
  <si>
    <t xml:space="preserve">d) Outstanding derivative exposure as % to net assets </t>
  </si>
  <si>
    <t>e) Portfolio Turnover Ratio during the Half - year 29-Aug-2025</t>
  </si>
  <si>
    <t>f) Residual maturity / Average Maturity as on 29-Aug-2025</t>
  </si>
  <si>
    <t xml:space="preserve">g) During the month additional instances of fair valuation/deviation from valuation price provided by the valuation agencies </t>
  </si>
  <si>
    <t>8.65% Bharti Telecom Ltd (05-Nov-2027) **</t>
  </si>
  <si>
    <t>INE403D08231</t>
  </si>
  <si>
    <t>8.09% Kotak Mahindra Prime Ltd (09-Nov-2026) **</t>
  </si>
  <si>
    <t>INE916DA7SL3</t>
  </si>
  <si>
    <t>7.62% National Bank For Agriculture &amp; Rural Development (31-Jan-2028) **</t>
  </si>
  <si>
    <t>INE261F08DV4</t>
  </si>
  <si>
    <t>9.03% Credila Financial Services Ltd (04-Mar-2026)</t>
  </si>
  <si>
    <t>INE539K07270</t>
  </si>
  <si>
    <t>CARE AA</t>
  </si>
  <si>
    <t>INE115A07QO2</t>
  </si>
  <si>
    <t>7.44% Small Industries Development Bank Of India (04-Sep-2026)</t>
  </si>
  <si>
    <t>INE556F08KI9</t>
  </si>
  <si>
    <t>7.47% India Infrastructure Finance Co Ltd (05-Nov-2027) **</t>
  </si>
  <si>
    <t>INE787H08154</t>
  </si>
  <si>
    <t>7.38% GOI 2027 (20-Jun-2027)</t>
  </si>
  <si>
    <t>IN0020220037</t>
  </si>
  <si>
    <t>7.08% Kerala SDL (26-Mar-2040)</t>
  </si>
  <si>
    <t>IN2020240312</t>
  </si>
  <si>
    <t>Rs. 45,465.05 Lacs</t>
  </si>
  <si>
    <t xml:space="preserve">(b) Unlisted </t>
  </si>
  <si>
    <t>Numero Uno International Ltd ** ^^</t>
  </si>
  <si>
    <t>Globsyn Technologies Ltd ** ^^</t>
  </si>
  <si>
    <t>INE671B01034</t>
  </si>
  <si>
    <t>IT - Services</t>
  </si>
  <si>
    <t>6.40% Jamnagar Utilities &amp; Power Pvt Ltd (29-Sep-2026) **</t>
  </si>
  <si>
    <t>INE936D07174</t>
  </si>
  <si>
    <t>^^ Securities are fair valued</t>
  </si>
  <si>
    <t>One 97 Communications Ltd</t>
  </si>
  <si>
    <t>INE982J01020</t>
  </si>
  <si>
    <t>Multi Commodity Exchange Of India Ltd</t>
  </si>
  <si>
    <t>INE745G01035</t>
  </si>
  <si>
    <t>Nestle India Ltd</t>
  </si>
  <si>
    <t>INE239A01024</t>
  </si>
  <si>
    <t>Food Products</t>
  </si>
  <si>
    <t>JSW Energy Ltd</t>
  </si>
  <si>
    <t>INE121E01018</t>
  </si>
  <si>
    <t>Aditya Birla Capital Ltd</t>
  </si>
  <si>
    <t>INE674K01013</t>
  </si>
  <si>
    <t>Tata Consumer Products Ltd</t>
  </si>
  <si>
    <t>INE192A01025</t>
  </si>
  <si>
    <t>ABB India Ltd</t>
  </si>
  <si>
    <t>INE117A01022</t>
  </si>
  <si>
    <t>Electrical Equipment</t>
  </si>
  <si>
    <t>ITC Ltd</t>
  </si>
  <si>
    <t>INE154A01025</t>
  </si>
  <si>
    <t>Punjab National Bank</t>
  </si>
  <si>
    <t>INE160A01022</t>
  </si>
  <si>
    <t>Laurus Labs Ltd</t>
  </si>
  <si>
    <t>INE947Q01028</t>
  </si>
  <si>
    <t>Patanjali Foods Ltd</t>
  </si>
  <si>
    <t>INE619A01035</t>
  </si>
  <si>
    <t>Agricultural Food &amp; other Products</t>
  </si>
  <si>
    <t>SBI Life Insurance Co Ltd</t>
  </si>
  <si>
    <t>INE123W01016</t>
  </si>
  <si>
    <t>Pidilite Industries Ltd</t>
  </si>
  <si>
    <t>INE318A01026</t>
  </si>
  <si>
    <t>RBL Bank Ltd</t>
  </si>
  <si>
    <t>INE976G01028</t>
  </si>
  <si>
    <t>Steel Authority of India Ltd</t>
  </si>
  <si>
    <t>INE114A01011</t>
  </si>
  <si>
    <t>Yes Bank Ltd</t>
  </si>
  <si>
    <t>INE528G01035</t>
  </si>
  <si>
    <t>HFCL Ltd</t>
  </si>
  <si>
    <t>INE548A01028</t>
  </si>
  <si>
    <t>NMDC Ltd</t>
  </si>
  <si>
    <t>INE584A01023</t>
  </si>
  <si>
    <t>Minerals &amp; Mining</t>
  </si>
  <si>
    <t>Manappuram Finance Ltd</t>
  </si>
  <si>
    <t>INE522D01027</t>
  </si>
  <si>
    <t>Bosch Ltd</t>
  </si>
  <si>
    <t>INE323A01026</t>
  </si>
  <si>
    <t>Jindal Steel Ltd</t>
  </si>
  <si>
    <t>INE749A01030</t>
  </si>
  <si>
    <t>Max Healthcare Institute Ltd</t>
  </si>
  <si>
    <t>INE027H01010</t>
  </si>
  <si>
    <t>Bank of India</t>
  </si>
  <si>
    <t>INE084A01016</t>
  </si>
  <si>
    <t>Asian Paints Ltd</t>
  </si>
  <si>
    <t>INE021A01026</t>
  </si>
  <si>
    <t>Divi's Laboratories Ltd</t>
  </si>
  <si>
    <t>INE361B01024</t>
  </si>
  <si>
    <t>Bharat Forge Ltd</t>
  </si>
  <si>
    <t>INE465A01025</t>
  </si>
  <si>
    <t>Indian Railway Catering And Tourism Corporation Ltd</t>
  </si>
  <si>
    <t>INE335Y01020</t>
  </si>
  <si>
    <t>Bharat Heavy Electricals Ltd</t>
  </si>
  <si>
    <t>INE257A01026</t>
  </si>
  <si>
    <t>LIC Housing Finance Ltd</t>
  </si>
  <si>
    <t>INE115A01026</t>
  </si>
  <si>
    <t>CG Power and Industrial Solutions Ltd</t>
  </si>
  <si>
    <t>INE067A01029</t>
  </si>
  <si>
    <t>Indian Energy Exchange Ltd</t>
  </si>
  <si>
    <t>INE022Q01020</t>
  </si>
  <si>
    <t>National Aluminium Co Ltd</t>
  </si>
  <si>
    <t>INE139A01034</t>
  </si>
  <si>
    <t>Mphasis Ltd</t>
  </si>
  <si>
    <t>INE356A01018</t>
  </si>
  <si>
    <t>Housing &amp; Urban Development Corporation Ltd</t>
  </si>
  <si>
    <t>INE031A01017</t>
  </si>
  <si>
    <t>Aurobindo Pharma Ltd</t>
  </si>
  <si>
    <t>INE406A01037</t>
  </si>
  <si>
    <t>Kalyan Jewellers India Ltd</t>
  </si>
  <si>
    <t>INE303R01014</t>
  </si>
  <si>
    <t>Persistent Systems Ltd</t>
  </si>
  <si>
    <t>INE262H01021</t>
  </si>
  <si>
    <t>GMR Airports Ltd</t>
  </si>
  <si>
    <t>INE776C01039</t>
  </si>
  <si>
    <t>Transport Infrastructure</t>
  </si>
  <si>
    <t>Indian Hotels Co Ltd</t>
  </si>
  <si>
    <t>INE053A01029</t>
  </si>
  <si>
    <t>DLF Ltd</t>
  </si>
  <si>
    <t>INE271C01023</t>
  </si>
  <si>
    <t>Polycab India Ltd</t>
  </si>
  <si>
    <t>INE455K01017</t>
  </si>
  <si>
    <t>Petronet LNG Ltd</t>
  </si>
  <si>
    <t>INE347G01014</t>
  </si>
  <si>
    <t>SRF Ltd</t>
  </si>
  <si>
    <t>INE647A01010</t>
  </si>
  <si>
    <t>Vedanta Ltd</t>
  </si>
  <si>
    <t>INE205A01025</t>
  </si>
  <si>
    <t>Diversified Metals</t>
  </si>
  <si>
    <t>Oberoi Realty Ltd</t>
  </si>
  <si>
    <t>INE093I01010</t>
  </si>
  <si>
    <t>IndusInd Bank Ltd</t>
  </si>
  <si>
    <t>INE095A01012</t>
  </si>
  <si>
    <t>HDFC Bank Ltd (06-Feb-2026) **</t>
  </si>
  <si>
    <t>INE040A16GF2</t>
  </si>
  <si>
    <t>364 DTB (29-Jan-2026)</t>
  </si>
  <si>
    <t>IN002024Z420</t>
  </si>
  <si>
    <t>364 DTB (27-Feb-2026)</t>
  </si>
  <si>
    <t>IN002024Z461</t>
  </si>
  <si>
    <t>364 DTB (26-Mar-2026)</t>
  </si>
  <si>
    <t>IN002024Z503</t>
  </si>
  <si>
    <t>INF090I01GV8</t>
  </si>
  <si>
    <t>Franklin India Liquid Fund Direct-Growth Plan</t>
  </si>
  <si>
    <t>INF090I01JV2</t>
  </si>
  <si>
    <t>ICICI Prudential Life Insurance Co Ltd</t>
  </si>
  <si>
    <t>INE726G01019</t>
  </si>
  <si>
    <t>City Union Bank Ltd</t>
  </si>
  <si>
    <t>INE491A01021</t>
  </si>
  <si>
    <t>Emami Ltd</t>
  </si>
  <si>
    <t>INE548C01032</t>
  </si>
  <si>
    <t>Personal Products</t>
  </si>
  <si>
    <t>HDB Financial Services Ltd</t>
  </si>
  <si>
    <t>INE756I01012</t>
  </si>
  <si>
    <t>Dr. Reddy's Laboratories Ltd</t>
  </si>
  <si>
    <t>INE089A01031</t>
  </si>
  <si>
    <t>UPL Ltd</t>
  </si>
  <si>
    <t>INE628A01036</t>
  </si>
  <si>
    <t>Grasim Industries Ltd</t>
  </si>
  <si>
    <t>INE047A01021</t>
  </si>
  <si>
    <t>Indiamart Intermesh Ltd</t>
  </si>
  <si>
    <t>INE933S01016</t>
  </si>
  <si>
    <t>Akums Drugs And Pharmaceuticals Ltd</t>
  </si>
  <si>
    <t>INE09XN01023</t>
  </si>
  <si>
    <t>DCB Bank Ltd</t>
  </si>
  <si>
    <t>INE503A01015</t>
  </si>
  <si>
    <t>Akzo Nobel India Ltd</t>
  </si>
  <si>
    <t>INE133A01011</t>
  </si>
  <si>
    <t>Gujarat State Petronet Ltd</t>
  </si>
  <si>
    <t>INE246F01010</t>
  </si>
  <si>
    <t>JK Lakshmi Cement Ltd</t>
  </si>
  <si>
    <t>INE786A01032</t>
  </si>
  <si>
    <t>Restaurant Brands Asia Ltd</t>
  </si>
  <si>
    <t>INE07T201019</t>
  </si>
  <si>
    <t>Elecon Engineering Co Ltd</t>
  </si>
  <si>
    <t>INE205B01031</t>
  </si>
  <si>
    <t>Gateway Distriparks Ltd</t>
  </si>
  <si>
    <t>INE079J01017</t>
  </si>
  <si>
    <t>TVS Holdings Ltd</t>
  </si>
  <si>
    <t>INE105A01035</t>
  </si>
  <si>
    <t>Go Fashion India Ltd</t>
  </si>
  <si>
    <t>INE0BJS01011</t>
  </si>
  <si>
    <t>Finolex Industries Ltd</t>
  </si>
  <si>
    <t>INE183A01024</t>
  </si>
  <si>
    <t>Hyundai Motor India Ltd</t>
  </si>
  <si>
    <t>INE0V6F01027</t>
  </si>
  <si>
    <t>IN9628A01026</t>
  </si>
  <si>
    <t>Brookfield India Real Estate Trust</t>
  </si>
  <si>
    <t>INE0FDU25010</t>
  </si>
  <si>
    <t>Industry Classification</t>
  </si>
  <si>
    <t>Swiggy Ltd</t>
  </si>
  <si>
    <t>INE00H001014</t>
  </si>
  <si>
    <t>Zensar Technologies Ltd</t>
  </si>
  <si>
    <t>INE520A01027</t>
  </si>
  <si>
    <t>Intellect Design Arena Ltd</t>
  </si>
  <si>
    <t>INE306R01017</t>
  </si>
  <si>
    <t>Info Edge (India) Ltd</t>
  </si>
  <si>
    <t>INE663F01032</t>
  </si>
  <si>
    <t>Rategain Travel Technologies Ltd</t>
  </si>
  <si>
    <t>INE0CLI01024</t>
  </si>
  <si>
    <t>Hexaware Technologies Ltd</t>
  </si>
  <si>
    <t>INE093A01041</t>
  </si>
  <si>
    <t>CE Info Systems Ltd</t>
  </si>
  <si>
    <t>INE0BV301023</t>
  </si>
  <si>
    <t>Affle 3i Ltd</t>
  </si>
  <si>
    <t>INE00WC01027</t>
  </si>
  <si>
    <t>Tanla Platforms Ltd</t>
  </si>
  <si>
    <t>INE483C01032</t>
  </si>
  <si>
    <t>Tracxn Technologies Ltd</t>
  </si>
  <si>
    <t>INE0HMF01019</t>
  </si>
  <si>
    <t>Foreign Equity Securities</t>
  </si>
  <si>
    <t>Makemytrip Ltd</t>
  </si>
  <si>
    <t>MU0295S00016</t>
  </si>
  <si>
    <t>Meta Platforms Inc</t>
  </si>
  <si>
    <t>US30303M1027</t>
  </si>
  <si>
    <t>Alphabet Inc</t>
  </si>
  <si>
    <t>US02079K3059</t>
  </si>
  <si>
    <t>Microsoft Corp</t>
  </si>
  <si>
    <t>US5949181045</t>
  </si>
  <si>
    <t>Amazon.com INC</t>
  </si>
  <si>
    <t>US0231351067</t>
  </si>
  <si>
    <t>Apple Inc</t>
  </si>
  <si>
    <t>US0378331005</t>
  </si>
  <si>
    <t>IT - Hardware</t>
  </si>
  <si>
    <t>Foreign Mutual Fund Units</t>
  </si>
  <si>
    <t>Franklin Technology Fund, Class I (Acc)</t>
  </si>
  <si>
    <t>LU0626261944</t>
  </si>
  <si>
    <t>Foreign Mutual Fund</t>
  </si>
  <si>
    <t>Aster DM Healthcare Ltd</t>
  </si>
  <si>
    <t>INE914M01019</t>
  </si>
  <si>
    <t>Brigade Enterprises Ltd</t>
  </si>
  <si>
    <t>INE791I01019</t>
  </si>
  <si>
    <t>Syrma SGS Technology Ltd</t>
  </si>
  <si>
    <t>INE0DYJ01015</t>
  </si>
  <si>
    <t>Industrial Manufacturing</t>
  </si>
  <si>
    <t>CCL Products (India) Ltd</t>
  </si>
  <si>
    <t>INE421D01022</t>
  </si>
  <si>
    <t>J.B. Chemicals &amp; Pharmaceuticals Ltd</t>
  </si>
  <si>
    <t>INE572A01036</t>
  </si>
  <si>
    <t>Deepak Nitrite Ltd</t>
  </si>
  <si>
    <t>INE288B01029</t>
  </si>
  <si>
    <t>Equitas Small Finance Bank Ltd</t>
  </si>
  <si>
    <t>INE063P01018</t>
  </si>
  <si>
    <t>Sobha Ltd</t>
  </si>
  <si>
    <t>INE671H01015</t>
  </si>
  <si>
    <t>MedPlus Health Services Ltd</t>
  </si>
  <si>
    <t>INE804L01022</t>
  </si>
  <si>
    <t>K.P.R. Mill Ltd</t>
  </si>
  <si>
    <t>INE930H01031</t>
  </si>
  <si>
    <t>Whirlpool Of India Ltd</t>
  </si>
  <si>
    <t>INE716A01013</t>
  </si>
  <si>
    <t>Karur Vysya Bank Ltd</t>
  </si>
  <si>
    <t>INE036D01028</t>
  </si>
  <si>
    <t>The Ramco Cements Ltd</t>
  </si>
  <si>
    <t>INE331A01037</t>
  </si>
  <si>
    <t>S J S Enterprises Ltd</t>
  </si>
  <si>
    <t>INE284S01014</t>
  </si>
  <si>
    <t>Carborundum Universal Ltd</t>
  </si>
  <si>
    <t>INE120A01034</t>
  </si>
  <si>
    <t>Pricol Ltd</t>
  </si>
  <si>
    <t>INE726V01018</t>
  </si>
  <si>
    <t>SBFC Finance Ltd</t>
  </si>
  <si>
    <t>INE423Y01016</t>
  </si>
  <si>
    <t>Jubilant Ingrevia Ltd</t>
  </si>
  <si>
    <t>INE0BY001018</t>
  </si>
  <si>
    <t>Exide Industries Ltd</t>
  </si>
  <si>
    <t>INE302A01020</t>
  </si>
  <si>
    <t>Kirloskar Pneumatic Co Ltd</t>
  </si>
  <si>
    <t>INE811A01020</t>
  </si>
  <si>
    <t>Ujjivan Small Finance Bank Ltd</t>
  </si>
  <si>
    <t>INE551W01018</t>
  </si>
  <si>
    <t>Cyient Ltd</t>
  </si>
  <si>
    <t>INE136B01020</t>
  </si>
  <si>
    <t>Ahluwalia Contracts (India) Ltd</t>
  </si>
  <si>
    <t>INE758C01029</t>
  </si>
  <si>
    <t>Atul Ltd</t>
  </si>
  <si>
    <t>INE100A01010</t>
  </si>
  <si>
    <t>KNR Constructions Ltd</t>
  </si>
  <si>
    <t>INE634I01029</t>
  </si>
  <si>
    <t>Shankara Building Products Ltd</t>
  </si>
  <si>
    <t>INE274V01019</t>
  </si>
  <si>
    <t>Ion Exchange (India) Ltd</t>
  </si>
  <si>
    <t>INE570A01022</t>
  </si>
  <si>
    <t>Other Utilities</t>
  </si>
  <si>
    <t>IIFL Finance Ltd</t>
  </si>
  <si>
    <t>INE530B01024</t>
  </si>
  <si>
    <t>Delhivery Ltd</t>
  </si>
  <si>
    <t>INE148O01028</t>
  </si>
  <si>
    <t>Jyothy Labs Ltd</t>
  </si>
  <si>
    <t>INE668F01031</t>
  </si>
  <si>
    <t>Household Products</t>
  </si>
  <si>
    <t>Kajaria Ceramics Ltd</t>
  </si>
  <si>
    <t>INE217B01036</t>
  </si>
  <si>
    <t>KPIT Technologies Ltd</t>
  </si>
  <si>
    <t>INE04I401011</t>
  </si>
  <si>
    <t>Apollo Pipes Ltd</t>
  </si>
  <si>
    <t>INE126J01016</t>
  </si>
  <si>
    <t>Vishnu Chemicals Ltd</t>
  </si>
  <si>
    <t>INE270I01022</t>
  </si>
  <si>
    <t>Finolex Cables Ltd</t>
  </si>
  <si>
    <t>INE235A01022</t>
  </si>
  <si>
    <t>Brigade Hotel Ventures Ltd</t>
  </si>
  <si>
    <t>INE03NU01014</t>
  </si>
  <si>
    <t>GHCL Ltd</t>
  </si>
  <si>
    <t>INE539A01019</t>
  </si>
  <si>
    <t>The India Cements Ltd</t>
  </si>
  <si>
    <t>INE383A01012</t>
  </si>
  <si>
    <t>Ratnamani Metals &amp; Tubes Ltd</t>
  </si>
  <si>
    <t>INE703B01027</t>
  </si>
  <si>
    <t>360 One Wam Ltd</t>
  </si>
  <si>
    <t>INE466L01038</t>
  </si>
  <si>
    <t>Vikram Solar Ltd</t>
  </si>
  <si>
    <t>INE078V01014</t>
  </si>
  <si>
    <t>Vedant Fashions Ltd</t>
  </si>
  <si>
    <t>INE825V01034</t>
  </si>
  <si>
    <t>Greenpanel Industries Ltd</t>
  </si>
  <si>
    <t>INE08ZM01014</t>
  </si>
  <si>
    <t>Birlasoft Ltd</t>
  </si>
  <si>
    <t>INE836A01035</t>
  </si>
  <si>
    <t>Hitachi Energy India Ltd</t>
  </si>
  <si>
    <t>INE07Y701011</t>
  </si>
  <si>
    <t>Praj Industries Ltd</t>
  </si>
  <si>
    <t>INE074A01025</t>
  </si>
  <si>
    <t>Indoco Remedies Ltd</t>
  </si>
  <si>
    <t>INE873D01024</t>
  </si>
  <si>
    <t>TTK Prestige Ltd</t>
  </si>
  <si>
    <t>INE690A01028</t>
  </si>
  <si>
    <t>CEAT Ltd</t>
  </si>
  <si>
    <t>INE482A01020</t>
  </si>
  <si>
    <t>Shivalik Bimetal Controls Ltd</t>
  </si>
  <si>
    <t>INE386D01027</t>
  </si>
  <si>
    <t>India Shelter Finance Corporation Ltd</t>
  </si>
  <si>
    <t>INE922K01024</t>
  </si>
  <si>
    <t>Aditya Vision Ltd</t>
  </si>
  <si>
    <t>INE679V01027</t>
  </si>
  <si>
    <t>S P Apparels Ltd</t>
  </si>
  <si>
    <t>INE212I01016</t>
  </si>
  <si>
    <t>Devyani International Ltd</t>
  </si>
  <si>
    <t>INE872J01023</t>
  </si>
  <si>
    <t>Rolex Rings Ltd</t>
  </si>
  <si>
    <t>INE645S01016</t>
  </si>
  <si>
    <t>Tega Industries Ltd</t>
  </si>
  <si>
    <t>INE011K01018</t>
  </si>
  <si>
    <t>Stanley Lifestyles Ltd</t>
  </si>
  <si>
    <t>INE01A001028</t>
  </si>
  <si>
    <t>Motherson Sumi Wiring India Ltd</t>
  </si>
  <si>
    <t>INE0FS801015</t>
  </si>
  <si>
    <t>Pitti Engineering Ltd</t>
  </si>
  <si>
    <t>INE450D01021</t>
  </si>
  <si>
    <t>Music Broadcast Ltd (Non- Convertible Preference Shares)</t>
  </si>
  <si>
    <t>INE919I04010</t>
  </si>
  <si>
    <t>Entertainment</t>
  </si>
  <si>
    <t>Sudarshan Chemical Industries Ltd</t>
  </si>
  <si>
    <t>INE659A01023</t>
  </si>
  <si>
    <t>APL Apollo Tubes Ltd</t>
  </si>
  <si>
    <t>INE702C01027</t>
  </si>
  <si>
    <t>Mankind Pharma Ltd</t>
  </si>
  <si>
    <t>INE634S01028</t>
  </si>
  <si>
    <t>TVS Motor Co Ltd</t>
  </si>
  <si>
    <t>INE494B01023</t>
  </si>
  <si>
    <t>Tata Communications Ltd</t>
  </si>
  <si>
    <t>INE151A01013</t>
  </si>
  <si>
    <t>Piramal Pharma Ltd</t>
  </si>
  <si>
    <t>INE0DK501011</t>
  </si>
  <si>
    <t>Camlin Fine Sciences Ltd</t>
  </si>
  <si>
    <t>INE052I01032</t>
  </si>
  <si>
    <t>Senco Gold Ltd</t>
  </si>
  <si>
    <t>INE602W01027</t>
  </si>
  <si>
    <t>Genus Power Infrastructures Ltd</t>
  </si>
  <si>
    <t>INE955D01029</t>
  </si>
  <si>
    <t>West Coast Paper Mills Ltd</t>
  </si>
  <si>
    <t>INE976A01021</t>
  </si>
  <si>
    <t>Paper, Forest &amp; Jute Products</t>
  </si>
  <si>
    <t>Godavari Biorefineries Ltd</t>
  </si>
  <si>
    <t>INE497S01012</t>
  </si>
  <si>
    <t>Diversified FMCG</t>
  </si>
  <si>
    <t>INE494B04019</t>
  </si>
  <si>
    <t>Chennai Interactive Business Services Pvt Ltd ** ^^</t>
  </si>
  <si>
    <t>Amphenol Corp</t>
  </si>
  <si>
    <t>US0320951017</t>
  </si>
  <si>
    <t>Federal Bank Ltd</t>
  </si>
  <si>
    <t>INE171A01029</t>
  </si>
  <si>
    <t>Cummins India Ltd</t>
  </si>
  <si>
    <t>INE298A01020</t>
  </si>
  <si>
    <t>Max Financial Services Ltd</t>
  </si>
  <si>
    <t>INE180A01020</t>
  </si>
  <si>
    <t>J.K. Cement Ltd</t>
  </si>
  <si>
    <t>INE823G01014</t>
  </si>
  <si>
    <t>IPCA Laboratories Ltd</t>
  </si>
  <si>
    <t>INE571A01038</t>
  </si>
  <si>
    <t>Bharti Hexacom Ltd</t>
  </si>
  <si>
    <t>INE343G01021</t>
  </si>
  <si>
    <t>Mahindra &amp; Mahindra Financial Services Ltd</t>
  </si>
  <si>
    <t>INE774D01024</t>
  </si>
  <si>
    <t>Coromandel International Ltd</t>
  </si>
  <si>
    <t>INE169A01031</t>
  </si>
  <si>
    <t>Page Industries Ltd</t>
  </si>
  <si>
    <t>INE761H01022</t>
  </si>
  <si>
    <t>Phoenix Mills Ltd</t>
  </si>
  <si>
    <t>INE211B01039</t>
  </si>
  <si>
    <t>Escorts Kubota Ltd</t>
  </si>
  <si>
    <t>INE042A01014</t>
  </si>
  <si>
    <t>Abbott India Ltd</t>
  </si>
  <si>
    <t>INE358A01014</t>
  </si>
  <si>
    <t>Dixon Technologies (India) Ltd</t>
  </si>
  <si>
    <t>INE935N01020</t>
  </si>
  <si>
    <t>Alkem Laboratories Ltd</t>
  </si>
  <si>
    <t>INE540L01014</t>
  </si>
  <si>
    <t>United Breweries Ltd</t>
  </si>
  <si>
    <t>INE686F01025</t>
  </si>
  <si>
    <t>ITC Hotels Ltd</t>
  </si>
  <si>
    <t>INE379A01028</t>
  </si>
  <si>
    <t>Procter &amp; Gamble Hygiene and Health Care Ltd</t>
  </si>
  <si>
    <t>INE179A01014</t>
  </si>
  <si>
    <t>Balkrishna Industries Ltd</t>
  </si>
  <si>
    <t>INE787D01026</t>
  </si>
  <si>
    <t>Endurance Technologies Ltd</t>
  </si>
  <si>
    <t>INE913H01037</t>
  </si>
  <si>
    <t>ACC Ltd</t>
  </si>
  <si>
    <t>INE012A01025</t>
  </si>
  <si>
    <t>Ajanta Pharma Ltd</t>
  </si>
  <si>
    <t>INE031B01049</t>
  </si>
  <si>
    <t>Sundram Fasteners Ltd</t>
  </si>
  <si>
    <t>INE387A01021</t>
  </si>
  <si>
    <t>Uno Minda Ltd</t>
  </si>
  <si>
    <t>INE405E01023</t>
  </si>
  <si>
    <t>SBI Cards and Payment Services Ltd</t>
  </si>
  <si>
    <t>INE018E01016</t>
  </si>
  <si>
    <t>Astral Ltd</t>
  </si>
  <si>
    <t>INE006I01046</t>
  </si>
  <si>
    <t>Vishal Mega Mart Ltd</t>
  </si>
  <si>
    <t>INE01EA01019</t>
  </si>
  <si>
    <t>Container Corporation Of India Ltd</t>
  </si>
  <si>
    <t>INE111A01025</t>
  </si>
  <si>
    <t>L&amp;T Finance Ltd</t>
  </si>
  <si>
    <t>INE498L01015</t>
  </si>
  <si>
    <t>Siemens Energy India ltd</t>
  </si>
  <si>
    <t>INE1NPP01017</t>
  </si>
  <si>
    <t>Timken India Ltd</t>
  </si>
  <si>
    <t>INE325A01013</t>
  </si>
  <si>
    <t>Hero MotoCorp Ltd</t>
  </si>
  <si>
    <t>INE158A01026</t>
  </si>
  <si>
    <t>Suzlon Energy Ltd</t>
  </si>
  <si>
    <t>INE040H01021</t>
  </si>
  <si>
    <t>Apollo Tyres Ltd</t>
  </si>
  <si>
    <t>INE438A01022</t>
  </si>
  <si>
    <t>Anthem Biosciences Ltd</t>
  </si>
  <si>
    <t>INE0CZ201020</t>
  </si>
  <si>
    <t>Dabur India Ltd</t>
  </si>
  <si>
    <t>INE016A01026</t>
  </si>
  <si>
    <t>Eicher Motors Ltd</t>
  </si>
  <si>
    <t>INE066A01021</t>
  </si>
  <si>
    <t>Ecos India Mobility &amp; Hospitality Ltd</t>
  </si>
  <si>
    <t>INE06HJ01020</t>
  </si>
  <si>
    <t>Aditya Infotech Ltd</t>
  </si>
  <si>
    <t>INE819V01029</t>
  </si>
  <si>
    <t>The Anup Engineering Ltd</t>
  </si>
  <si>
    <t>INE294Z01018</t>
  </si>
  <si>
    <t>Cyient DLM Ltd</t>
  </si>
  <si>
    <t>INE055S01018</t>
  </si>
  <si>
    <t>Colgate Palmolive (India) Ltd</t>
  </si>
  <si>
    <t>INE259A01022</t>
  </si>
  <si>
    <t>Sagility India Ltd</t>
  </si>
  <si>
    <t>INE0W2G01015</t>
  </si>
  <si>
    <t>AU Small Finance Bank Ltd</t>
  </si>
  <si>
    <t>INE949L01017</t>
  </si>
  <si>
    <t>Godrej Consumer Products Ltd</t>
  </si>
  <si>
    <t>INE102D01028</t>
  </si>
  <si>
    <t>Kaynes Technology India Ltd</t>
  </si>
  <si>
    <t>INE918Z01012</t>
  </si>
  <si>
    <t>Aadhar Housing Finance Ltd</t>
  </si>
  <si>
    <t>INE883F01010</t>
  </si>
  <si>
    <t>Sona Blw Precision Forgings Ltd</t>
  </si>
  <si>
    <t>INE073K01018</t>
  </si>
  <si>
    <t>Godrej Agrovet Ltd</t>
  </si>
  <si>
    <t>INE850D01014</t>
  </si>
  <si>
    <t>SKF India Ltd</t>
  </si>
  <si>
    <t>INE640A01023</t>
  </si>
  <si>
    <t>Torrent Pharmaceuticals Ltd</t>
  </si>
  <si>
    <t>INE685A01028</t>
  </si>
  <si>
    <t>JSW Infrastructure Ltd</t>
  </si>
  <si>
    <t>INE880J01026</t>
  </si>
  <si>
    <t>KEI Industries Ltd</t>
  </si>
  <si>
    <t>INE878B01027</t>
  </si>
  <si>
    <t>Somany Ceramics Ltd</t>
  </si>
  <si>
    <t>INE355A01028</t>
  </si>
  <si>
    <t>Lupin Ltd</t>
  </si>
  <si>
    <t>INE326A01037</t>
  </si>
  <si>
    <t>Quantum Information Systems ** ^^</t>
  </si>
  <si>
    <t>NHPC Ltd</t>
  </si>
  <si>
    <t>INE848E01016</t>
  </si>
  <si>
    <t>Castrol India Ltd</t>
  </si>
  <si>
    <t>INE172A01027</t>
  </si>
  <si>
    <t>Mahanagar Gas Ltd</t>
  </si>
  <si>
    <t>INE002S01010</t>
  </si>
  <si>
    <t>Chambal Fertilizers &amp; Chemicals Ltd</t>
  </si>
  <si>
    <t>INE085A01013</t>
  </si>
  <si>
    <t>Bajaj Auto Ltd</t>
  </si>
  <si>
    <t>INE917I01010</t>
  </si>
  <si>
    <t>Embassy Office Parks REIT</t>
  </si>
  <si>
    <t>INE041025011</t>
  </si>
  <si>
    <t>Nexus Select Trust REIT</t>
  </si>
  <si>
    <t>INE0NDH25011</t>
  </si>
  <si>
    <t>Unilever PLC, (ADR)</t>
  </si>
  <si>
    <t>US9047677045</t>
  </si>
  <si>
    <t>Mediatek Inc</t>
  </si>
  <si>
    <t>TW0002454006</t>
  </si>
  <si>
    <t>Xtep International Holdings Ltd</t>
  </si>
  <si>
    <t>KYG982771092</t>
  </si>
  <si>
    <t>Misto Holdings Corp</t>
  </si>
  <si>
    <t>KR7081660003</t>
  </si>
  <si>
    <t>Hyundai Motor Co Ltd</t>
  </si>
  <si>
    <t>KR7005380001</t>
  </si>
  <si>
    <t>Cognizant Technology Solutions Corp., A</t>
  </si>
  <si>
    <t>US1924461023</t>
  </si>
  <si>
    <t>Hon Hai Precision Industry Co Ltd</t>
  </si>
  <si>
    <t>TW0002317005</t>
  </si>
  <si>
    <t>TW0000056001</t>
  </si>
  <si>
    <t>NCC Ltd</t>
  </si>
  <si>
    <t>INE868B01028</t>
  </si>
  <si>
    <t>Techno Electric &amp; Engineering Co Ltd</t>
  </si>
  <si>
    <t>INE285K01026</t>
  </si>
  <si>
    <t>Taiwan Semiconductor Manufacturing Co. Ltd</t>
  </si>
  <si>
    <t>TW0002330008</t>
  </si>
  <si>
    <t>Tencent Holdings Ltd</t>
  </si>
  <si>
    <t>KYG875721634</t>
  </si>
  <si>
    <t>Samsung Electronics Co. Ltd</t>
  </si>
  <si>
    <t>KR7005930003</t>
  </si>
  <si>
    <t>AIA Group Ltd</t>
  </si>
  <si>
    <t>HK0000069689</t>
  </si>
  <si>
    <t>Alibaba Group Holding Ltd</t>
  </si>
  <si>
    <t>KYG017191142</t>
  </si>
  <si>
    <t>Contemporary Amperex Technology Co Ltd</t>
  </si>
  <si>
    <t>CNE100003662</t>
  </si>
  <si>
    <t>SK Hynix Inc</t>
  </si>
  <si>
    <t>KR7000660001</t>
  </si>
  <si>
    <t>Yum China Holdings INC</t>
  </si>
  <si>
    <t>US98850P1093</t>
  </si>
  <si>
    <t>Trip.Com Group Ltd</t>
  </si>
  <si>
    <t>KYG9066F1019</t>
  </si>
  <si>
    <t>DBS Group Holdings Ltd</t>
  </si>
  <si>
    <t>SG1L01001701</t>
  </si>
  <si>
    <t>Weichai Power Co Ltd</t>
  </si>
  <si>
    <t>CNE1000004L9</t>
  </si>
  <si>
    <t>Xiaomi Corp</t>
  </si>
  <si>
    <t>KYG9830T1067</t>
  </si>
  <si>
    <t>China Merchants Bank Co Ltd</t>
  </si>
  <si>
    <t>CNE1000002M1</t>
  </si>
  <si>
    <t>Yageo Corp</t>
  </si>
  <si>
    <t>TW0002327004</t>
  </si>
  <si>
    <t>Uni-President China Holdings Ltd</t>
  </si>
  <si>
    <t>KYG9222R1065</t>
  </si>
  <si>
    <t>Bank Central Asia Tbk Pt</t>
  </si>
  <si>
    <t>ID1000109507</t>
  </si>
  <si>
    <t>Techtronic Industries Co. Ltd</t>
  </si>
  <si>
    <t>HK0669013440</t>
  </si>
  <si>
    <t>BDO Unibank Inc.</t>
  </si>
  <si>
    <t>PHY077751022</t>
  </si>
  <si>
    <t>Midea Group Co Ltd</t>
  </si>
  <si>
    <t>CNE100001QQ5</t>
  </si>
  <si>
    <t>SF Holding Co Ltd</t>
  </si>
  <si>
    <t>CNE100000L63</t>
  </si>
  <si>
    <t>Hong Kong Exchanges And Clearing Ltd</t>
  </si>
  <si>
    <t>HK0388045442</t>
  </si>
  <si>
    <t>Sunresin New Materials Co Ltd</t>
  </si>
  <si>
    <t>CNE100002136</t>
  </si>
  <si>
    <t>Minor International Pcl, Fgn.</t>
  </si>
  <si>
    <t>TH0128B10Z17</t>
  </si>
  <si>
    <t>Kia Corp</t>
  </si>
  <si>
    <t>KR7000270009</t>
  </si>
  <si>
    <t>Sumber Alfaria Trijaya Tbk PT</t>
  </si>
  <si>
    <t>ID1000128705</t>
  </si>
  <si>
    <t>Bangkok Dusit Medical Services Pcl</t>
  </si>
  <si>
    <t>TH0264A10Z12</t>
  </si>
  <si>
    <t>Quanta Computer Inc</t>
  </si>
  <si>
    <t>TW0002382009</t>
  </si>
  <si>
    <t>LG Corp</t>
  </si>
  <si>
    <t>KR7003550001</t>
  </si>
  <si>
    <t>Meituan</t>
  </si>
  <si>
    <t>KYG596691041</t>
  </si>
  <si>
    <t>China Construction Bank Corp</t>
  </si>
  <si>
    <t>CNE1000002H1</t>
  </si>
  <si>
    <t>Budweiser Brewing Co APAC Ltd</t>
  </si>
  <si>
    <t>KYG1674K1013</t>
  </si>
  <si>
    <t>Shenzhen Mindray Bio-Medical Electronics Co Ltd</t>
  </si>
  <si>
    <t>CNE100003G67</t>
  </si>
  <si>
    <t>Healthcare Equipment &amp; Supplies</t>
  </si>
  <si>
    <t>Samsung C&amp;T Corp</t>
  </si>
  <si>
    <t>KR7028260008</t>
  </si>
  <si>
    <t>Bajaj Finance Ltd</t>
  </si>
  <si>
    <t>INE296A01032</t>
  </si>
  <si>
    <t>Adani Ports and Special Economic Zone Ltd</t>
  </si>
  <si>
    <t>INE742F01042</t>
  </si>
  <si>
    <t>Shriram Finance Ltd</t>
  </si>
  <si>
    <t>INE721A01047</t>
  </si>
  <si>
    <t>Wipro Ltd</t>
  </si>
  <si>
    <t>INE075A01022</t>
  </si>
  <si>
    <t>Adani Enterprises Ltd</t>
  </si>
  <si>
    <t>INE423A01024</t>
  </si>
  <si>
    <t>Metals &amp; Minerals Trading</t>
  </si>
  <si>
    <t>* Less than 0.01%</t>
  </si>
  <si>
    <t>Franklin U.S. Opportunities Fund, Class I (Acc)</t>
  </si>
  <si>
    <t>LU0195948665</t>
  </si>
  <si>
    <t>INF090I01XS9</t>
  </si>
  <si>
    <t>INF090I01FW8</t>
  </si>
  <si>
    <t>INF090I01HS2</t>
  </si>
  <si>
    <t>INF846K01ZM8</t>
  </si>
  <si>
    <t>INF178L01BY0</t>
  </si>
  <si>
    <t>INF194KA1M23</t>
  </si>
  <si>
    <t>INF277K017Q3</t>
  </si>
  <si>
    <t>INF209K01VP1</t>
  </si>
  <si>
    <t>INF174K01LC6</t>
  </si>
  <si>
    <t>Franklin India Short Term Income Plan-Segregated Portfolio 3- 9.50% Yes Bank Ltd CO 23 Dec 2021-Direct-Growth Plan</t>
  </si>
  <si>
    <t>INF090I01VS3</t>
  </si>
  <si>
    <t>Franklin India Flexi Cap Fund-Direct Growth Plan (Formerly known as Franklin India Equity Fund)</t>
  </si>
  <si>
    <t>INF090I01FK3</t>
  </si>
  <si>
    <t>INF109K013N3</t>
  </si>
  <si>
    <t>INF200K01VE4</t>
  </si>
  <si>
    <t>Franklin India Dynamic Accrual Fund- Segregated Portfolio 3- 9.50% Yes Bank Ltd CO 23 Dec 2021-Direct-Growth Plan</t>
  </si>
  <si>
    <t>INF090I01WD3</t>
  </si>
  <si>
    <t>e) During the month additional instances of fair valuation/deviation from valuation price provided by the valuation agencies</t>
  </si>
  <si>
    <t>d) During the month additional instances of fair valuation/deviation from valuation price provided by the valuation agencies</t>
  </si>
  <si>
    <t>Franklin India Aggressive Hybrid Fund (Formerly known as Franklin India Equity Hybrid Fund)^</t>
  </si>
  <si>
    <t>Franklin India Small Cap Fund (Formerly known as Franklin India Smaller Companies Fund) ^</t>
  </si>
  <si>
    <t>Franklin India Mid Cap Fund (Formerly known as Franklin India Prima Fund) ^</t>
  </si>
  <si>
    <t>Franklin India Large &amp; Mid Cap Fund (Formerly known as Franklin India Equity Advantage Fund)^</t>
  </si>
  <si>
    <t>Franklin India Large Cap Fund (Formerly known as Franklin India Bluechip Fund)^</t>
  </si>
  <si>
    <t>Franklin India Dividend Yield Fund (Formerly known as Templeton India Equity Income Fund) ^</t>
  </si>
  <si>
    <t>Franklin India NSE Nifty 50 Index Fund (Formerly known as Franklin India Index Fund – NSE Nifty Plan) ^</t>
  </si>
  <si>
    <t>Franklin India ELSS Tax Saver Fund (Formerly known as Franklin India Taxshield) ^</t>
  </si>
  <si>
    <t>Franklin U.S. Opportunities Equity Active Fund of Funds ( Formerly known as Franklin India Feeder - Franklin U.S. Opportunities Fund)^</t>
  </si>
  <si>
    <t>Franklin India Income Plus Arbitrage Active Fund of Funds (Formerly known as Franklin India Multi - Asset Solution Fund of Funds)^</t>
  </si>
  <si>
    <t>Franklin India Dynamic Asset Allocation Active Fund of Funds( Formerly known as Franklin India Dynamic Asset Allocation Fund of Funds)^</t>
  </si>
  <si>
    <t>Yuanta/P-shares Taiwan Dividend Plus ETF</t>
  </si>
  <si>
    <t>Foreign ETF</t>
  </si>
  <si>
    <t>Franklin India Arbitrage Fund - Direct Plan - Growth</t>
  </si>
  <si>
    <t>Franklin India Corporate Debt Fund - Direct Plan - Growth</t>
  </si>
  <si>
    <t>Franklin India Government Securities Fund - Direct Plan - Growth</t>
  </si>
  <si>
    <t>Axis Corporate Bond Fund - Direct Plan - Growth</t>
  </si>
  <si>
    <t>Kotak Corporate Bond Fund - Direct Plan - Growth</t>
  </si>
  <si>
    <t>Bandhan Corporate Bond Fund - Direct Plan - Growth</t>
  </si>
  <si>
    <t>Tata Arbitrage Fund - Direct Plan - Growth</t>
  </si>
  <si>
    <t>Aditya Birla Sun Life Arbitrage Fund - Direct Plan - Growth</t>
  </si>
  <si>
    <t>Kotak Arbitrage Fund - Direct Plan - Growth</t>
  </si>
  <si>
    <t>ICICI Prudential Short Term Fund Direct - Growth Plan</t>
  </si>
  <si>
    <t>SBI Short Term Debt Fund Direct - Growth Plan</t>
  </si>
  <si>
    <t>TVS Motor Co Ltd  (Non- Convertible Preference Shares)</t>
  </si>
  <si>
    <t>NA</t>
  </si>
  <si>
    <t>As on 28-Feb-2025 ***</t>
  </si>
  <si>
    <t>7.835% LIC Housing Finance Ltd 11-May-27 **</t>
  </si>
  <si>
    <t>Rs. 31387.11 Lacs</t>
  </si>
  <si>
    <t xml:space="preserve">h) Risk-o-meter </t>
  </si>
  <si>
    <t>Primary Benchmark: Nifty Equity Savings Index</t>
  </si>
  <si>
    <t>Investors should consult their financial advisers if in doubt about whether the product is suitable for them</t>
  </si>
  <si>
    <t>Risk level based on portfolio as on August 29, 2025</t>
  </si>
  <si>
    <t>Risk level of primary benchmark as on August 29, 2025</t>
  </si>
  <si>
    <t>Primary Benchmark: Nifty 50 Hybrid Composite Debt 50:50 Index</t>
  </si>
  <si>
    <t xml:space="preserve">f) Risk-o-meter </t>
  </si>
  <si>
    <t>Primary Benchmark: CRISIL Hybrid 35+65 - Aggressive Index</t>
  </si>
  <si>
    <t>^Franklin India Equity Hybrid Fund is renamed as Franklin India Aggressive Hybrid Fund effective July 11, 2025</t>
  </si>
  <si>
    <t>Primary Benchmark: NIFTY 50 Arbitrage Index</t>
  </si>
  <si>
    <t xml:space="preserve">e) Risk-o-meter </t>
  </si>
  <si>
    <t>Primary Benchmark:  Tier-1 Index:  Nifty 500 (Effective August 1, 2023, the benchmark of the scheme has been changed from NIFTY500 Value 50)</t>
  </si>
  <si>
    <t xml:space="preserve">Tier-2 Index:  NIFTY500 Value 50 </t>
  </si>
  <si>
    <t>Primary Benchmark: BSE Teck (Effective June 1, 2024, the benchmark of the scheme has been renamed from S&amp;P BSE Teck)</t>
  </si>
  <si>
    <t>Primary Benchmark: Nifty Smallcap 250</t>
  </si>
  <si>
    <t>^Franklin India Smaller Companies Fund is renamed as Franklin India Small Cap Fund effective Jul 11, 2025</t>
  </si>
  <si>
    <t>Primary Benchmark: NIFTY 500</t>
  </si>
  <si>
    <t>Primary Benchmark: Nifty Midcap 150</t>
  </si>
  <si>
    <t>^Franklin India Prima Fund is renamed as Franklin India Mid Cap Fund effective Jul 11, 2025</t>
  </si>
  <si>
    <t>Primary Benchmark: Nifty 500 Multi Cap 50:25:25 Total Returns Index</t>
  </si>
  <si>
    <t>Primary Benchmark: NIFTY LargeMidcap 250</t>
  </si>
  <si>
    <t>^Franklin India Equity Advantage Fund is renamed as Franklin India Large &amp; Mid Cap Fund effective Jul 11, 2025</t>
  </si>
  <si>
    <t>Primary Benchmark: Nifty 100</t>
  </si>
  <si>
    <t>^Franklin India Bluechip Fund is renamed as Franklin India Large Cap Fund effective Jul 11, 2025</t>
  </si>
  <si>
    <t>^ Franklin India Equity Fund is renamed as Franklin India Flexi Cap Fund effective Jan 29, 2021.</t>
  </si>
  <si>
    <t>Primary Benchmark: Tier-1 Index:  Nifty 500 (Effective August 1, 2023, the benchmark of the scheme has been changed from  Nifty Dividend Opportunities 50 )</t>
  </si>
  <si>
    <t>Tier-2 Index:  Nifty Dividend Opportunities 50</t>
  </si>
  <si>
    <t>^Templeton India Equity Income Fund is renamed as Franklin India Dividend Yield Fund effective July 11, 2025</t>
  </si>
  <si>
    <t>Primary Benchmark: BSE India Infrastructure Index (Effective June 1, 2024, the benchmark of the scheme has been renamed from S&amp;P BSE India Infrastructure Index)</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</si>
  <si>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</si>
  <si>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</si>
  <si>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</si>
  <si>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</si>
  <si>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</si>
  <si>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  Franklin India Feeder - Franklin U.S. Opportunities Fund is renamed as Franklin U.S. Opportunities Equity Active Fund of Funds effective May 30, 2025.</t>
  </si>
  <si>
    <t>All Plans under Franklin India Feeder- Templeton European Opportunities Fund (FIF-TEOF) merged with Franklin India Feeder - Franklin U.S. Opportunities Fund (FIF-FUSOF) as on June 30, 2025.</t>
  </si>
  <si>
    <t>Primary Benchmark: 65% NIFTY Short Duration Debt Index + 35% NIFTY 50 Arbitrage Index (Effective July 4, 2025, the benchmark is changed from 40% Nifty 500 TRI + 40% Nifty Short Duration Debt Index + 20% domestic gold price)</t>
  </si>
  <si>
    <t>^Franklin India Multi - Asset Solution Fund of Funds is renamed as Franklin India Income Plus Arbitrage Active Fund of Funds effective Jul 04, 2025</t>
  </si>
  <si>
    <t>Primary Benchmark: CRISIL Hybrid 50+50 - Moderate Index</t>
  </si>
  <si>
    <t>** All Plans under Franklin India Life Stage Fund of Funds (FILSF) were merged with Franklin India Dynamic Asset Allocation Fund of Funds (FIDAAF) as on December 19, 2022.</t>
  </si>
  <si>
    <t>^Franklin India Dynamic Asset Allocation Fund of Funds is renamed as Franklin India Dynamic Asset Allocation Active Fund of Funds effective Jul 11, 2025</t>
  </si>
  <si>
    <t>Risk level of tier-1 benchmark  as on August 29, 2025</t>
  </si>
  <si>
    <t>Risk level of tier-2 benchmark  as on August 29, 2025</t>
  </si>
  <si>
    <t>Franklin India Liquid Fund</t>
  </si>
  <si>
    <t>Rating</t>
  </si>
  <si>
    <t>INE261F08DR2</t>
  </si>
  <si>
    <t>7.20% National Bank For Agriculture &amp; Rural Development (23-Sep-2025) **</t>
  </si>
  <si>
    <t>INE477A07357</t>
  </si>
  <si>
    <t>7.80% Can Fin Homes Ltd (24-Nov-2025) **</t>
  </si>
  <si>
    <t>ICRA AA+</t>
  </si>
  <si>
    <t>INE040A16HD5</t>
  </si>
  <si>
    <t>HDFC Bank Ltd (01-Oct-2025) **</t>
  </si>
  <si>
    <t>INE562A16PA7</t>
  </si>
  <si>
    <t>Indian Bank (03-Oct-2025) **</t>
  </si>
  <si>
    <t>INE476A16D88</t>
  </si>
  <si>
    <t>Canara Bank (27-Nov-2025) **</t>
  </si>
  <si>
    <t>INE476A16YY2</t>
  </si>
  <si>
    <t>Canara Bank (02-Sep-2025)</t>
  </si>
  <si>
    <t>INE238AD6AV3</t>
  </si>
  <si>
    <t>Axis Bank Ltd (15-Sep-2025) **</t>
  </si>
  <si>
    <t>INE040A16HE3</t>
  </si>
  <si>
    <t>HDFC Bank Ltd (20-Oct-2025) **</t>
  </si>
  <si>
    <t>INE476A16ZA9</t>
  </si>
  <si>
    <t>Canara Bank (03-Sep-2025)</t>
  </si>
  <si>
    <t>Commercial Paper</t>
  </si>
  <si>
    <t>INE929O14DX2</t>
  </si>
  <si>
    <t>Reliance Retail Ventures Ltd (21-Nov-2025) **@</t>
  </si>
  <si>
    <t>INE242A14XX7</t>
  </si>
  <si>
    <t>Indian Oil Corporation Ltd (04-Sep-2025)@</t>
  </si>
  <si>
    <t>INE261F14OG0</t>
  </si>
  <si>
    <t>National Bank For Agriculture &amp; Rural Development (20-Oct-2025) **@</t>
  </si>
  <si>
    <t>ICRA A1+</t>
  </si>
  <si>
    <t>INE530B14EN4</t>
  </si>
  <si>
    <t>IIFL Finance Ltd (11-Sep-2025) **@</t>
  </si>
  <si>
    <t>INE261F14NU3</t>
  </si>
  <si>
    <t>National Bank For Agriculture &amp; Rural Development (03-Sep-2025)@</t>
  </si>
  <si>
    <t>INE002A14LL5</t>
  </si>
  <si>
    <t>Reliance Industries Ltd (25-Sep-2025) **@</t>
  </si>
  <si>
    <t>INE824H14SA5</t>
  </si>
  <si>
    <t>Julius Baer Capital (India) Pvt Ltd (20-Oct-2025) **@</t>
  </si>
  <si>
    <t>INE242A14YG0</t>
  </si>
  <si>
    <t>Indian Oil Corporation Ltd (07-Nov-2025) **@</t>
  </si>
  <si>
    <t>INE110O14GD4</t>
  </si>
  <si>
    <t>Axis Securities Ltd (13-Nov-2025) **@</t>
  </si>
  <si>
    <t>INE01C314CJ2</t>
  </si>
  <si>
    <t>Bajaj Financial Securities Ltd (13-Nov-2025) **@</t>
  </si>
  <si>
    <t>INE242A14YC9</t>
  </si>
  <si>
    <t>Indian Oil Corporation Ltd (23-Sep-2025)@</t>
  </si>
  <si>
    <t>INE763G14YY5</t>
  </si>
  <si>
    <t>ICICI Securities Ltd (09-Sep-2025) **@</t>
  </si>
  <si>
    <t>INE860H144D4</t>
  </si>
  <si>
    <t>Aditya Birla Capital Ltd (17-Sep-2025)@</t>
  </si>
  <si>
    <t>INE704I14KC0</t>
  </si>
  <si>
    <t>Barclays Investments &amp; Loans India Pvt Ltd (25-Sep-2025) **@</t>
  </si>
  <si>
    <t>INE484J14YH7</t>
  </si>
  <si>
    <t>Godrej Properties Ltd (31-Oct-2025) **@</t>
  </si>
  <si>
    <t>INE245A14KD9</t>
  </si>
  <si>
    <t>Tata Power Co Ltd (27-Nov-2025)@</t>
  </si>
  <si>
    <t>INE028E14SH5</t>
  </si>
  <si>
    <t>Kotak Securities Ltd (21-Nov-2025) **@</t>
  </si>
  <si>
    <t>INE674K14AN9</t>
  </si>
  <si>
    <t>Aditya Birla Capital Ltd (25-Nov-2025) **@</t>
  </si>
  <si>
    <t>INE403D14536</t>
  </si>
  <si>
    <t>Bharti Telecom Ltd (19-Sep-2025) **@</t>
  </si>
  <si>
    <t>INE01C314CH6</t>
  </si>
  <si>
    <t>Bajaj Financial Securities Ltd (20-Oct-2025) **@</t>
  </si>
  <si>
    <t>IN002024Y480</t>
  </si>
  <si>
    <t>182 DTB (11-Sep-2025)</t>
  </si>
  <si>
    <t>IN002025X141</t>
  </si>
  <si>
    <t>91 DTB (02-Oct-2025)</t>
  </si>
  <si>
    <t>IN002024Y498</t>
  </si>
  <si>
    <t>182 DTB (18-Sep-2025)</t>
  </si>
  <si>
    <t>IN002024Z230</t>
  </si>
  <si>
    <t>364 DTB (04-Sep-2025)</t>
  </si>
  <si>
    <t>IN2220150089</t>
  </si>
  <si>
    <t>8.23% Maharashtra SDL (09-Sep-2025)</t>
  </si>
  <si>
    <t>IN2820150075</t>
  </si>
  <si>
    <t>8.25% Punjab SDL (09-Sep-2025)</t>
  </si>
  <si>
    <t>IN3120150104</t>
  </si>
  <si>
    <t>8.24% Tamilnadu SDL (09-Sep-2025)</t>
  </si>
  <si>
    <t>IN1020150067</t>
  </si>
  <si>
    <t>8.24% Andhra Pradesh SDL (09-Sep-2025)</t>
  </si>
  <si>
    <t>IN2120150049</t>
  </si>
  <si>
    <t>8.25% Madhya Pradesh (09-Sep-2025)</t>
  </si>
  <si>
    <t>IN1520150047</t>
  </si>
  <si>
    <t>8.23% Gujarat SDL (09-Sep-2025)</t>
  </si>
  <si>
    <t>IN3420150069</t>
  </si>
  <si>
    <t>8.17% West Bengal SDL (23-Sep-2025)</t>
  </si>
  <si>
    <t>IN0020120047</t>
  </si>
  <si>
    <t>8.20% GOI 2025 (24-Sep-2025)</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</si>
  <si>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</si>
  <si>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</si>
  <si>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</si>
  <si>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</si>
  <si>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</si>
  <si>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</si>
  <si>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Aggregate investments by other schemes of Franklin Templeton Mutual Fund in this scheme is Rs. 357.43 Lakhs.</t>
  </si>
  <si>
    <t>AUM excluding the aggregate investments by other schemes of Franklin Templeton Mutual Fund in this scheme is Rs. 3,13,611.05 Lakhs.</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</si>
  <si>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</si>
  <si>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</si>
  <si>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</si>
  <si>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</si>
  <si>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</si>
  <si>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</si>
  <si>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</si>
  <si>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</si>
  <si>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</si>
  <si>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</si>
  <si>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</si>
  <si>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</si>
  <si>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</si>
  <si>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</si>
  <si>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</si>
  <si>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29-Aug-2025</t>
  </si>
  <si>
    <t>e) Risk-o-meter</t>
  </si>
  <si>
    <t xml:space="preserve">Primary Benchmark: Tier-1 Index:  NIFTY Liquid Index A-I (Effective April 1, 2024, the benchmark of the scheme is changed from CRISIL Liquid Debt B-I Index) </t>
  </si>
  <si>
    <t>Franklin India Overnight Fund</t>
  </si>
  <si>
    <t>IN002025X117</t>
  </si>
  <si>
    <t>91 DTB (11-Sep-2025)</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</si>
  <si>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</si>
  <si>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</si>
  <si>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</si>
  <si>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</si>
  <si>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</si>
  <si>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</si>
  <si>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</si>
  <si>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</si>
  <si>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</si>
  <si>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</si>
  <si>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INE514E16CJ9</t>
  </si>
  <si>
    <t>Export-Import Bank Of India (04-Mar-2026) **</t>
  </si>
  <si>
    <t>INE556F16AZ7</t>
  </si>
  <si>
    <t>Small Industries Development Bank of India (04-Feb-2026)</t>
  </si>
  <si>
    <t>INE476A16B64</t>
  </si>
  <si>
    <t>Canara Bank (18-Mar-2026) **</t>
  </si>
  <si>
    <t>INE562A16OI3</t>
  </si>
  <si>
    <t>Indian Bank (12-Mar-2026) **</t>
  </si>
  <si>
    <t>INE238AD6983</t>
  </si>
  <si>
    <t>Axis Bank Ltd (13-Nov-2025)</t>
  </si>
  <si>
    <t>INE238AD6AY7</t>
  </si>
  <si>
    <t>Axis Bank Ltd (17-Dec-2025) **</t>
  </si>
  <si>
    <t>INE261F16892</t>
  </si>
  <si>
    <t>National Bank For Agriculture &amp; Rural Development (20-Jan-2026) **</t>
  </si>
  <si>
    <t>INE261F16934</t>
  </si>
  <si>
    <t>National Bank For Agriculture &amp; Rural Development (05-Feb-2026) **</t>
  </si>
  <si>
    <t>INE040A16GW7</t>
  </si>
  <si>
    <t>HDFC Bank Ltd (19-May-2026) **</t>
  </si>
  <si>
    <t>INE008A16X57</t>
  </si>
  <si>
    <t>IDBI Bank Ltd (30-Jan-2026) **</t>
  </si>
  <si>
    <t>INE261F16967</t>
  </si>
  <si>
    <t>National Bank For Agriculture &amp; Rural Development (27-Feb-2026) **</t>
  </si>
  <si>
    <t>INE476A16A73</t>
  </si>
  <si>
    <t>Canara Bank (04-Mar-2026) **</t>
  </si>
  <si>
    <t>INE562A16OG7</t>
  </si>
  <si>
    <t>Indian Bank (06-Mar-2026) **</t>
  </si>
  <si>
    <t>INE237A167Z1</t>
  </si>
  <si>
    <t>Kotak Mahindra Bank Ltd (13-Mar-2026) **</t>
  </si>
  <si>
    <t>INE040A16GN6</t>
  </si>
  <si>
    <t>HDFC Bank Ltd (12-Mar-2026) **</t>
  </si>
  <si>
    <t>INE160A16QM3</t>
  </si>
  <si>
    <t>Punjab National Bank (05-Dec-2025) **</t>
  </si>
  <si>
    <t>INE040A16GA3</t>
  </si>
  <si>
    <t>HDFC Bank Ltd (18-Dec-2025)</t>
  </si>
  <si>
    <t>INE237A163Z0</t>
  </si>
  <si>
    <t>Kotak Mahindra Bank Ltd (28-Jan-2026) **</t>
  </si>
  <si>
    <t>INE237A165Z5</t>
  </si>
  <si>
    <t>Kotak Mahindra Bank Ltd (18-Feb-2026) **</t>
  </si>
  <si>
    <t>INE556F16BB6</t>
  </si>
  <si>
    <t>Small Industries Development Bank of India (27-Feb-2026) **</t>
  </si>
  <si>
    <t>INE238AD6AO8</t>
  </si>
  <si>
    <t>Axis Bank Ltd (05-Mar-2026)</t>
  </si>
  <si>
    <t>INE261F16975</t>
  </si>
  <si>
    <t>National Bank For Agriculture &amp; Rural Development (10-Mar-2026) **</t>
  </si>
  <si>
    <t>INE261F16983</t>
  </si>
  <si>
    <t>National Bank For Agriculture &amp; Rural Development (13-Mar-2026)</t>
  </si>
  <si>
    <t>INE160A16RK5</t>
  </si>
  <si>
    <t>Punjab National Bank (18-Mar-2026) **</t>
  </si>
  <si>
    <t>INE562A16ON3</t>
  </si>
  <si>
    <t>Indian Bank (25-Mar-2026) **</t>
  </si>
  <si>
    <t>INE040A16GS5</t>
  </si>
  <si>
    <t>HDFC Bank Ltd (24-Mar-2026)</t>
  </si>
  <si>
    <t>INE160A16RP4</t>
  </si>
  <si>
    <t>Punjab National Bank (25-Mar-2026) **</t>
  </si>
  <si>
    <t>INE556F16BG5</t>
  </si>
  <si>
    <t>Small Industries Development Bank of India (26-Mar-2026) **</t>
  </si>
  <si>
    <t>INE028A16IC0</t>
  </si>
  <si>
    <t>Bank of Baroda (13-Mar-2026)</t>
  </si>
  <si>
    <t>INE476A16ZQ5</t>
  </si>
  <si>
    <t>Canara Bank (12-Dec-2025) **</t>
  </si>
  <si>
    <t>INE238AD6AN0</t>
  </si>
  <si>
    <t>Axis Bank Ltd (04-Mar-2026) **</t>
  </si>
  <si>
    <t>INE957N14JF9</t>
  </si>
  <si>
    <t>Hero Fincorp Ltd (02-Feb-2026) **@</t>
  </si>
  <si>
    <t>INE763G14XZ4</t>
  </si>
  <si>
    <t>ICICI Securities Ltd (20-Feb-2026) **@</t>
  </si>
  <si>
    <t>INE414G14UM8</t>
  </si>
  <si>
    <t>Muthoot Finance Ltd (09-Mar-2026) **@</t>
  </si>
  <si>
    <t>INE477S14DG8</t>
  </si>
  <si>
    <t>Tata Capital Ltd (19-Mar-2026) **@</t>
  </si>
  <si>
    <t>INE976I14QD9</t>
  </si>
  <si>
    <t>Tata Capital Ltd (10-Jun-2026) **@</t>
  </si>
  <si>
    <t>INE121A14XO2</t>
  </si>
  <si>
    <t>Cholamandalam Investment and Finance Co Ltd (26-May-2026) **@</t>
  </si>
  <si>
    <t>INE115A14FI3</t>
  </si>
  <si>
    <t>LIC Housing Finance Ltd (21-Jan-2026) **@</t>
  </si>
  <si>
    <t>INE634S14039</t>
  </si>
  <si>
    <t>Mankind Pharma Ltd (17-Oct-2025) **@</t>
  </si>
  <si>
    <t>INE763G14ZO3</t>
  </si>
  <si>
    <t>ICICI Securities Ltd (22-Dec-2025) **@</t>
  </si>
  <si>
    <t>INE860H144V6</t>
  </si>
  <si>
    <t>Aditya Birla Capital Ltd (06-Feb-2026) **@</t>
  </si>
  <si>
    <t>INE087M14BV1</t>
  </si>
  <si>
    <t>Bahadur Chand Investments Pvt Ltd (04-Mar-2026) **@</t>
  </si>
  <si>
    <t>INE018E14PQ3</t>
  </si>
  <si>
    <t>SBI Cards and Payment Services Ltd (12-Dec-2025) **@</t>
  </si>
  <si>
    <t>INE472H14466</t>
  </si>
  <si>
    <t>Standard Chartered Securities (India) Ltd (12-Sep-2025) **@</t>
  </si>
  <si>
    <t>INE976I14PW1</t>
  </si>
  <si>
    <t>Tata Capital Ltd (26-Feb-2026) **@</t>
  </si>
  <si>
    <t>IN002024Z479</t>
  </si>
  <si>
    <t>364 DTB (05-Mar-2026)</t>
  </si>
  <si>
    <t>IN002024Z487</t>
  </si>
  <si>
    <t>364 DTB (12-Mar-2026)</t>
  </si>
  <si>
    <t>IN002024Z412</t>
  </si>
  <si>
    <t>364 DTB (22-Jan-2026)</t>
  </si>
  <si>
    <t>IN2920150355</t>
  </si>
  <si>
    <t>8.39% RAJASTHAN UDAY (15-MAR-2026)</t>
  </si>
  <si>
    <t>Aggregate investments by other schemes of Franklin Templeton Mutual Fund in this scheme is Rs. 1875.21 Lakhs.</t>
  </si>
  <si>
    <t>AUM excluding the aggregate investments by other schemes of Franklin Templeton Mutual Fund in this scheme is Rs. 3,84,625.28 Lakhs.</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</si>
  <si>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</si>
  <si>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</si>
  <si>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</si>
  <si>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</si>
  <si>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</si>
  <si>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</si>
  <si>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</si>
  <si>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</si>
  <si>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</si>
  <si>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</si>
  <si>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 xml:space="preserve">Primary Benchmark: Tier-1 Index: NIFTY Money Market Index A-I (Effective April 1, 2024, the benchmark of the scheme is changed from NIFTY Money Market Index B-I) </t>
  </si>
  <si>
    <t>^ Franklin India Savings Fund is renames as Franklin India Money Market effective May 15, 2023.</t>
  </si>
  <si>
    <t>Franklin India Floating Rate Fund</t>
  </si>
  <si>
    <t>INE115A07QB9</t>
  </si>
  <si>
    <t>7.7201% LIC HOUSING FINANCE LTD 12-FEB-26 **</t>
  </si>
  <si>
    <t>INE115A07PN6</t>
  </si>
  <si>
    <t>6.40% LIC Housing Finance Ltd (30-Nov-2026)</t>
  </si>
  <si>
    <t>IN0020200120</t>
  </si>
  <si>
    <t>GOI FRB 2033 (22-Sep-2033)$</t>
  </si>
  <si>
    <t>IN1920240323</t>
  </si>
  <si>
    <t>7.04% Karnataka SDL (26-Sep-2032)</t>
  </si>
  <si>
    <t>IN0020180041</t>
  </si>
  <si>
    <t>GOI FRB 2031 (07-Dec-2031)$</t>
  </si>
  <si>
    <t>IN0020210137</t>
  </si>
  <si>
    <t>GOI FRB 2034 (30-Oct-2034)$</t>
  </si>
  <si>
    <t>Outstanding Interest Rate Swap Position</t>
  </si>
  <si>
    <t>Contract Name</t>
  </si>
  <si>
    <t>Notional Value (In Lakhs)</t>
  </si>
  <si>
    <t>IDFC First Bank (Pay Fixed - Receive Floating)</t>
  </si>
  <si>
    <t>Total Interest Rate Swap</t>
  </si>
  <si>
    <t>$ Yield to maturity (YTM) for floating rate securities is calculated by recomputing yield from simple average of valuation prices provided by valuation agencies.</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</si>
  <si>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</si>
  <si>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c) Exposure to Derivative Instruments (Interest Rate Swaps) as on August 29, 2025:</t>
  </si>
  <si>
    <t>i) Total outstanding position in Derivative Instruments (Gross Notional) as at August 29, 2025 is Rs. 10000.00 Lakhs. </t>
  </si>
  <si>
    <t>ii) Total percentage of existing assets hedged through futures is 28.52%.</t>
  </si>
  <si>
    <t>f) Risk-o-meter</t>
  </si>
  <si>
    <t xml:space="preserve">Primary Benchmark: NIFTY Short Duration Debt Index A-II (Effective April 1, 2024, the benchmark of the scheme is changed from CRISIL Low Duration Debt Index) </t>
  </si>
  <si>
    <t>Franklin India Corporate Debt Fund</t>
  </si>
  <si>
    <t>INE040A08757</t>
  </si>
  <si>
    <t>8.46% HDFC Bank Ltd (15-Jun-2026)</t>
  </si>
  <si>
    <t>ICRA AAA</t>
  </si>
  <si>
    <t>INE556F08KF5</t>
  </si>
  <si>
    <t>7.54% Small Industries Development Bank Of India (12-Jan-2026) **</t>
  </si>
  <si>
    <t>INE020B08DK6</t>
  </si>
  <si>
    <t>5.94% REC Ltd (31-Jan-2026)</t>
  </si>
  <si>
    <t>INE941D07208</t>
  </si>
  <si>
    <t>6.75% Sikka Ports &amp; Terminals Ltd (22-Apr-2026)</t>
  </si>
  <si>
    <t>INE134E08NM4</t>
  </si>
  <si>
    <t>7.38% Power Finance Corporation Ltd (15-Jan-2032) **</t>
  </si>
  <si>
    <t>INE692Q07456</t>
  </si>
  <si>
    <t>8.25% Toyota Financial Services India Ltd (21-Jan-2026) **</t>
  </si>
  <si>
    <t>INE756I07EY1</t>
  </si>
  <si>
    <t>8.3324% HDB FINANCIAL SERVICES LTD 10-MAY-27 **</t>
  </si>
  <si>
    <t>INE115A07QG8</t>
  </si>
  <si>
    <t>8.1432% LIC HOUSING FINANCE LTD 25-MAR-26 **</t>
  </si>
  <si>
    <t>INE0KUG08076</t>
  </si>
  <si>
    <t>7.03% National Bank for Financing Infrastructure and Development (08-Apr-2030) **</t>
  </si>
  <si>
    <t>INE115A07QS3</t>
  </si>
  <si>
    <t>7.9265% LIC HOUSING FINANCE 14-JUL-27 **</t>
  </si>
  <si>
    <t>INE031A08962</t>
  </si>
  <si>
    <t>6.90% Housing &amp; Urban Development Corporation Ltd (23-Apr-2032) **</t>
  </si>
  <si>
    <t>INE403D08215</t>
  </si>
  <si>
    <t>8.90% Bharti Telecom Ltd (05-Nov-2034) **</t>
  </si>
  <si>
    <t>INE403D08256</t>
  </si>
  <si>
    <t>8.75% Bharti Telecom Ltd (05-Nov-2028)</t>
  </si>
  <si>
    <t>INE556F08KN9</t>
  </si>
  <si>
    <t>7.75% Small Industries Development Bank Of India (10-Jun-2027) **</t>
  </si>
  <si>
    <t>INE941D07158</t>
  </si>
  <si>
    <t>7.95% Sikka Ports &amp; Terminals Ltd (28-Oct-2026) **</t>
  </si>
  <si>
    <t>IN0020250026</t>
  </si>
  <si>
    <t>6.33% GOI (05-May-2035)</t>
  </si>
  <si>
    <t>ICICI Bank (Pay Fixed - Receive Floating)</t>
  </si>
  <si>
    <t xml:space="preserve">      Half Yearly IDCW Plan</t>
  </si>
  <si>
    <t xml:space="preserve">      Annual IDCW Plan</t>
  </si>
  <si>
    <t xml:space="preserve">      Direct Half Yearly IDCW Plan</t>
  </si>
  <si>
    <t xml:space="preserve">      Direct Annual IDCW Plan</t>
  </si>
  <si>
    <t>i) Total outstanding position in Derivative Instruments (Gross Notional) as at August 29, 2025 is Rs. 18500.00 Lakhs. </t>
  </si>
  <si>
    <t>ii) Total percentage of existing assets hedged through futures is 17.27%.</t>
  </si>
  <si>
    <t>Primary Benchmark: Tier-1 Index:  NIFTY Corporate Bond Index A-II (Effective April 1, 2024, the benchmark of the scheme is changed from NIFTY Corporate Bond Index B-III)</t>
  </si>
  <si>
    <t>Franklin India Banking &amp; PSU Debt Fund</t>
  </si>
  <si>
    <t>YTC</t>
  </si>
  <si>
    <t>INE787H08188</t>
  </si>
  <si>
    <t>7.56% India Infrastructure Finance Co Ltd (20-Mar-2028) **</t>
  </si>
  <si>
    <t>INE261F08EA6</t>
  </si>
  <si>
    <t>7.50% National Bank For Agriculture &amp; Rural Development (31-Aug-2026)</t>
  </si>
  <si>
    <t>INE062A08256</t>
  </si>
  <si>
    <t>6.24% State Bank Of India (20-Sep-2030) **</t>
  </si>
  <si>
    <t>INE134E08LA3</t>
  </si>
  <si>
    <t>7.20% Power Finance Corporation Ltd (10-Aug-2035) **</t>
  </si>
  <si>
    <t>INE090A08UM1</t>
  </si>
  <si>
    <t>7.45% ICICI Bank Ltd (27-Jun-2040) **</t>
  </si>
  <si>
    <t>INE040A08500</t>
  </si>
  <si>
    <t>8.35% HDFC Bank Ltd (13-May-2026) **</t>
  </si>
  <si>
    <t>INE020B08FC8</t>
  </si>
  <si>
    <t>7.70% REC Ltd (31-Aug-2026) **</t>
  </si>
  <si>
    <t>INE557F08FR8</t>
  </si>
  <si>
    <t>7.22% National Housing Bank (23-Jul-2026) **</t>
  </si>
  <si>
    <t>INE053F08312</t>
  </si>
  <si>
    <t>7.41% Indian Railway Finance Corporation Ltd (15-Oct-2026) **</t>
  </si>
  <si>
    <t>INE557F08FY4</t>
  </si>
  <si>
    <t>7.59% National Housing Bank (14-Jul-2027) **</t>
  </si>
  <si>
    <t>INE040A08567</t>
  </si>
  <si>
    <t>7.78% HDFC Bank Ltd (27-Mar-2027) **</t>
  </si>
  <si>
    <t>i) Total outstanding position in Derivative Instruments (Gross Notional) as at August 29, 2025 is Rs. 14000.00 Lakhs. </t>
  </si>
  <si>
    <t>ii) Total percentage of existing assets hedged through futures is 27.98%.</t>
  </si>
  <si>
    <t>Primary Benchmark: Nifty Banking &amp; PSU Debt Index A-II (Effective April 1, 2024, the benchmark of the scheme is changed from NIFTY Banking &amp; PSU Debt Index)</t>
  </si>
  <si>
    <t>Franklin India Ultra Short Duration Fund</t>
  </si>
  <si>
    <t>INE403D08132</t>
  </si>
  <si>
    <t>8.80% Bharti Telecom Ltd (21-Nov-2025) **</t>
  </si>
  <si>
    <t>INE556F16AX2</t>
  </si>
  <si>
    <t>Small Industries Development Bank of India (05-Dec-2025) **</t>
  </si>
  <si>
    <t>INE692A16II0</t>
  </si>
  <si>
    <t>Union Bank of India (18-Dec-2025) **</t>
  </si>
  <si>
    <t>INE160A16QT8</t>
  </si>
  <si>
    <t>Punjab National Bank (08-Jan-2026) **</t>
  </si>
  <si>
    <t>INE916D144I1</t>
  </si>
  <si>
    <t>Kotak Mahindra Prime Ltd (05-Nov-2025) **@</t>
  </si>
  <si>
    <t>IN0020210160</t>
  </si>
  <si>
    <t>GOI FRB 2028 (04-Oct-2028)$</t>
  </si>
  <si>
    <t>i) Total outstanding position in Derivative Instruments (Gross Notional) as at August 29, 2025 is Rs. 6000.00 Lakhs. </t>
  </si>
  <si>
    <t>ii) Total percentage of existing assets hedged through futures is 19.51%.</t>
  </si>
  <si>
    <t xml:space="preserve">Primary Benchmark: Nifty Ultra Short Duration Debt Index A-I </t>
  </si>
  <si>
    <t>Franklin India Medium to Long Duration Fund</t>
  </si>
  <si>
    <t>IN3120240509</t>
  </si>
  <si>
    <t>7.15% Tamil Nadu SDL (22-Jan-2035)</t>
  </si>
  <si>
    <t>IN1020180205</t>
  </si>
  <si>
    <t>8.42% Andhra Pradesh SDL (08-Aug-2029)</t>
  </si>
  <si>
    <t>IN4920210114</t>
  </si>
  <si>
    <t>7.14% Jammu &amp; Kashmir SDL (29-Dec-2036)</t>
  </si>
  <si>
    <t>IN1620230343</t>
  </si>
  <si>
    <t>7.77% Haryana SDL (10-Jan-2036)</t>
  </si>
  <si>
    <t>Primary Benchmark: CRISIL Medium to Long Duration Debt A-III Index</t>
  </si>
  <si>
    <t>Franklin India Low Duration Fund</t>
  </si>
  <si>
    <t>INE306N07NL3</t>
  </si>
  <si>
    <t>8.30% Tata Capital Ltd (13-Mar-2026) **</t>
  </si>
  <si>
    <t>INE071G07637</t>
  </si>
  <si>
    <t>8.0610% ICICI HOME FINANCE CO LTD 25-MAR-26 **</t>
  </si>
  <si>
    <t>INE134E08NQ5</t>
  </si>
  <si>
    <t>7.75% Power Finance Corporation Ltd (15-Apr-2026) **</t>
  </si>
  <si>
    <t>INE756I07EO2</t>
  </si>
  <si>
    <t>7.99% HDB Financial Services Ltd (16-Mar-2026)</t>
  </si>
  <si>
    <t>INE041007084</t>
  </si>
  <si>
    <t>7.05% Embassy Office Parks Reit (18-Oct-2026) **</t>
  </si>
  <si>
    <t>INE507T07062</t>
  </si>
  <si>
    <t>6.59% Summit Digitel Infrastructure Ltd (16-Jun-2026) **</t>
  </si>
  <si>
    <t>IN2620160050</t>
  </si>
  <si>
    <t>6.89% Nagaland (23-Nov-2026)</t>
  </si>
  <si>
    <t>IN2820160363</t>
  </si>
  <si>
    <t>7.88% PUNJAB SDL (01-MAR-2027)</t>
  </si>
  <si>
    <t>IN2320160020</t>
  </si>
  <si>
    <t>7.69% Manipur SDL (09-Aug-2026)</t>
  </si>
  <si>
    <t>*** Allotment date for the scheme was March 06, 2025</t>
  </si>
  <si>
    <t>i) Total outstanding position in Derivative Instruments (Gross Notional) as at August 29, 2025 is Rs. 8500.00 Lakhs. </t>
  </si>
  <si>
    <t>ii) Total percentage of existing assets hedged through futures is 23.25%.</t>
  </si>
  <si>
    <t>Primary Benchmark: NIFTY Low Duration Debt Index A-I</t>
  </si>
  <si>
    <t>Franklin India Long Duration Fund</t>
  </si>
  <si>
    <t>Primary Benchmark: CRISIL Long Duration Debt A-III Index</t>
  </si>
  <si>
    <t>Franklin India Government Securities Fund</t>
  </si>
  <si>
    <t xml:space="preserve">      Growth Option</t>
  </si>
  <si>
    <t xml:space="preserve">      Quarterly IDCW Option</t>
  </si>
  <si>
    <t xml:space="preserve">      Direct Growth Option</t>
  </si>
  <si>
    <t xml:space="preserve">      Direct Quarterly IDCW Option</t>
  </si>
  <si>
    <t>i) Total outstanding position in Derivative Instruments (Gross Notional) as at August 29, 2025 is Rs. 7500.00 Lakhs. </t>
  </si>
  <si>
    <t>ii) Total percentage of existing assets hedged through futures is 50.26%.</t>
  </si>
  <si>
    <t xml:space="preserve">Primary Benchmark: NIFTY All Duration G-Sec Index </t>
  </si>
  <si>
    <t>Franklin India Retirement Fund (formerly known as Franklin India Pension Plan)^</t>
  </si>
  <si>
    <t>INE261F08EO7</t>
  </si>
  <si>
    <t>7.48% National Bank For Agriculture &amp; Rural Development (15-Sep-2028)</t>
  </si>
  <si>
    <t>INE377Y07417</t>
  </si>
  <si>
    <t>7.90% Bajaj Housing Finance Ltd (28-Apr-2028) **</t>
  </si>
  <si>
    <t>INE115A07PV9</t>
  </si>
  <si>
    <t>7.90% LIC Housing Finance Ltd (23-Jun-2027) **</t>
  </si>
  <si>
    <t>IN0020240118</t>
  </si>
  <si>
    <t>7.09% GOI 2054 (05-Aug-2054)</t>
  </si>
  <si>
    <t>Primary Benchmark: CRISIL Short Term Debt Hybrid 60+40 Index (Effective August 12, 2024, the benchmark is changed from 40% Nifty 500+60% Crisil Composite Bond Index)</t>
  </si>
  <si>
    <t>^ Franklin India Pension Plan is renames as Franklin India Retirement Fund effective July 11, 2025.</t>
  </si>
  <si>
    <t>Franklin India Conservative Hybrid Fund (formerly known as Franklin India Debt Hybrid Fund)^</t>
  </si>
  <si>
    <t>INE950O07420</t>
  </si>
  <si>
    <t>8.20% Mahindra Rural Housing Finance Ltd (30-Jan-2026) **</t>
  </si>
  <si>
    <t>INE774D07UX3</t>
  </si>
  <si>
    <t>8.10% Mahindra &amp; Mahindra Financial Services Ltd (21-May-2026) **</t>
  </si>
  <si>
    <t>Primary Benchmark: CRISIL Hybrid 85+15 Conservative Index</t>
  </si>
  <si>
    <t>^ Franklin India Debt Hybrid Fund is renames as Franklin India Conservative Hybrid Fund effective July 11, 2025.</t>
  </si>
  <si>
    <t>Franklin India Dynamic Accrual Fund - Segregated Portfolio 3 - 9.50% Yes Bank Ltd CO 23 Dec 2021</t>
  </si>
  <si>
    <t>INE528G08352</t>
  </si>
  <si>
    <t>9.50% Yes Bank Ltd (23-Dec-2116) ~~~ $$ **</t>
  </si>
  <si>
    <t>ICRA D</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</si>
  <si>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</si>
  <si>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</si>
  <si>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c) Main portfolio of the Scheme Franklin India Dynamic Accrual Fund ceased to exist as per Regulation 41(3) of SEBI Mutual Fund Regulations and therefore no separate disclosure is published for the main portfolio</t>
  </si>
  <si>
    <t>Franklin India Short-Term Income Plan (No. of segregated Portfolios in the scheme - 3) - (under winding up) $$$</t>
  </si>
  <si>
    <t>As on 02-May-2025*</t>
  </si>
  <si>
    <t xml:space="preserve">      Institutional Plan Growth Option</t>
  </si>
  <si>
    <t>* All units in the scheme have been extinguished post distribution based on NAV dated May 02, 2025 which is the last declared NAV.</t>
  </si>
  <si>
    <t>This metric is computed basis market value of the securities (including accrued interest) held in the portfolio. Since there is no security in the portfolio, this metric is not applicable</t>
  </si>
  <si>
    <t>https://www.franklintempletonindia.com/download/en-in/valuation-policy/bb813425-1311-487d-86cb-619298c228dd/Fair%20Valuation%20Reliance%20Broadcast%20Network%20limited.pdf</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</si>
  <si>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</si>
  <si>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the remaining value in the portfolio of the scheme represents FISTIP’s investment in the NCDs of 9.50% Reliance Broadcast Network Ltd (20-JUL-2020) issued by Reliance Broadcast Network Ltd (RBNL). RBNL defaulted on meeting its payment obligation at maturity. Pursuant to the put option right exercised by us on Reliance Capital Limited (RCL) with respect to our exposure in RBNL, through the Insolvency &amp; Bankruptcy process of RCL, the scheme received its proportionate share of INR 312.97 lacs on March 20, 2025. RBNL also underwent the insolvency and resolution process and the scheme received INR 3195.69 lacs on April 8, 2025. For more details kindly refer to the note on our website.</t>
  </si>
  <si>
    <t>https://www.franklintempletonindia.com/download/en-in/latest%20updates/189ea834-ae3f-48eb-9d73-a9cc9cd9317e/franklin-templeton-update-on-reliance-broadcast-july-23-2020-kcg9m1gq-en-in.pdf</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</si>
  <si>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</si>
  <si>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(RBPL) (ISIN: INE333T07048 and INE333T07055) &amp; Reliance Infrastructure Consulting &amp; Engineers Private Ltd (RICEPL) (ISIN: INE428K07011) were due on January 14, 2021 and January 31, 2021 respectively. However, the issuers were unable to meet their payment obligations. The securities of the issuer were fair valued at zero on November 4, 2020. Pursuant to National Company Law Tribunal (NCLT) order, the scheme received its proportionate share of INR 82.71 lacs on April 15, 2025 for RBPL and of INR 50.72 lacs on April 30, 2025 for RICEPL as part of corporate resolution process. Kindly refer note on our website on fair valuation.</t>
  </si>
  <si>
    <t>https://www.franklintempletonindia.com/download/en-in/valuation-policy/a0e293eb-f28b-4edc-9535-c7d9e7321ddc/fair_valuation_reliance_big_reliance_infra_november_4_2020-kgox4tdb-en-in.pdf</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</si>
  <si>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</si>
  <si>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</si>
  <si>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</si>
  <si>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As of May 2, 2025, all units of Franklin India Short-Term Income Plan (FISTIP)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 except the securities which are currently valued at zero or have matured but defaulted on their repayment obligation. On account of this, the riskometer for FISTIP  has not been disclosed.</t>
  </si>
  <si>
    <t>$$$ This scheme is under winding-up wherein SBI Fund Management Limited (SBIFM) was appointed as the liquidator as per the order of Hon'ble Supreme Court (SC) dated February 12, 2021. On July 7, 2024 , the SC accepted the closure report filed by SBIFM with regards to the winding up and allowed their request to transfer the amount remaining unclaimed to FTMF for further distribution in accordance with the applicable laws. On Jan 1, 2025, SBIFM transferred the cash balances pertaining to unclaimed payouts and expenses amounting to Rs 1,651.24 Lakhs to the scheme.</t>
  </si>
  <si>
    <t>Franklin India Short Term Income Plan - Segregated Portfolio 3 - 9.50% Yes Bank Ltd CO 23 Dec 2021</t>
  </si>
  <si>
    <t>Franklin India Credit Risk Fund - Segregated Portfolio 3 - 9.50% Yes Bank Ltd CO 23 Dec 2021</t>
  </si>
  <si>
    <t>c) Main portfolio of the Scheme Franklin India Credit Risk Fund ceased to exist as per Regulation 41(3) of SEBI Mutual Fund Regulations and therefore no separate disclosure is published for the main portfolio</t>
  </si>
  <si>
    <t>b) During the month additional instances of fair valuation/deviation from valuation price provided by the valuation agencies</t>
  </si>
  <si>
    <t>UPL Ltd @@</t>
  </si>
  <si>
    <t>@@ Right shares - fully paid as on Aug 29</t>
  </si>
  <si>
    <t>Risk level of tier-1 benchmark as on August 29, 2025</t>
  </si>
  <si>
    <t>*** Allotment date for the scheme was July 31, 2025</t>
  </si>
  <si>
    <t>ETF</t>
  </si>
  <si>
    <t>Nippon India ETF Silver</t>
  </si>
  <si>
    <t>ETFs</t>
  </si>
  <si>
    <t>Franklin India Money Market Fund Direct-Growth Plan</t>
  </si>
  <si>
    <t>Franklin India Flexi Cap Fund ( Formerly known as Franklin India Equity Fund) ^</t>
  </si>
  <si>
    <t>g) During the month additional instances of fair valuation/deviation from valuation price provided by the valuation agencies</t>
  </si>
  <si>
    <t>Rs. 14.81 Lacs</t>
  </si>
  <si>
    <t>h) Risk-o-meter</t>
  </si>
  <si>
    <t xml:space="preserve">Primary Benchmark: 65% Nifty 500+ 20% Nifty Short Duration Index+ 5% Domestic price of gold+ 5% Domestic price of silver+ 5% iCOMDEX </t>
  </si>
  <si>
    <t>Risk level of primary benchmark as on August 31, 2025</t>
  </si>
  <si>
    <t>(c) Units of Real Estate Investment Trusts (REITs)</t>
  </si>
  <si>
    <t>(b) Stock Options</t>
  </si>
  <si>
    <t>c) Total outstanding position (as at August 29, 2025) in Derivative Instruments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</si>
</sst>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0"/>
    <numFmt numFmtId="166" formatCode="#,##0.00%"/>
    <numFmt numFmtId="167" formatCode="#,##0.000"/>
    <numFmt numFmtId="168" formatCode="#,##0.0000_);\(#,##0.0000\)"/>
    <numFmt numFmtId="169" formatCode="#,##0.0;\-#,##0.0"/>
  </numFmts>
  <fonts count="11"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2">
    <xf numFmtId="0" fontId="0" fillId="0" borderId="0"/>
    <xf numFmtId="0" fontId="5" fillId="0" borderId="0" applyNumberFormat="0" applyFill="0" applyBorder="0" applyAlignment="0" applyProtection="0"/>
  </cellStyleXfs>
  <cellXfs count="129">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0" fontId="7" fillId="2" borderId="1" xfId="0" applyFont="1" applyFill="1" applyBorder="1" applyAlignment="1">
      <alignment horizontal="center"/>
    </xf>
    <xf numFmtId="165" fontId="8" fillId="2" borderId="1" xfId="0" applyNumberFormat="1" applyFont="1" applyFill="1" applyBorder="1"/>
    <xf numFmtId="4" fontId="8" fillId="2" borderId="0" xfId="0" applyNumberFormat="1" applyFont="1" applyFill="1"/>
    <xf numFmtId="0" fontId="9" fillId="2" borderId="0" xfId="0" applyFont="1" applyFill="1"/>
    <xf numFmtId="166" fontId="8" fillId="2" borderId="0" xfId="0" applyNumberFormat="1" applyFont="1" applyFill="1"/>
    <xf numFmtId="0" fontId="7" fillId="0" borderId="5" xfId="0" applyFont="1" applyBorder="1" applyAlignment="1">
      <alignment vertical="center"/>
    </xf>
    <xf numFmtId="0" fontId="7" fillId="0" borderId="5" xfId="0" applyFont="1" applyBorder="1" applyAlignment="1">
      <alignment horizontal="center" vertical="center"/>
    </xf>
    <xf numFmtId="2" fontId="7" fillId="0" borderId="5" xfId="0" applyNumberFormat="1" applyFont="1" applyBorder="1" applyAlignment="1">
      <alignment horizontal="center" vertical="center"/>
    </xf>
    <xf numFmtId="0" fontId="9" fillId="2" borderId="5" xfId="0" applyFont="1" applyFill="1" applyBorder="1"/>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9" fillId="2" borderId="5" xfId="0" applyFont="1" applyFill="1" applyBorder="1" applyAlignment="1">
      <alignment horizontal="right" vertical="center" wrapText="1"/>
    </xf>
    <xf numFmtId="0" fontId="9" fillId="2" borderId="5" xfId="0" applyFont="1" applyFill="1" applyBorder="1" applyAlignment="1">
      <alignment vertical="center"/>
    </xf>
    <xf numFmtId="0" fontId="9" fillId="2" borderId="5" xfId="0" applyFont="1" applyFill="1" applyBorder="1" applyAlignment="1">
      <alignment vertical="center" wrapText="1"/>
    </xf>
    <xf numFmtId="2" fontId="7" fillId="3" borderId="1" xfId="0" applyNumberFormat="1" applyFont="1" applyFill="1" applyBorder="1" applyAlignment="1">
      <alignment horizontal="center" vertical="center"/>
    </xf>
    <xf numFmtId="0" fontId="8" fillId="2" borderId="4" xfId="0" applyFont="1" applyFill="1" applyBorder="1"/>
    <xf numFmtId="0" fontId="8" fillId="3" borderId="0" xfId="0" applyFont="1" applyFill="1"/>
    <xf numFmtId="39" fontId="7" fillId="3" borderId="8" xfId="0" applyNumberFormat="1" applyFont="1" applyFill="1" applyBorder="1"/>
    <xf numFmtId="39" fontId="7" fillId="3" borderId="9" xfId="0" applyNumberFormat="1" applyFont="1" applyFill="1" applyBorder="1"/>
    <xf numFmtId="2" fontId="8" fillId="2" borderId="3" xfId="0" applyNumberFormat="1" applyFont="1" applyFill="1" applyBorder="1"/>
    <xf numFmtId="0" fontId="7" fillId="3" borderId="0" xfId="0" applyFont="1" applyFill="1"/>
    <xf numFmtId="4" fontId="8" fillId="2" borderId="3" xfId="0" applyNumberFormat="1" applyFont="1" applyFill="1" applyBorder="1"/>
    <xf numFmtId="39" fontId="8" fillId="3" borderId="4" xfId="0" applyNumberFormat="1" applyFont="1" applyFill="1" applyBorder="1"/>
    <xf numFmtId="0" fontId="8" fillId="2" borderId="3" xfId="0" applyFont="1" applyFill="1" applyBorder="1" applyAlignment="1">
      <alignment wrapText="1"/>
    </xf>
    <xf numFmtId="165" fontId="8" fillId="2" borderId="0" xfId="0" applyNumberFormat="1" applyFont="1" applyFill="1" applyAlignment="1">
      <alignment horizontal="right"/>
    </xf>
    <xf numFmtId="39" fontId="7" fillId="3" borderId="0" xfId="0" applyNumberFormat="1" applyFont="1" applyFill="1" applyAlignment="1">
      <alignment horizontal="right"/>
    </xf>
    <xf numFmtId="39" fontId="7" fillId="0" borderId="6" xfId="0" applyNumberFormat="1" applyFont="1" applyBorder="1"/>
    <xf numFmtId="0" fontId="10" fillId="3" borderId="0" xfId="1" applyFont="1" applyFill="1"/>
    <xf numFmtId="0" fontId="7" fillId="3" borderId="0" xfId="0" applyFont="1" applyFill="1" applyAlignment="1">
      <alignment horizontal="left" wrapText="1"/>
    </xf>
    <xf numFmtId="0" fontId="7" fillId="3" borderId="0" xfId="0" applyFont="1" applyFill="1" applyAlignment="1">
      <alignment horizontal="left"/>
    </xf>
    <xf numFmtId="0" fontId="8" fillId="3" borderId="0" xfId="0" applyFont="1" applyFill="1" applyAlignment="1">
      <alignment horizontal="left" wrapText="1"/>
    </xf>
    <xf numFmtId="0" fontId="8" fillId="3" borderId="0" xfId="0" applyFont="1" applyFill="1" applyAlignment="1">
      <alignment horizontal="left"/>
    </xf>
    <xf numFmtId="167" fontId="8" fillId="2" borderId="0" xfId="0" applyNumberFormat="1" applyFont="1" applyFill="1"/>
    <xf numFmtId="4" fontId="7" fillId="2" borderId="0" xfId="0" applyNumberFormat="1" applyFont="1" applyFill="1"/>
    <xf numFmtId="0" fontId="7" fillId="3" borderId="2" xfId="0" applyFont="1" applyFill="1" applyBorder="1"/>
    <xf numFmtId="39" fontId="7" fillId="3" borderId="2" xfId="0" applyNumberFormat="1" applyFont="1" applyFill="1" applyBorder="1"/>
    <xf numFmtId="0" fontId="7" fillId="3" borderId="3" xfId="0" applyFont="1" applyFill="1" applyBorder="1"/>
    <xf numFmtId="0" fontId="7" fillId="3" borderId="3" xfId="0" applyFont="1" applyFill="1" applyBorder="1" applyAlignment="1">
      <alignment horizontal="center"/>
    </xf>
    <xf numFmtId="0" fontId="8" fillId="3" borderId="3" xfId="0" applyFont="1" applyFill="1" applyBorder="1"/>
    <xf numFmtId="0" fontId="7" fillId="3" borderId="3" xfId="0" applyFont="1" applyFill="1" applyBorder="1" applyAlignment="1">
      <alignment horizontal="center" wrapText="1"/>
    </xf>
    <xf numFmtId="0" fontId="8" fillId="2" borderId="12" xfId="0" applyFont="1" applyFill="1" applyBorder="1"/>
    <xf numFmtId="4" fontId="8" fillId="3" borderId="3" xfId="0" applyNumberFormat="1" applyFont="1" applyFill="1" applyBorder="1"/>
    <xf numFmtId="0" fontId="8" fillId="0" borderId="0" xfId="0" applyFont="1"/>
    <xf numFmtId="0" fontId="8" fillId="0" borderId="3" xfId="0" applyFont="1" applyBorder="1"/>
    <xf numFmtId="39" fontId="7" fillId="0" borderId="3" xfId="0" applyNumberFormat="1" applyFont="1" applyBorder="1"/>
    <xf numFmtId="0" fontId="7" fillId="3" borderId="4" xfId="0" applyFont="1" applyFill="1" applyBorder="1"/>
    <xf numFmtId="0" fontId="8" fillId="3" borderId="4" xfId="0" applyFont="1" applyFill="1" applyBorder="1"/>
    <xf numFmtId="4" fontId="7" fillId="3" borderId="4" xfId="0" applyNumberFormat="1" applyFont="1" applyFill="1" applyBorder="1"/>
    <xf numFmtId="0" fontId="5" fillId="3" borderId="0" xfId="1" applyFill="1"/>
    <xf numFmtId="0" fontId="7" fillId="0" borderId="3" xfId="0" applyFont="1" applyBorder="1"/>
    <xf numFmtId="168" fontId="8" fillId="2" borderId="3" xfId="0" applyNumberFormat="1" applyFont="1" applyFill="1" applyBorder="1"/>
    <xf numFmtId="168" fontId="8" fillId="2" borderId="3" xfId="0" applyNumberFormat="1" applyFont="1" applyFill="1" applyBorder="1" applyAlignment="1">
      <alignment horizontal="right"/>
    </xf>
    <xf numFmtId="0" fontId="7" fillId="0" borderId="4" xfId="0" applyFont="1" applyBorder="1"/>
    <xf numFmtId="0" fontId="8" fillId="0" borderId="4" xfId="0" applyFont="1" applyBorder="1"/>
    <xf numFmtId="4" fontId="7" fillId="0" borderId="4" xfId="0" applyNumberFormat="1" applyFont="1" applyBorder="1"/>
    <xf numFmtId="39" fontId="7" fillId="0" borderId="4" xfId="0" applyNumberFormat="1" applyFont="1" applyBorder="1"/>
    <xf numFmtId="39" fontId="8" fillId="2" borderId="4" xfId="0" applyNumberFormat="1" applyFont="1" applyFill="1" applyBorder="1"/>
    <xf numFmtId="0" fontId="7" fillId="3" borderId="0" xfId="0" applyFont="1" applyFill="1" applyAlignment="1">
      <alignment vertical="top"/>
    </xf>
    <xf numFmtId="0" fontId="7" fillId="3" borderId="0" xfId="0" applyFont="1" applyFill="1" applyAlignment="1">
      <alignment vertical="top" wrapText="1"/>
    </xf>
    <xf numFmtId="164" fontId="7" fillId="2" borderId="3" xfId="0" applyNumberFormat="1" applyFont="1" applyFill="1" applyBorder="1"/>
    <xf numFmtId="4" fontId="7" fillId="2" borderId="0" xfId="0" applyNumberFormat="1" applyFont="1" applyFill="1" applyAlignment="1">
      <alignment horizontal="right"/>
    </xf>
    <xf numFmtId="0" fontId="5" fillId="2" borderId="0" xfId="1" applyFill="1"/>
    <xf numFmtId="0" fontId="10" fillId="2" borderId="0" xfId="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0" fontId="9" fillId="2" borderId="5" xfId="0" applyFont="1" applyFill="1" applyBorder="1" applyAlignment="1">
      <alignment wrapText="1"/>
    </xf>
    <xf numFmtId="4" fontId="7" fillId="0" borderId="0" xfId="0" applyNumberFormat="1" applyFont="1"/>
    <xf numFmtId="4" fontId="8" fillId="2" borderId="0" xfId="0" applyNumberFormat="1" applyFont="1" applyFill="1" applyAlignment="1">
      <alignment horizontal="right"/>
    </xf>
    <xf numFmtId="169" fontId="8" fillId="3" borderId="0" xfId="0" applyNumberFormat="1" applyFont="1" applyFill="1" applyAlignment="1">
      <alignment horizontal="right"/>
    </xf>
    <xf numFmtId="0" fontId="8" fillId="2" borderId="10" xfId="0" applyFont="1" applyFill="1" applyBorder="1"/>
    <xf numFmtId="0" fontId="8" fillId="2" borderId="11"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10" xfId="0" applyFont="1" applyFill="1" applyBorder="1"/>
    <xf numFmtId="0" fontId="7" fillId="2" borderId="11" xfId="0" applyFont="1" applyFill="1" applyBorder="1"/>
    <xf numFmtId="0" fontId="8" fillId="2" borderId="0" xfId="0" applyFont="1" applyFill="1" applyAlignment="1">
      <alignment wrapText="1"/>
    </xf>
    <xf numFmtId="0" fontId="8" fillId="3" borderId="0" xfId="0" applyFont="1" applyFill="1" applyAlignment="1">
      <alignment horizontal="left" wrapText="1"/>
    </xf>
    <xf numFmtId="0" fontId="7" fillId="2" borderId="0" xfId="0" applyFont="1" applyFill="1" applyAlignment="1">
      <alignment horizontal="left" vertical="center" wrapText="1"/>
    </xf>
    <xf numFmtId="0" fontId="7"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horizontal="left" vertical="top" wrapText="1"/>
    </xf>
    <xf numFmtId="0" fontId="8" fillId="3" borderId="0" xfId="0" applyFont="1" applyFill="1" applyAlignment="1">
      <alignment wrapText="1"/>
    </xf>
    <xf numFmtId="0" fontId="7" fillId="2" borderId="0" xfId="0" applyFont="1" applyFill="1" applyAlignment="1">
      <alignment horizontal="left" wrapText="1"/>
    </xf>
    <xf numFmtId="0" fontId="7" fillId="2" borderId="0" xfId="0" applyFont="1" applyFill="1" applyAlignment="1">
      <alignment vertical="top" wrapText="1"/>
    </xf>
  </cellXfs>
  <cellStyles count="2">
    <cellStyle name="Hyperlink" xfId="1" builtinId="8"/>
    <cellStyle name="Normal" xfId="0" builtinId="0"/>
  </cellStyles>
  <dxfs count="138">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137</xdr:row>
      <xdr:rowOff>123825</xdr:rowOff>
    </xdr:from>
    <xdr:to>
      <xdr:col>1</xdr:col>
      <xdr:colOff>285750</xdr:colOff>
      <xdr:row>149</xdr:row>
      <xdr:rowOff>123825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9973925"/>
          <a:ext cx="27336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120</xdr:row>
      <xdr:rowOff>0</xdr:rowOff>
    </xdr:from>
    <xdr:to>
      <xdr:col>1</xdr:col>
      <xdr:colOff>209550</xdr:colOff>
      <xdr:row>132</xdr:row>
      <xdr:rowOff>104775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7421225"/>
          <a:ext cx="27527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142875</xdr:colOff>
      <xdr:row>65</xdr:row>
      <xdr:rowOff>76200</xdr:rowOff>
    </xdr:from>
    <xdr:to>
      <xdr:col>1</xdr:col>
      <xdr:colOff>742950</xdr:colOff>
      <xdr:row>79</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9639300"/>
          <a:ext cx="2895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47</xdr:row>
      <xdr:rowOff>9525</xdr:rowOff>
    </xdr:from>
    <xdr:to>
      <xdr:col>1</xdr:col>
      <xdr:colOff>590550</xdr:colOff>
      <xdr:row>60</xdr:row>
      <xdr:rowOff>38100</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7000875"/>
          <a:ext cx="27813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80</xdr:row>
      <xdr:rowOff>123825</xdr:rowOff>
    </xdr:from>
    <xdr:to>
      <xdr:col>1</xdr:col>
      <xdr:colOff>666750</xdr:colOff>
      <xdr:row>94</xdr:row>
      <xdr:rowOff>38100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830050"/>
          <a:ext cx="289560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62</xdr:row>
      <xdr:rowOff>19050</xdr:rowOff>
    </xdr:from>
    <xdr:to>
      <xdr:col>1</xdr:col>
      <xdr:colOff>485775</xdr:colOff>
      <xdr:row>75</xdr:row>
      <xdr:rowOff>57150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153525"/>
          <a:ext cx="27813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126</xdr:row>
      <xdr:rowOff>47625</xdr:rowOff>
    </xdr:from>
    <xdr:to>
      <xdr:col>1</xdr:col>
      <xdr:colOff>447675</xdr:colOff>
      <xdr:row>139</xdr:row>
      <xdr:rowOff>57150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326100"/>
          <a:ext cx="29527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109</xdr:row>
      <xdr:rowOff>9525</xdr:rowOff>
    </xdr:from>
    <xdr:to>
      <xdr:col>1</xdr:col>
      <xdr:colOff>352425</xdr:colOff>
      <xdr:row>122</xdr:row>
      <xdr:rowOff>85725</xdr:rowOff>
    </xdr:to>
    <xdr:pic>
      <xdr:nvPicPr>
        <xdr:cNvPr id="3" name="Picture 4">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5859125"/>
          <a:ext cx="2847975"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120</xdr:row>
      <xdr:rowOff>0</xdr:rowOff>
    </xdr:from>
    <xdr:to>
      <xdr:col>1</xdr:col>
      <xdr:colOff>371475</xdr:colOff>
      <xdr:row>133</xdr:row>
      <xdr:rowOff>114300</xdr:rowOff>
    </xdr:to>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7421225"/>
          <a:ext cx="29051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139</xdr:row>
      <xdr:rowOff>133350</xdr:rowOff>
    </xdr:from>
    <xdr:to>
      <xdr:col>1</xdr:col>
      <xdr:colOff>447675</xdr:colOff>
      <xdr:row>153</xdr:row>
      <xdr:rowOff>57150</xdr:rowOff>
    </xdr:to>
    <xdr:pic>
      <xdr:nvPicPr>
        <xdr:cNvPr id="3" name="Picture 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20269200"/>
          <a:ext cx="2895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114</xdr:row>
      <xdr:rowOff>121920</xdr:rowOff>
    </xdr:from>
    <xdr:to>
      <xdr:col>1</xdr:col>
      <xdr:colOff>203835</xdr:colOff>
      <xdr:row>128</xdr:row>
      <xdr:rowOff>87630</xdr:rowOff>
    </xdr:to>
    <xdr:pic>
      <xdr:nvPicPr>
        <xdr:cNvPr id="2" name="Picture 4">
          <a:extLst>
            <a:ext uri="{FF2B5EF4-FFF2-40B4-BE49-F238E27FC236}">
              <a16:creationId xmlns:a16="http://schemas.microsoft.com/office/drawing/2014/main" id="{E583CB86-AEF7-47F0-8DA9-78EF83E1D3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4157960"/>
          <a:ext cx="2947035" cy="1779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135</xdr:row>
      <xdr:rowOff>7620</xdr:rowOff>
    </xdr:from>
    <xdr:to>
      <xdr:col>1</xdr:col>
      <xdr:colOff>182880</xdr:colOff>
      <xdr:row>147</xdr:row>
      <xdr:rowOff>105909</xdr:rowOff>
    </xdr:to>
    <xdr:pic>
      <xdr:nvPicPr>
        <xdr:cNvPr id="4" name="Picture 3">
          <a:extLst>
            <a:ext uri="{FF2B5EF4-FFF2-40B4-BE49-F238E27FC236}">
              <a16:creationId xmlns:a16="http://schemas.microsoft.com/office/drawing/2014/main" id="{8226EFE1-55A2-47E1-85E2-9DFCA0379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16764000"/>
          <a:ext cx="2903220" cy="1652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151</xdr:row>
      <xdr:rowOff>85725</xdr:rowOff>
    </xdr:from>
    <xdr:to>
      <xdr:col>1</xdr:col>
      <xdr:colOff>371475</xdr:colOff>
      <xdr:row>165</xdr:row>
      <xdr:rowOff>9525</xdr:rowOff>
    </xdr:to>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1326475"/>
          <a:ext cx="287655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133</xdr:row>
      <xdr:rowOff>28575</xdr:rowOff>
    </xdr:from>
    <xdr:to>
      <xdr:col>1</xdr:col>
      <xdr:colOff>257175</xdr:colOff>
      <xdr:row>146</xdr:row>
      <xdr:rowOff>66675</xdr:rowOff>
    </xdr:to>
    <xdr:pic>
      <xdr:nvPicPr>
        <xdr:cNvPr id="3" name="Picture 3">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8697575"/>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133350</xdr:colOff>
      <xdr:row>151</xdr:row>
      <xdr:rowOff>104775</xdr:rowOff>
    </xdr:from>
    <xdr:to>
      <xdr:col>1</xdr:col>
      <xdr:colOff>533400</xdr:colOff>
      <xdr:row>165</xdr:row>
      <xdr:rowOff>28575</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3031450"/>
          <a:ext cx="29813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132</xdr:row>
      <xdr:rowOff>85725</xdr:rowOff>
    </xdr:from>
    <xdr:to>
      <xdr:col>1</xdr:col>
      <xdr:colOff>438150</xdr:colOff>
      <xdr:row>146</xdr:row>
      <xdr:rowOff>28575</xdr:rowOff>
    </xdr:to>
    <xdr:pic>
      <xdr:nvPicPr>
        <xdr:cNvPr id="3" name="Picture 4">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20297775"/>
          <a:ext cx="284797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133350</xdr:colOff>
      <xdr:row>130</xdr:row>
      <xdr:rowOff>19050</xdr:rowOff>
    </xdr:from>
    <xdr:to>
      <xdr:col>1</xdr:col>
      <xdr:colOff>428625</xdr:colOff>
      <xdr:row>143</xdr:row>
      <xdr:rowOff>114300</xdr:rowOff>
    </xdr:to>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8802350"/>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150</xdr:row>
      <xdr:rowOff>38100</xdr:rowOff>
    </xdr:from>
    <xdr:to>
      <xdr:col>1</xdr:col>
      <xdr:colOff>447675</xdr:colOff>
      <xdr:row>162</xdr:row>
      <xdr:rowOff>19050</xdr:rowOff>
    </xdr:to>
    <xdr:pic>
      <xdr:nvPicPr>
        <xdr:cNvPr id="3" name="Picture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1678900"/>
          <a:ext cx="300037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133350</xdr:colOff>
      <xdr:row>187</xdr:row>
      <xdr:rowOff>85725</xdr:rowOff>
    </xdr:from>
    <xdr:to>
      <xdr:col>1</xdr:col>
      <xdr:colOff>114300</xdr:colOff>
      <xdr:row>199</xdr:row>
      <xdr:rowOff>57150</xdr:rowOff>
    </xdr:to>
    <xdr:pic>
      <xdr:nvPicPr>
        <xdr:cNvPr id="2" name="Picture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7612975"/>
          <a:ext cx="25622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168</xdr:row>
      <xdr:rowOff>0</xdr:rowOff>
    </xdr:from>
    <xdr:to>
      <xdr:col>1</xdr:col>
      <xdr:colOff>285750</xdr:colOff>
      <xdr:row>181</xdr:row>
      <xdr:rowOff>114300</xdr:rowOff>
    </xdr:to>
    <xdr:pic>
      <xdr:nvPicPr>
        <xdr:cNvPr id="3" name="Picture 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4812625"/>
          <a:ext cx="28098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114300</xdr:colOff>
      <xdr:row>128</xdr:row>
      <xdr:rowOff>0</xdr:rowOff>
    </xdr:from>
    <xdr:to>
      <xdr:col>1</xdr:col>
      <xdr:colOff>409614</xdr:colOff>
      <xdr:row>141</xdr:row>
      <xdr:rowOff>106680</xdr:rowOff>
    </xdr:to>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6885920"/>
          <a:ext cx="307661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108</xdr:row>
      <xdr:rowOff>60960</xdr:rowOff>
    </xdr:from>
    <xdr:to>
      <xdr:col>1</xdr:col>
      <xdr:colOff>396240</xdr:colOff>
      <xdr:row>122</xdr:row>
      <xdr:rowOff>61362</xdr:rowOff>
    </xdr:to>
    <xdr:pic>
      <xdr:nvPicPr>
        <xdr:cNvPr id="3" name="Picture 5">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14356080"/>
          <a:ext cx="3116580" cy="1813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87</xdr:row>
      <xdr:rowOff>9525</xdr:rowOff>
    </xdr:from>
    <xdr:to>
      <xdr:col>1</xdr:col>
      <xdr:colOff>342900</xdr:colOff>
      <xdr:row>100</xdr:row>
      <xdr:rowOff>104775</xdr:rowOff>
    </xdr:to>
    <xdr:pic>
      <xdr:nvPicPr>
        <xdr:cNvPr id="4" name="Picture 6">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3115925"/>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66</xdr:row>
      <xdr:rowOff>123825</xdr:rowOff>
    </xdr:from>
    <xdr:to>
      <xdr:col>1</xdr:col>
      <xdr:colOff>542925</xdr:colOff>
      <xdr:row>79</xdr:row>
      <xdr:rowOff>114300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9829800"/>
          <a:ext cx="26765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46</xdr:row>
      <xdr:rowOff>133350</xdr:rowOff>
    </xdr:from>
    <xdr:to>
      <xdr:col>1</xdr:col>
      <xdr:colOff>657225</xdr:colOff>
      <xdr:row>60</xdr:row>
      <xdr:rowOff>114300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6981825"/>
          <a:ext cx="283845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86</xdr:row>
      <xdr:rowOff>57150</xdr:rowOff>
    </xdr:from>
    <xdr:to>
      <xdr:col>1</xdr:col>
      <xdr:colOff>484117</xdr:colOff>
      <xdr:row>100</xdr:row>
      <xdr:rowOff>60960</xdr:rowOff>
    </xdr:to>
    <xdr:pic>
      <xdr:nvPicPr>
        <xdr:cNvPr id="2" name="Picture 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1502390"/>
          <a:ext cx="3116827" cy="1817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65</xdr:row>
      <xdr:rowOff>0</xdr:rowOff>
    </xdr:from>
    <xdr:to>
      <xdr:col>1</xdr:col>
      <xdr:colOff>400050</xdr:colOff>
      <xdr:row>78</xdr:row>
      <xdr:rowOff>95250</xdr:rowOff>
    </xdr:to>
    <xdr:pic>
      <xdr:nvPicPr>
        <xdr:cNvPr id="3" name="Picture 4">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9963150"/>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104775</xdr:colOff>
      <xdr:row>157</xdr:row>
      <xdr:rowOff>66675</xdr:rowOff>
    </xdr:from>
    <xdr:to>
      <xdr:col>1</xdr:col>
      <xdr:colOff>422822</xdr:colOff>
      <xdr:row>170</xdr:row>
      <xdr:rowOff>114300</xdr:rowOff>
    </xdr:to>
    <xdr:pic>
      <xdr:nvPicPr>
        <xdr:cNvPr id="2" name="Picture 5">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0709255"/>
          <a:ext cx="2969807" cy="173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137</xdr:row>
      <xdr:rowOff>123825</xdr:rowOff>
    </xdr:from>
    <xdr:to>
      <xdr:col>1</xdr:col>
      <xdr:colOff>342900</xdr:colOff>
      <xdr:row>151</xdr:row>
      <xdr:rowOff>95250</xdr:rowOff>
    </xdr:to>
    <xdr:pic>
      <xdr:nvPicPr>
        <xdr:cNvPr id="3" name="Picture 6">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0516850"/>
          <a:ext cx="28670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76200</xdr:colOff>
      <xdr:row>131</xdr:row>
      <xdr:rowOff>57150</xdr:rowOff>
    </xdr:from>
    <xdr:to>
      <xdr:col>1</xdr:col>
      <xdr:colOff>488993</xdr:colOff>
      <xdr:row>145</xdr:row>
      <xdr:rowOff>30480</xdr:rowOff>
    </xdr:to>
    <xdr:pic>
      <xdr:nvPicPr>
        <xdr:cNvPr id="2" name="Picture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331690"/>
          <a:ext cx="3064553" cy="1786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109</xdr:row>
      <xdr:rowOff>95250</xdr:rowOff>
    </xdr:from>
    <xdr:to>
      <xdr:col>1</xdr:col>
      <xdr:colOff>419100</xdr:colOff>
      <xdr:row>123</xdr:row>
      <xdr:rowOff>66675</xdr:rowOff>
    </xdr:to>
    <xdr:pic>
      <xdr:nvPicPr>
        <xdr:cNvPr id="3" name="Picture 4">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5773400"/>
          <a:ext cx="28670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34290</xdr:colOff>
      <xdr:row>156</xdr:row>
      <xdr:rowOff>64770</xdr:rowOff>
    </xdr:from>
    <xdr:to>
      <xdr:col>1</xdr:col>
      <xdr:colOff>558165</xdr:colOff>
      <xdr:row>170</xdr:row>
      <xdr:rowOff>99060</xdr:rowOff>
    </xdr:to>
    <xdr:pic>
      <xdr:nvPicPr>
        <xdr:cNvPr id="2" name="Picture 3">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 y="20577810"/>
          <a:ext cx="317563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136</xdr:row>
      <xdr:rowOff>76200</xdr:rowOff>
    </xdr:from>
    <xdr:to>
      <xdr:col>1</xdr:col>
      <xdr:colOff>447675</xdr:colOff>
      <xdr:row>150</xdr:row>
      <xdr:rowOff>47625</xdr:rowOff>
    </xdr:to>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89772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119</xdr:row>
      <xdr:rowOff>47625</xdr:rowOff>
    </xdr:from>
    <xdr:to>
      <xdr:col>1</xdr:col>
      <xdr:colOff>466725</xdr:colOff>
      <xdr:row>133</xdr:row>
      <xdr:rowOff>9525</xdr:rowOff>
    </xdr:to>
    <xdr:pic>
      <xdr:nvPicPr>
        <xdr:cNvPr id="2" name="Picture 3">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7868900"/>
          <a:ext cx="29908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97</xdr:row>
      <xdr:rowOff>104775</xdr:rowOff>
    </xdr:from>
    <xdr:to>
      <xdr:col>1</xdr:col>
      <xdr:colOff>476250</xdr:colOff>
      <xdr:row>111</xdr:row>
      <xdr:rowOff>76200</xdr:rowOff>
    </xdr:to>
    <xdr:pic>
      <xdr:nvPicPr>
        <xdr:cNvPr id="3" name="Picture 4">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478280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108</xdr:row>
      <xdr:rowOff>66675</xdr:rowOff>
    </xdr:from>
    <xdr:to>
      <xdr:col>1</xdr:col>
      <xdr:colOff>542925</xdr:colOff>
      <xdr:row>122</xdr:row>
      <xdr:rowOff>104775</xdr:rowOff>
    </xdr:to>
    <xdr:pic>
      <xdr:nvPicPr>
        <xdr:cNvPr id="2" name="Picture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61734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89</xdr:row>
      <xdr:rowOff>0</xdr:rowOff>
    </xdr:from>
    <xdr:to>
      <xdr:col>1</xdr:col>
      <xdr:colOff>371475</xdr:colOff>
      <xdr:row>102</xdr:row>
      <xdr:rowOff>95250</xdr:rowOff>
    </xdr:to>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3392150"/>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53340</xdr:colOff>
      <xdr:row>90</xdr:row>
      <xdr:rowOff>22860</xdr:rowOff>
    </xdr:from>
    <xdr:to>
      <xdr:col>1</xdr:col>
      <xdr:colOff>524941</xdr:colOff>
      <xdr:row>104</xdr:row>
      <xdr:rowOff>30480</xdr:rowOff>
    </xdr:to>
    <xdr:pic>
      <xdr:nvPicPr>
        <xdr:cNvPr id="2" name="Picture 3">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1986260"/>
          <a:ext cx="3123361"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70</xdr:row>
      <xdr:rowOff>95250</xdr:rowOff>
    </xdr:from>
    <xdr:to>
      <xdr:col>1</xdr:col>
      <xdr:colOff>400050</xdr:colOff>
      <xdr:row>84</xdr:row>
      <xdr:rowOff>57150</xdr:rowOff>
    </xdr:to>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0915650"/>
          <a:ext cx="28765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36195</xdr:colOff>
      <xdr:row>89</xdr:row>
      <xdr:rowOff>0</xdr:rowOff>
    </xdr:from>
    <xdr:to>
      <xdr:col>1</xdr:col>
      <xdr:colOff>396240</xdr:colOff>
      <xdr:row>102</xdr:row>
      <xdr:rowOff>70375</xdr:rowOff>
    </xdr:to>
    <xdr:pic>
      <xdr:nvPicPr>
        <xdr:cNvPr id="2" name="Picture 3">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 y="11833860"/>
          <a:ext cx="3011805" cy="175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69</xdr:row>
      <xdr:rowOff>57150</xdr:rowOff>
    </xdr:from>
    <xdr:to>
      <xdr:col>1</xdr:col>
      <xdr:colOff>342900</xdr:colOff>
      <xdr:row>83</xdr:row>
      <xdr:rowOff>28575</xdr:rowOff>
    </xdr:to>
    <xdr:pic>
      <xdr:nvPicPr>
        <xdr:cNvPr id="3" name="Picture 4">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002030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95250</xdr:colOff>
      <xdr:row>123</xdr:row>
      <xdr:rowOff>95250</xdr:rowOff>
    </xdr:from>
    <xdr:to>
      <xdr:col>1</xdr:col>
      <xdr:colOff>619125</xdr:colOff>
      <xdr:row>138</xdr:row>
      <xdr:rowOff>0</xdr:rowOff>
    </xdr:to>
    <xdr:pic>
      <xdr:nvPicPr>
        <xdr:cNvPr id="2" name="Picture 3">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8630900"/>
          <a:ext cx="31051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101</xdr:row>
      <xdr:rowOff>66675</xdr:rowOff>
    </xdr:from>
    <xdr:to>
      <xdr:col>1</xdr:col>
      <xdr:colOff>400050</xdr:colOff>
      <xdr:row>115</xdr:row>
      <xdr:rowOff>38100</xdr:rowOff>
    </xdr:to>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545907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95250</xdr:colOff>
      <xdr:row>138</xdr:row>
      <xdr:rowOff>38100</xdr:rowOff>
    </xdr:from>
    <xdr:to>
      <xdr:col>1</xdr:col>
      <xdr:colOff>495300</xdr:colOff>
      <xdr:row>152</xdr:row>
      <xdr:rowOff>76200</xdr:rowOff>
    </xdr:to>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00250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117</xdr:row>
      <xdr:rowOff>19050</xdr:rowOff>
    </xdr:from>
    <xdr:to>
      <xdr:col>1</xdr:col>
      <xdr:colOff>400050</xdr:colOff>
      <xdr:row>131</xdr:row>
      <xdr:rowOff>57150</xdr:rowOff>
    </xdr:to>
    <xdr:pic>
      <xdr:nvPicPr>
        <xdr:cNvPr id="3" name="Picture 5">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830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96</xdr:row>
      <xdr:rowOff>57150</xdr:rowOff>
    </xdr:from>
    <xdr:to>
      <xdr:col>1</xdr:col>
      <xdr:colOff>304800</xdr:colOff>
      <xdr:row>110</xdr:row>
      <xdr:rowOff>28575</xdr:rowOff>
    </xdr:to>
    <xdr:pic>
      <xdr:nvPicPr>
        <xdr:cNvPr id="4" name="Picture 6">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402080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136</xdr:row>
      <xdr:rowOff>114300</xdr:rowOff>
    </xdr:from>
    <xdr:to>
      <xdr:col>1</xdr:col>
      <xdr:colOff>666750</xdr:colOff>
      <xdr:row>148</xdr:row>
      <xdr:rowOff>114300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9821525"/>
          <a:ext cx="27336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119</xdr:row>
      <xdr:rowOff>0</xdr:rowOff>
    </xdr:from>
    <xdr:to>
      <xdr:col>1</xdr:col>
      <xdr:colOff>581025</xdr:colOff>
      <xdr:row>131</xdr:row>
      <xdr:rowOff>114300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7278350"/>
          <a:ext cx="27622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57150</xdr:colOff>
      <xdr:row>91</xdr:row>
      <xdr:rowOff>19050</xdr:rowOff>
    </xdr:from>
    <xdr:to>
      <xdr:col>1</xdr:col>
      <xdr:colOff>581025</xdr:colOff>
      <xdr:row>105</xdr:row>
      <xdr:rowOff>57150</xdr:rowOff>
    </xdr:to>
    <xdr:pic>
      <xdr:nvPicPr>
        <xdr:cNvPr id="2" name="Picture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36969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71</xdr:row>
      <xdr:rowOff>57150</xdr:rowOff>
    </xdr:from>
    <xdr:to>
      <xdr:col>1</xdr:col>
      <xdr:colOff>504825</xdr:colOff>
      <xdr:row>85</xdr:row>
      <xdr:rowOff>28575</xdr:rowOff>
    </xdr:to>
    <xdr:pic>
      <xdr:nvPicPr>
        <xdr:cNvPr id="3" name="Picture 4">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087755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171450</xdr:colOff>
      <xdr:row>109</xdr:row>
      <xdr:rowOff>0</xdr:rowOff>
    </xdr:from>
    <xdr:to>
      <xdr:col>1</xdr:col>
      <xdr:colOff>695325</xdr:colOff>
      <xdr:row>123</xdr:row>
      <xdr:rowOff>38100</xdr:rowOff>
    </xdr:to>
    <xdr:pic>
      <xdr:nvPicPr>
        <xdr:cNvPr id="2" name="Picture 3">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6781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89</xdr:row>
      <xdr:rowOff>85725</xdr:rowOff>
    </xdr:from>
    <xdr:to>
      <xdr:col>1</xdr:col>
      <xdr:colOff>457200</xdr:colOff>
      <xdr:row>103</xdr:row>
      <xdr:rowOff>57150</xdr:rowOff>
    </xdr:to>
    <xdr:pic>
      <xdr:nvPicPr>
        <xdr:cNvPr id="3" name="Picture 4">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1290637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171450</xdr:colOff>
      <xdr:row>107</xdr:row>
      <xdr:rowOff>66675</xdr:rowOff>
    </xdr:from>
    <xdr:to>
      <xdr:col>1</xdr:col>
      <xdr:colOff>695325</xdr:colOff>
      <xdr:row>121</xdr:row>
      <xdr:rowOff>104775</xdr:rowOff>
    </xdr:to>
    <xdr:pic>
      <xdr:nvPicPr>
        <xdr:cNvPr id="2" name="Picture 3">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88770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87</xdr:row>
      <xdr:rowOff>114300</xdr:rowOff>
    </xdr:from>
    <xdr:to>
      <xdr:col>1</xdr:col>
      <xdr:colOff>476250</xdr:colOff>
      <xdr:row>101</xdr:row>
      <xdr:rowOff>85725</xdr:rowOff>
    </xdr:to>
    <xdr:pic>
      <xdr:nvPicPr>
        <xdr:cNvPr id="3" name="Picture 4">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307782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171450</xdr:colOff>
      <xdr:row>112</xdr:row>
      <xdr:rowOff>57150</xdr:rowOff>
    </xdr:from>
    <xdr:to>
      <xdr:col>1</xdr:col>
      <xdr:colOff>695325</xdr:colOff>
      <xdr:row>126</xdr:row>
      <xdr:rowOff>95250</xdr:rowOff>
    </xdr:to>
    <xdr:pic>
      <xdr:nvPicPr>
        <xdr:cNvPr id="2" name="Picture 3">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65925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91</xdr:row>
      <xdr:rowOff>114300</xdr:rowOff>
    </xdr:from>
    <xdr:to>
      <xdr:col>1</xdr:col>
      <xdr:colOff>428625</xdr:colOff>
      <xdr:row>105</xdr:row>
      <xdr:rowOff>85725</xdr:rowOff>
    </xdr:to>
    <xdr:pic>
      <xdr:nvPicPr>
        <xdr:cNvPr id="3" name="Picture 4">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364932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57151</xdr:colOff>
      <xdr:row>54</xdr:row>
      <xdr:rowOff>104775</xdr:rowOff>
    </xdr:from>
    <xdr:to>
      <xdr:col>1</xdr:col>
      <xdr:colOff>838201</xdr:colOff>
      <xdr:row>68</xdr:row>
      <xdr:rowOff>120868</xdr:rowOff>
    </xdr:to>
    <xdr:pic>
      <xdr:nvPicPr>
        <xdr:cNvPr id="2" name="Picture 3">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1" y="7419975"/>
          <a:ext cx="3143250" cy="1829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34</xdr:row>
      <xdr:rowOff>19050</xdr:rowOff>
    </xdr:from>
    <xdr:to>
      <xdr:col>1</xdr:col>
      <xdr:colOff>685800</xdr:colOff>
      <xdr:row>47</xdr:row>
      <xdr:rowOff>123825</xdr:rowOff>
    </xdr:to>
    <xdr:pic>
      <xdr:nvPicPr>
        <xdr:cNvPr id="3" name="Picture 4">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86350"/>
          <a:ext cx="28860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57150</xdr:colOff>
      <xdr:row>44</xdr:row>
      <xdr:rowOff>0</xdr:rowOff>
    </xdr:from>
    <xdr:to>
      <xdr:col>1</xdr:col>
      <xdr:colOff>542925</xdr:colOff>
      <xdr:row>57</xdr:row>
      <xdr:rowOff>38100</xdr:rowOff>
    </xdr:to>
    <xdr:pic>
      <xdr:nvPicPr>
        <xdr:cNvPr id="2" name="Picture 3">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6496050"/>
          <a:ext cx="27813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63</xdr:row>
      <xdr:rowOff>0</xdr:rowOff>
    </xdr:from>
    <xdr:to>
      <xdr:col>1</xdr:col>
      <xdr:colOff>495300</xdr:colOff>
      <xdr:row>75</xdr:row>
      <xdr:rowOff>0</xdr:rowOff>
    </xdr:to>
    <xdr:pic>
      <xdr:nvPicPr>
        <xdr:cNvPr id="3" name="Picture 3">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9210675"/>
          <a:ext cx="27336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114300</xdr:colOff>
      <xdr:row>41</xdr:row>
      <xdr:rowOff>57150</xdr:rowOff>
    </xdr:from>
    <xdr:to>
      <xdr:col>1</xdr:col>
      <xdr:colOff>857250</xdr:colOff>
      <xdr:row>55</xdr:row>
      <xdr:rowOff>95250</xdr:rowOff>
    </xdr:to>
    <xdr:pic>
      <xdr:nvPicPr>
        <xdr:cNvPr id="2" name="Picture 4">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696075"/>
          <a:ext cx="30384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61</xdr:row>
      <xdr:rowOff>83820</xdr:rowOff>
    </xdr:from>
    <xdr:to>
      <xdr:col>1</xdr:col>
      <xdr:colOff>803910</xdr:colOff>
      <xdr:row>75</xdr:row>
      <xdr:rowOff>7620</xdr:rowOff>
    </xdr:to>
    <xdr:pic>
      <xdr:nvPicPr>
        <xdr:cNvPr id="4" name="Picture 3">
          <a:extLst>
            <a:ext uri="{FF2B5EF4-FFF2-40B4-BE49-F238E27FC236}">
              <a16:creationId xmlns:a16="http://schemas.microsoft.com/office/drawing/2014/main" id="{026BFCC0-D071-44BF-990E-FD903F8D3A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610600"/>
          <a:ext cx="3051810" cy="1737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99</xdr:row>
      <xdr:rowOff>0</xdr:rowOff>
    </xdr:from>
    <xdr:to>
      <xdr:col>1</xdr:col>
      <xdr:colOff>161925</xdr:colOff>
      <xdr:row>111</xdr:row>
      <xdr:rowOff>0</xdr:rowOff>
    </xdr:to>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4754225"/>
          <a:ext cx="27051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81</xdr:row>
      <xdr:rowOff>0</xdr:rowOff>
    </xdr:from>
    <xdr:to>
      <xdr:col>1</xdr:col>
      <xdr:colOff>190500</xdr:colOff>
      <xdr:row>94</xdr:row>
      <xdr:rowOff>38100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182475"/>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112</xdr:row>
      <xdr:rowOff>57150</xdr:rowOff>
    </xdr:from>
    <xdr:to>
      <xdr:col>1</xdr:col>
      <xdr:colOff>247650</xdr:colOff>
      <xdr:row>125</xdr:row>
      <xdr:rowOff>95250</xdr:rowOff>
    </xdr:to>
    <xdr:pic>
      <xdr:nvPicPr>
        <xdr:cNvPr id="2" name="Picture 3">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6335375"/>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131</xdr:row>
      <xdr:rowOff>76200</xdr:rowOff>
    </xdr:from>
    <xdr:to>
      <xdr:col>1</xdr:col>
      <xdr:colOff>123825</xdr:colOff>
      <xdr:row>143</xdr:row>
      <xdr:rowOff>76200</xdr:rowOff>
    </xdr:to>
    <xdr:pic>
      <xdr:nvPicPr>
        <xdr:cNvPr id="4" name="Picture 3">
          <a:extLst>
            <a:ext uri="{FF2B5EF4-FFF2-40B4-BE49-F238E27FC236}">
              <a16:creationId xmlns:a16="http://schemas.microsoft.com/office/drawing/2014/main" id="{DE832CF8-1879-4D86-AA93-93D46FF148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350740"/>
          <a:ext cx="2775585" cy="1554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116</xdr:row>
      <xdr:rowOff>85725</xdr:rowOff>
    </xdr:from>
    <xdr:to>
      <xdr:col>1</xdr:col>
      <xdr:colOff>295275</xdr:colOff>
      <xdr:row>128</xdr:row>
      <xdr:rowOff>114300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6983075"/>
          <a:ext cx="273367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0</xdr:rowOff>
    </xdr:from>
    <xdr:to>
      <xdr:col>1</xdr:col>
      <xdr:colOff>180975</xdr:colOff>
      <xdr:row>111</xdr:row>
      <xdr:rowOff>38100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325600"/>
          <a:ext cx="276225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114</xdr:row>
      <xdr:rowOff>142875</xdr:rowOff>
    </xdr:from>
    <xdr:to>
      <xdr:col>1</xdr:col>
      <xdr:colOff>142875</xdr:colOff>
      <xdr:row>126</xdr:row>
      <xdr:rowOff>123825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92600"/>
          <a:ext cx="27241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96</xdr:row>
      <xdr:rowOff>0</xdr:rowOff>
    </xdr:from>
    <xdr:to>
      <xdr:col>1</xdr:col>
      <xdr:colOff>180975</xdr:colOff>
      <xdr:row>108</xdr:row>
      <xdr:rowOff>114300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4277975"/>
          <a:ext cx="27432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75</xdr:row>
      <xdr:rowOff>76200</xdr:rowOff>
    </xdr:from>
    <xdr:to>
      <xdr:col>1</xdr:col>
      <xdr:colOff>371475</xdr:colOff>
      <xdr:row>89</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068050"/>
          <a:ext cx="287655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58</xdr:row>
      <xdr:rowOff>0</xdr:rowOff>
    </xdr:from>
    <xdr:to>
      <xdr:col>1</xdr:col>
      <xdr:colOff>219075</xdr:colOff>
      <xdr:row>71</xdr:row>
      <xdr:rowOff>38100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8562975"/>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106</xdr:row>
      <xdr:rowOff>104775</xdr:rowOff>
    </xdr:from>
    <xdr:to>
      <xdr:col>1</xdr:col>
      <xdr:colOff>257175</xdr:colOff>
      <xdr:row>118</xdr:row>
      <xdr:rowOff>104775</xdr:rowOff>
    </xdr:to>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5811500"/>
          <a:ext cx="27241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87</xdr:row>
      <xdr:rowOff>95250</xdr:rowOff>
    </xdr:from>
    <xdr:to>
      <xdr:col>1</xdr:col>
      <xdr:colOff>190500</xdr:colOff>
      <xdr:row>100</xdr:row>
      <xdr:rowOff>66675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3087350"/>
          <a:ext cx="27432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sServlet/pdf/product-labels-jg9o5k7l"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sServlet/pdf/product-labels-jg9o5k7l"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downloadsServlet/pdf/product-labels-jg9o5k7l"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franklintempletonindia.com/download/en-in/latest%20updates/189ea834-ae3f-48eb-9d73-a9cc9cd9317e/franklin-templeton-update-on-reliance-broadcast-july-23-2020-kcg9m1gq-en-in.pdf" TargetMode="External"/><Relationship Id="rId2" Type="http://schemas.openxmlformats.org/officeDocument/2006/relationships/hyperlink" Target="https://www.franklintempletonindia.com/download/en-in/valuation-policy/bb813425-1311-487d-86cb-619298c228dd/Fair%20Valuation%20Reliance%20Broadcast%20Network%20limited.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5" Type="http://schemas.openxmlformats.org/officeDocument/2006/relationships/printerSettings" Target="../printerSettings/printerSettings38.bin"/><Relationship Id="rId4" Type="http://schemas.openxmlformats.org/officeDocument/2006/relationships/hyperlink" Target="https://www.franklintempletonindia.com/download/en-in/valuation-policy/bb813425-1311-487d-86cb-619298c228dd/Fair%20Valuation%20Reliance%20Broadcast%20Network%20limited.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74"/>
  <sheetViews>
    <sheetView tabSelected="1" workbookViewId="0">
      <selection sqref="A1:G1"/>
    </sheetView>
  </sheetViews>
  <sheetFormatPr defaultColWidth="9.28515625" defaultRowHeight="11.25" x14ac:dyDescent="0.2"/>
  <cols>
    <col min="1" max="1" width="38.7109375" style="7" bestFit="1" customWidth="1"/>
    <col min="2" max="2" width="54.28515625" style="7" bestFit="1" customWidth="1"/>
    <col min="3" max="3" width="24.710937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9" s="1" customFormat="1" ht="15" x14ac:dyDescent="0.2">
      <c r="A1" s="114" t="s">
        <v>1037</v>
      </c>
      <c r="B1" s="115"/>
      <c r="C1" s="115"/>
      <c r="D1" s="115"/>
      <c r="E1" s="115"/>
      <c r="F1" s="115"/>
      <c r="G1" s="115"/>
    </row>
    <row r="2" spans="1:9" s="1" customFormat="1" ht="12" x14ac:dyDescent="0.2">
      <c r="E2" s="5"/>
      <c r="F2" s="9"/>
      <c r="G2" s="10"/>
    </row>
    <row r="3" spans="1:9" s="1" customFormat="1" ht="12" x14ac:dyDescent="0.2">
      <c r="A3" s="8" t="s">
        <v>7</v>
      </c>
      <c r="B3" s="2"/>
      <c r="C3" s="3"/>
      <c r="D3" s="3"/>
      <c r="E3" s="4"/>
      <c r="F3" s="9"/>
      <c r="G3" s="10"/>
    </row>
    <row r="4" spans="1:9" s="1" customFormat="1" ht="27.75" customHeight="1" x14ac:dyDescent="0.2">
      <c r="A4" s="6" t="s">
        <v>2</v>
      </c>
      <c r="B4" s="6" t="s">
        <v>0</v>
      </c>
      <c r="C4" s="13" t="s">
        <v>1038</v>
      </c>
      <c r="D4" s="13" t="s">
        <v>1</v>
      </c>
      <c r="E4" s="52" t="s">
        <v>6</v>
      </c>
      <c r="F4" s="12" t="s">
        <v>3</v>
      </c>
      <c r="G4" s="12" t="s">
        <v>5</v>
      </c>
    </row>
    <row r="5" spans="1:9" x14ac:dyDescent="0.2">
      <c r="A5" s="16" t="s">
        <v>19</v>
      </c>
      <c r="B5" s="17"/>
      <c r="C5" s="17"/>
      <c r="D5" s="17"/>
      <c r="E5" s="18"/>
      <c r="F5" s="19"/>
      <c r="G5" s="18"/>
    </row>
    <row r="6" spans="1:9" x14ac:dyDescent="0.2">
      <c r="A6" s="20" t="s">
        <v>20</v>
      </c>
      <c r="B6" s="21"/>
      <c r="C6" s="21"/>
      <c r="D6" s="21"/>
      <c r="E6" s="22"/>
      <c r="F6" s="23"/>
      <c r="G6" s="22"/>
    </row>
    <row r="7" spans="1:9" x14ac:dyDescent="0.2">
      <c r="A7" s="21" t="s">
        <v>1039</v>
      </c>
      <c r="B7" s="21" t="s">
        <v>1040</v>
      </c>
      <c r="C7" s="21" t="s">
        <v>87</v>
      </c>
      <c r="D7" s="24">
        <v>1000</v>
      </c>
      <c r="E7" s="22">
        <v>10694.0083562</v>
      </c>
      <c r="F7" s="23">
        <v>3.40607701506875</v>
      </c>
      <c r="G7" s="22">
        <v>5.9405999999999999</v>
      </c>
    </row>
    <row r="8" spans="1:9" x14ac:dyDescent="0.2">
      <c r="A8" s="21" t="s">
        <v>1041</v>
      </c>
      <c r="B8" s="21" t="s">
        <v>1042</v>
      </c>
      <c r="C8" s="21" t="s">
        <v>1043</v>
      </c>
      <c r="D8" s="24">
        <v>1000</v>
      </c>
      <c r="E8" s="22">
        <v>10050.381917799999</v>
      </c>
      <c r="F8" s="23">
        <v>3.20107986665584</v>
      </c>
      <c r="G8" s="22">
        <v>6.1749999999999998</v>
      </c>
    </row>
    <row r="9" spans="1:9" x14ac:dyDescent="0.2">
      <c r="A9" s="20" t="s">
        <v>27</v>
      </c>
      <c r="B9" s="20"/>
      <c r="C9" s="20"/>
      <c r="D9" s="20"/>
      <c r="E9" s="25">
        <f>SUM(E6:E8)</f>
        <v>20744.390273999998</v>
      </c>
      <c r="F9" s="26">
        <f>SUM(F6:F8)</f>
        <v>6.60715688172459</v>
      </c>
      <c r="G9" s="25"/>
      <c r="H9" s="14"/>
      <c r="I9" s="14"/>
    </row>
    <row r="10" spans="1:9" x14ac:dyDescent="0.2">
      <c r="A10" s="21"/>
      <c r="B10" s="21"/>
      <c r="C10" s="21"/>
      <c r="D10" s="21"/>
      <c r="E10" s="22"/>
      <c r="F10" s="23"/>
      <c r="G10" s="22"/>
    </row>
    <row r="11" spans="1:9" x14ac:dyDescent="0.2">
      <c r="A11" s="20" t="s">
        <v>28</v>
      </c>
      <c r="B11" s="21"/>
      <c r="C11" s="21"/>
      <c r="D11" s="21"/>
      <c r="E11" s="22"/>
      <c r="F11" s="23"/>
      <c r="G11" s="22"/>
    </row>
    <row r="12" spans="1:9" x14ac:dyDescent="0.2">
      <c r="A12" s="20" t="s">
        <v>29</v>
      </c>
      <c r="B12" s="21"/>
      <c r="C12" s="21"/>
      <c r="D12" s="21"/>
      <c r="E12" s="22"/>
      <c r="F12" s="23"/>
      <c r="G12" s="22"/>
    </row>
    <row r="13" spans="1:9" x14ac:dyDescent="0.2">
      <c r="A13" s="21" t="s">
        <v>1044</v>
      </c>
      <c r="B13" s="21" t="s">
        <v>1045</v>
      </c>
      <c r="C13" s="21" t="s">
        <v>30</v>
      </c>
      <c r="D13" s="24">
        <v>3000</v>
      </c>
      <c r="E13" s="22">
        <v>14923.92</v>
      </c>
      <c r="F13" s="23">
        <v>4.7533178574013597</v>
      </c>
      <c r="G13" s="22">
        <v>5.8147000000000002</v>
      </c>
    </row>
    <row r="14" spans="1:9" x14ac:dyDescent="0.2">
      <c r="A14" s="21" t="s">
        <v>1046</v>
      </c>
      <c r="B14" s="21" t="s">
        <v>1047</v>
      </c>
      <c r="C14" s="21" t="s">
        <v>32</v>
      </c>
      <c r="D14" s="24">
        <v>3000</v>
      </c>
      <c r="E14" s="22">
        <v>14919.465</v>
      </c>
      <c r="F14" s="23">
        <v>4.7518989251734496</v>
      </c>
      <c r="G14" s="22">
        <v>5.7949000000000002</v>
      </c>
    </row>
    <row r="15" spans="1:9" x14ac:dyDescent="0.2">
      <c r="A15" s="21" t="s">
        <v>1048</v>
      </c>
      <c r="B15" s="21" t="s">
        <v>1049</v>
      </c>
      <c r="C15" s="21" t="s">
        <v>32</v>
      </c>
      <c r="D15" s="24">
        <v>3000</v>
      </c>
      <c r="E15" s="22">
        <v>14791.53</v>
      </c>
      <c r="F15" s="23">
        <v>4.71115120472958</v>
      </c>
      <c r="G15" s="22">
        <v>5.7801</v>
      </c>
    </row>
    <row r="16" spans="1:9" x14ac:dyDescent="0.2">
      <c r="A16" s="21" t="s">
        <v>1050</v>
      </c>
      <c r="B16" s="21" t="s">
        <v>1051</v>
      </c>
      <c r="C16" s="21" t="s">
        <v>32</v>
      </c>
      <c r="D16" s="24">
        <v>2000</v>
      </c>
      <c r="E16" s="22">
        <v>9995.27</v>
      </c>
      <c r="F16" s="23">
        <v>3.1835265386405198</v>
      </c>
      <c r="G16" s="22">
        <v>5.7576000000000001</v>
      </c>
    </row>
    <row r="17" spans="1:9" x14ac:dyDescent="0.2">
      <c r="A17" s="21" t="s">
        <v>1052</v>
      </c>
      <c r="B17" s="21" t="s">
        <v>1053</v>
      </c>
      <c r="C17" s="21" t="s">
        <v>32</v>
      </c>
      <c r="D17" s="24">
        <v>2000</v>
      </c>
      <c r="E17" s="22">
        <v>9974.8700000000008</v>
      </c>
      <c r="F17" s="23">
        <v>3.1770290711996001</v>
      </c>
      <c r="G17" s="22">
        <v>5.7472000000000003</v>
      </c>
    </row>
    <row r="18" spans="1:9" x14ac:dyDescent="0.2">
      <c r="A18" s="21" t="s">
        <v>1054</v>
      </c>
      <c r="B18" s="21" t="s">
        <v>1055</v>
      </c>
      <c r="C18" s="21" t="s">
        <v>30</v>
      </c>
      <c r="D18" s="24">
        <v>1000</v>
      </c>
      <c r="E18" s="22">
        <v>4959.7049999999999</v>
      </c>
      <c r="F18" s="23">
        <v>1.5796824389264199</v>
      </c>
      <c r="G18" s="22">
        <v>5.8148999999999997</v>
      </c>
    </row>
    <row r="19" spans="1:9" x14ac:dyDescent="0.2">
      <c r="A19" s="21" t="s">
        <v>1056</v>
      </c>
      <c r="B19" s="21" t="s">
        <v>1057</v>
      </c>
      <c r="C19" s="21" t="s">
        <v>32</v>
      </c>
      <c r="D19" s="24">
        <v>400</v>
      </c>
      <c r="E19" s="22">
        <v>1998.778</v>
      </c>
      <c r="F19" s="23">
        <v>0.63661740081566898</v>
      </c>
      <c r="G19" s="22">
        <v>5.5788000000000002</v>
      </c>
    </row>
    <row r="20" spans="1:9" x14ac:dyDescent="0.2">
      <c r="A20" s="20" t="s">
        <v>27</v>
      </c>
      <c r="B20" s="20"/>
      <c r="C20" s="20"/>
      <c r="D20" s="20"/>
      <c r="E20" s="25">
        <f>SUM(E12:E19)</f>
        <v>71563.538</v>
      </c>
      <c r="F20" s="26">
        <f>SUM(F12:F19)</f>
        <v>22.793223436886596</v>
      </c>
      <c r="G20" s="25"/>
      <c r="H20" s="14"/>
      <c r="I20" s="14"/>
    </row>
    <row r="21" spans="1:9" x14ac:dyDescent="0.2">
      <c r="A21" s="21"/>
      <c r="B21" s="21"/>
      <c r="C21" s="21"/>
      <c r="D21" s="21"/>
      <c r="E21" s="22"/>
      <c r="F21" s="23"/>
      <c r="G21" s="22"/>
    </row>
    <row r="22" spans="1:9" x14ac:dyDescent="0.2">
      <c r="A22" s="20" t="s">
        <v>1058</v>
      </c>
      <c r="B22" s="21"/>
      <c r="C22" s="21"/>
      <c r="D22" s="21"/>
      <c r="E22" s="22"/>
      <c r="F22" s="23"/>
      <c r="G22" s="22"/>
    </row>
    <row r="23" spans="1:9" x14ac:dyDescent="0.2">
      <c r="A23" s="21" t="s">
        <v>1059</v>
      </c>
      <c r="B23" s="21" t="s">
        <v>1060</v>
      </c>
      <c r="C23" s="21" t="s">
        <v>30</v>
      </c>
      <c r="D23" s="24">
        <v>4000</v>
      </c>
      <c r="E23" s="22">
        <v>19735.439999999999</v>
      </c>
      <c r="F23" s="23">
        <v>6.2858028839388798</v>
      </c>
      <c r="G23" s="22">
        <v>5.8951000000000002</v>
      </c>
    </row>
    <row r="24" spans="1:9" x14ac:dyDescent="0.2">
      <c r="A24" s="21" t="s">
        <v>1061</v>
      </c>
      <c r="B24" s="21" t="s">
        <v>1062</v>
      </c>
      <c r="C24" s="21" t="s">
        <v>31</v>
      </c>
      <c r="D24" s="24">
        <v>3000</v>
      </c>
      <c r="E24" s="22">
        <v>14988.195</v>
      </c>
      <c r="F24" s="23">
        <v>4.7737896573898704</v>
      </c>
      <c r="G24" s="22">
        <v>5.7496</v>
      </c>
    </row>
    <row r="25" spans="1:9" x14ac:dyDescent="0.2">
      <c r="A25" s="21" t="s">
        <v>1063</v>
      </c>
      <c r="B25" s="21" t="s">
        <v>1064</v>
      </c>
      <c r="C25" s="21" t="s">
        <v>1065</v>
      </c>
      <c r="D25" s="24">
        <v>3000</v>
      </c>
      <c r="E25" s="22">
        <v>14878.38</v>
      </c>
      <c r="F25" s="23">
        <v>4.7388132168494099</v>
      </c>
      <c r="G25" s="22">
        <v>5.8502000000000001</v>
      </c>
    </row>
    <row r="26" spans="1:9" x14ac:dyDescent="0.2">
      <c r="A26" s="21" t="s">
        <v>1066</v>
      </c>
      <c r="B26" s="21" t="s">
        <v>1067</v>
      </c>
      <c r="C26" s="21" t="s">
        <v>32</v>
      </c>
      <c r="D26" s="24">
        <v>2500</v>
      </c>
      <c r="E26" s="22">
        <v>12466.737499999999</v>
      </c>
      <c r="F26" s="23">
        <v>3.97069710788353</v>
      </c>
      <c r="G26" s="22">
        <v>8.1155000000000008</v>
      </c>
    </row>
    <row r="27" spans="1:9" x14ac:dyDescent="0.2">
      <c r="A27" s="21" t="s">
        <v>1068</v>
      </c>
      <c r="B27" s="21" t="s">
        <v>1069</v>
      </c>
      <c r="C27" s="21" t="s">
        <v>1065</v>
      </c>
      <c r="D27" s="24">
        <v>2000</v>
      </c>
      <c r="E27" s="22">
        <v>9993.7000000000007</v>
      </c>
      <c r="F27" s="23">
        <v>3.1830264884502202</v>
      </c>
      <c r="G27" s="22">
        <v>5.7523999999999997</v>
      </c>
    </row>
    <row r="28" spans="1:9" x14ac:dyDescent="0.2">
      <c r="A28" s="21" t="s">
        <v>1070</v>
      </c>
      <c r="B28" s="21" t="s">
        <v>1071</v>
      </c>
      <c r="C28" s="21" t="s">
        <v>30</v>
      </c>
      <c r="D28" s="24">
        <v>2000</v>
      </c>
      <c r="E28" s="22">
        <v>9958.9599999999991</v>
      </c>
      <c r="F28" s="23">
        <v>3.1719616836022899</v>
      </c>
      <c r="G28" s="22">
        <v>5.7850999999999999</v>
      </c>
    </row>
    <row r="29" spans="1:9" x14ac:dyDescent="0.2">
      <c r="A29" s="21" t="s">
        <v>1072</v>
      </c>
      <c r="B29" s="21" t="s">
        <v>1073</v>
      </c>
      <c r="C29" s="21" t="s">
        <v>32</v>
      </c>
      <c r="D29" s="24">
        <v>2000</v>
      </c>
      <c r="E29" s="22">
        <v>9908.49</v>
      </c>
      <c r="F29" s="23">
        <v>3.1558868217521101</v>
      </c>
      <c r="G29" s="22">
        <v>6.6101000000000001</v>
      </c>
    </row>
    <row r="30" spans="1:9" x14ac:dyDescent="0.2">
      <c r="A30" s="21" t="s">
        <v>1074</v>
      </c>
      <c r="B30" s="21" t="s">
        <v>1075</v>
      </c>
      <c r="C30" s="21" t="s">
        <v>1065</v>
      </c>
      <c r="D30" s="24">
        <v>2000</v>
      </c>
      <c r="E30" s="22">
        <v>9890.9</v>
      </c>
      <c r="F30" s="23">
        <v>3.1502843486008398</v>
      </c>
      <c r="G30" s="22">
        <v>5.8349000000000002</v>
      </c>
    </row>
    <row r="31" spans="1:9" x14ac:dyDescent="0.2">
      <c r="A31" s="21" t="s">
        <v>1076</v>
      </c>
      <c r="B31" s="21" t="s">
        <v>1077</v>
      </c>
      <c r="C31" s="21" t="s">
        <v>32</v>
      </c>
      <c r="D31" s="24">
        <v>2000</v>
      </c>
      <c r="E31" s="22">
        <v>9869.2000000000007</v>
      </c>
      <c r="F31" s="23">
        <v>3.1433728268622101</v>
      </c>
      <c r="G31" s="22">
        <v>6.45</v>
      </c>
    </row>
    <row r="32" spans="1:9" x14ac:dyDescent="0.2">
      <c r="A32" s="21" t="s">
        <v>1078</v>
      </c>
      <c r="B32" s="21" t="s">
        <v>1079</v>
      </c>
      <c r="C32" s="21" t="s">
        <v>32</v>
      </c>
      <c r="D32" s="24">
        <v>1800</v>
      </c>
      <c r="E32" s="22">
        <v>8881.74</v>
      </c>
      <c r="F32" s="23">
        <v>2.8288635523907901</v>
      </c>
      <c r="G32" s="22">
        <v>6.4798999999999998</v>
      </c>
    </row>
    <row r="33" spans="1:9" x14ac:dyDescent="0.2">
      <c r="A33" s="21" t="s">
        <v>1080</v>
      </c>
      <c r="B33" s="21" t="s">
        <v>1081</v>
      </c>
      <c r="C33" s="21" t="s">
        <v>1065</v>
      </c>
      <c r="D33" s="24">
        <v>1500</v>
      </c>
      <c r="E33" s="22">
        <v>7471.5074999999997</v>
      </c>
      <c r="F33" s="23">
        <v>2.37969983901402</v>
      </c>
      <c r="G33" s="22">
        <v>5.7996999999999996</v>
      </c>
    </row>
    <row r="34" spans="1:9" x14ac:dyDescent="0.2">
      <c r="A34" s="21" t="s">
        <v>1082</v>
      </c>
      <c r="B34" s="21" t="s">
        <v>1083</v>
      </c>
      <c r="C34" s="21" t="s">
        <v>32</v>
      </c>
      <c r="D34" s="24">
        <v>1000</v>
      </c>
      <c r="E34" s="22">
        <v>4991.58</v>
      </c>
      <c r="F34" s="23">
        <v>1.58983473180287</v>
      </c>
      <c r="G34" s="22">
        <v>6.1588000000000003</v>
      </c>
    </row>
    <row r="35" spans="1:9" x14ac:dyDescent="0.2">
      <c r="A35" s="21" t="s">
        <v>1084</v>
      </c>
      <c r="B35" s="21" t="s">
        <v>1085</v>
      </c>
      <c r="C35" s="21" t="s">
        <v>31</v>
      </c>
      <c r="D35" s="24">
        <v>1000</v>
      </c>
      <c r="E35" s="22">
        <v>4985.0749999999998</v>
      </c>
      <c r="F35" s="23">
        <v>1.58776286779781</v>
      </c>
      <c r="G35" s="22">
        <v>6.0709999999999997</v>
      </c>
    </row>
    <row r="36" spans="1:9" x14ac:dyDescent="0.2">
      <c r="A36" s="21" t="s">
        <v>1086</v>
      </c>
      <c r="B36" s="21" t="s">
        <v>1087</v>
      </c>
      <c r="C36" s="21" t="s">
        <v>32</v>
      </c>
      <c r="D36" s="24">
        <v>1000</v>
      </c>
      <c r="E36" s="22">
        <v>4978.09</v>
      </c>
      <c r="F36" s="23">
        <v>1.5855381222059</v>
      </c>
      <c r="G36" s="22">
        <v>6.1787000000000001</v>
      </c>
    </row>
    <row r="37" spans="1:9" x14ac:dyDescent="0.2">
      <c r="A37" s="21" t="s">
        <v>1088</v>
      </c>
      <c r="B37" s="21" t="s">
        <v>1089</v>
      </c>
      <c r="C37" s="21" t="s">
        <v>1065</v>
      </c>
      <c r="D37" s="24">
        <v>1000</v>
      </c>
      <c r="E37" s="22">
        <v>4949.2250000000004</v>
      </c>
      <c r="F37" s="23">
        <v>1.5763445242803</v>
      </c>
      <c r="G37" s="22">
        <v>6.04</v>
      </c>
    </row>
    <row r="38" spans="1:9" x14ac:dyDescent="0.2">
      <c r="A38" s="21" t="s">
        <v>1090</v>
      </c>
      <c r="B38" s="21" t="s">
        <v>1091</v>
      </c>
      <c r="C38" s="21" t="s">
        <v>32</v>
      </c>
      <c r="D38" s="24">
        <v>1000</v>
      </c>
      <c r="E38" s="22">
        <v>4928.7349999999997</v>
      </c>
      <c r="F38" s="23">
        <v>1.56981839154184</v>
      </c>
      <c r="G38" s="22">
        <v>5.9298000000000002</v>
      </c>
    </row>
    <row r="39" spans="1:9" x14ac:dyDescent="0.2">
      <c r="A39" s="21" t="s">
        <v>1092</v>
      </c>
      <c r="B39" s="21" t="s">
        <v>1093</v>
      </c>
      <c r="C39" s="21" t="s">
        <v>32</v>
      </c>
      <c r="D39" s="24">
        <v>1000</v>
      </c>
      <c r="E39" s="22">
        <v>4927.9449999999997</v>
      </c>
      <c r="F39" s="23">
        <v>1.56956677393016</v>
      </c>
      <c r="G39" s="22">
        <v>6.43</v>
      </c>
    </row>
    <row r="40" spans="1:9" x14ac:dyDescent="0.2">
      <c r="A40" s="21" t="s">
        <v>1094</v>
      </c>
      <c r="B40" s="21" t="s">
        <v>1095</v>
      </c>
      <c r="C40" s="21" t="s">
        <v>31</v>
      </c>
      <c r="D40" s="24">
        <v>1000</v>
      </c>
      <c r="E40" s="22">
        <v>4925.335</v>
      </c>
      <c r="F40" s="23">
        <v>1.56873548030169</v>
      </c>
      <c r="G40" s="22">
        <v>6.36</v>
      </c>
    </row>
    <row r="41" spans="1:9" x14ac:dyDescent="0.2">
      <c r="A41" s="21" t="s">
        <v>1096</v>
      </c>
      <c r="B41" s="21" t="s">
        <v>1097</v>
      </c>
      <c r="C41" s="21" t="s">
        <v>32</v>
      </c>
      <c r="D41" s="24">
        <v>500</v>
      </c>
      <c r="E41" s="22">
        <v>2491.3325</v>
      </c>
      <c r="F41" s="23">
        <v>0.79349763741526202</v>
      </c>
      <c r="G41" s="22">
        <v>6.3502000000000001</v>
      </c>
    </row>
    <row r="42" spans="1:9" x14ac:dyDescent="0.2">
      <c r="A42" s="21" t="s">
        <v>1098</v>
      </c>
      <c r="B42" s="21" t="s">
        <v>1099</v>
      </c>
      <c r="C42" s="21" t="s">
        <v>32</v>
      </c>
      <c r="D42" s="24">
        <v>500</v>
      </c>
      <c r="E42" s="22">
        <v>2477.5675000000001</v>
      </c>
      <c r="F42" s="23">
        <v>0.78911343940916601</v>
      </c>
      <c r="G42" s="22">
        <v>6.48</v>
      </c>
    </row>
    <row r="43" spans="1:9" x14ac:dyDescent="0.2">
      <c r="A43" s="20" t="s">
        <v>27</v>
      </c>
      <c r="B43" s="20"/>
      <c r="C43" s="20"/>
      <c r="D43" s="20"/>
      <c r="E43" s="25">
        <f>SUM(E22:E42)</f>
        <v>167698.13499999995</v>
      </c>
      <c r="F43" s="26">
        <f>SUM(F22:F42)</f>
        <v>53.412410395419165</v>
      </c>
      <c r="G43" s="25"/>
      <c r="H43" s="14"/>
      <c r="I43" s="14"/>
    </row>
    <row r="44" spans="1:9" x14ac:dyDescent="0.2">
      <c r="A44" s="21"/>
      <c r="B44" s="21"/>
      <c r="C44" s="21"/>
      <c r="D44" s="21"/>
      <c r="E44" s="22"/>
      <c r="F44" s="23"/>
      <c r="G44" s="22"/>
    </row>
    <row r="45" spans="1:9" x14ac:dyDescent="0.2">
      <c r="A45" s="20" t="s">
        <v>33</v>
      </c>
      <c r="B45" s="21"/>
      <c r="C45" s="21"/>
      <c r="D45" s="21"/>
      <c r="E45" s="22"/>
      <c r="F45" s="23"/>
      <c r="G45" s="22"/>
    </row>
    <row r="46" spans="1:9" x14ac:dyDescent="0.2">
      <c r="A46" s="21" t="s">
        <v>111</v>
      </c>
      <c r="B46" s="21" t="s">
        <v>110</v>
      </c>
      <c r="C46" s="21" t="s">
        <v>36</v>
      </c>
      <c r="D46" s="24">
        <v>16500000</v>
      </c>
      <c r="E46" s="22">
        <v>16453.601999999999</v>
      </c>
      <c r="F46" s="23">
        <v>5.2405266314195398</v>
      </c>
      <c r="G46" s="22">
        <v>5.4181999999999997</v>
      </c>
    </row>
    <row r="47" spans="1:9" x14ac:dyDescent="0.2">
      <c r="A47" s="21" t="s">
        <v>1100</v>
      </c>
      <c r="B47" s="21" t="s">
        <v>1101</v>
      </c>
      <c r="C47" s="21" t="s">
        <v>36</v>
      </c>
      <c r="D47" s="24">
        <v>10000000</v>
      </c>
      <c r="E47" s="22">
        <v>9982.08</v>
      </c>
      <c r="F47" s="23">
        <v>3.1793254800353399</v>
      </c>
      <c r="G47" s="22">
        <v>5.4604999999999997</v>
      </c>
    </row>
    <row r="48" spans="1:9" x14ac:dyDescent="0.2">
      <c r="A48" s="21" t="s">
        <v>1102</v>
      </c>
      <c r="B48" s="21" t="s">
        <v>1103</v>
      </c>
      <c r="C48" s="21" t="s">
        <v>36</v>
      </c>
      <c r="D48" s="24">
        <v>10000000</v>
      </c>
      <c r="E48" s="22">
        <v>9951.23</v>
      </c>
      <c r="F48" s="23">
        <v>3.1694996530474699</v>
      </c>
      <c r="G48" s="22">
        <v>5.4212999999999996</v>
      </c>
    </row>
    <row r="49" spans="1:9" x14ac:dyDescent="0.2">
      <c r="A49" s="21" t="s">
        <v>1104</v>
      </c>
      <c r="B49" s="21" t="s">
        <v>1105</v>
      </c>
      <c r="C49" s="21" t="s">
        <v>36</v>
      </c>
      <c r="D49" s="24">
        <v>7500000</v>
      </c>
      <c r="E49" s="22">
        <v>7478.91</v>
      </c>
      <c r="F49" s="23">
        <v>2.38205755973615</v>
      </c>
      <c r="G49" s="22">
        <v>5.4181999999999997</v>
      </c>
    </row>
    <row r="50" spans="1:9" x14ac:dyDescent="0.2">
      <c r="A50" s="21" t="s">
        <v>1106</v>
      </c>
      <c r="B50" s="21" t="s">
        <v>1107</v>
      </c>
      <c r="C50" s="21" t="s">
        <v>36</v>
      </c>
      <c r="D50" s="24">
        <v>2500000</v>
      </c>
      <c r="E50" s="22">
        <v>2498.1525000000001</v>
      </c>
      <c r="F50" s="23">
        <v>0.795669829961689</v>
      </c>
      <c r="G50" s="22">
        <v>5.3986999999999998</v>
      </c>
    </row>
    <row r="51" spans="1:9" x14ac:dyDescent="0.2">
      <c r="A51" s="20" t="s">
        <v>27</v>
      </c>
      <c r="B51" s="20"/>
      <c r="C51" s="20"/>
      <c r="D51" s="20"/>
      <c r="E51" s="25">
        <f>SUM(E45:E50)</f>
        <v>46363.974499999997</v>
      </c>
      <c r="F51" s="26">
        <f>SUM(F45:F50)</f>
        <v>14.767079154200189</v>
      </c>
      <c r="G51" s="25"/>
      <c r="H51" s="14"/>
      <c r="I51" s="14"/>
    </row>
    <row r="52" spans="1:9" x14ac:dyDescent="0.2">
      <c r="A52" s="21"/>
      <c r="B52" s="21"/>
      <c r="C52" s="21"/>
      <c r="D52" s="21"/>
      <c r="E52" s="22"/>
      <c r="F52" s="23"/>
      <c r="G52" s="22"/>
    </row>
    <row r="53" spans="1:9" x14ac:dyDescent="0.2">
      <c r="A53" s="20" t="s">
        <v>35</v>
      </c>
      <c r="B53" s="21"/>
      <c r="C53" s="21"/>
      <c r="D53" s="21"/>
      <c r="E53" s="22"/>
      <c r="F53" s="23"/>
      <c r="G53" s="22"/>
    </row>
    <row r="54" spans="1:9" x14ac:dyDescent="0.2">
      <c r="A54" s="21" t="s">
        <v>1108</v>
      </c>
      <c r="B54" s="21" t="s">
        <v>1109</v>
      </c>
      <c r="C54" s="21" t="s">
        <v>36</v>
      </c>
      <c r="D54" s="24">
        <v>10000000</v>
      </c>
      <c r="E54" s="22">
        <v>10395.504999999999</v>
      </c>
      <c r="F54" s="23">
        <v>3.3110027092885201</v>
      </c>
      <c r="G54" s="22">
        <v>5.6160500000000004</v>
      </c>
    </row>
    <row r="55" spans="1:9" x14ac:dyDescent="0.2">
      <c r="A55" s="21" t="s">
        <v>1110</v>
      </c>
      <c r="B55" s="21" t="s">
        <v>1111</v>
      </c>
      <c r="C55" s="21" t="s">
        <v>36</v>
      </c>
      <c r="D55" s="24">
        <v>2500000</v>
      </c>
      <c r="E55" s="22">
        <v>2599.1287499999999</v>
      </c>
      <c r="F55" s="23">
        <v>0.82783109940687605</v>
      </c>
      <c r="G55" s="22">
        <v>5.6128499999999999</v>
      </c>
    </row>
    <row r="56" spans="1:9" x14ac:dyDescent="0.2">
      <c r="A56" s="21" t="s">
        <v>1112</v>
      </c>
      <c r="B56" s="21" t="s">
        <v>1113</v>
      </c>
      <c r="C56" s="21" t="s">
        <v>36</v>
      </c>
      <c r="D56" s="24">
        <v>1500000</v>
      </c>
      <c r="E56" s="22">
        <v>1559.4</v>
      </c>
      <c r="F56" s="23">
        <v>0.49667405526374298</v>
      </c>
      <c r="G56" s="22">
        <v>5.6160500000000004</v>
      </c>
    </row>
    <row r="57" spans="1:9" x14ac:dyDescent="0.2">
      <c r="A57" s="21" t="s">
        <v>1114</v>
      </c>
      <c r="B57" s="21" t="s">
        <v>1115</v>
      </c>
      <c r="C57" s="21" t="s">
        <v>36</v>
      </c>
      <c r="D57" s="24">
        <v>1500000</v>
      </c>
      <c r="E57" s="22">
        <v>1559.3879999999999</v>
      </c>
      <c r="F57" s="23">
        <v>0.496670233224072</v>
      </c>
      <c r="G57" s="22">
        <v>5.6464499999999997</v>
      </c>
    </row>
    <row r="58" spans="1:9" x14ac:dyDescent="0.2">
      <c r="A58" s="21" t="s">
        <v>1116</v>
      </c>
      <c r="B58" s="21" t="s">
        <v>1117</v>
      </c>
      <c r="C58" s="21" t="s">
        <v>36</v>
      </c>
      <c r="D58" s="24">
        <v>1000000</v>
      </c>
      <c r="E58" s="22">
        <v>1039.6465000000001</v>
      </c>
      <c r="F58" s="23">
        <v>0.33113084724622099</v>
      </c>
      <c r="G58" s="22">
        <v>5.6313500000000003</v>
      </c>
    </row>
    <row r="59" spans="1:9" x14ac:dyDescent="0.2">
      <c r="A59" s="21" t="s">
        <v>1118</v>
      </c>
      <c r="B59" s="21" t="s">
        <v>1119</v>
      </c>
      <c r="C59" s="21" t="s">
        <v>36</v>
      </c>
      <c r="D59" s="24">
        <v>1000000</v>
      </c>
      <c r="E59" s="22">
        <v>1039.5505000000001</v>
      </c>
      <c r="F59" s="23">
        <v>0.33110027092885203</v>
      </c>
      <c r="G59" s="22">
        <v>5.6160500000000004</v>
      </c>
    </row>
    <row r="60" spans="1:9" x14ac:dyDescent="0.2">
      <c r="A60" s="21" t="s">
        <v>1120</v>
      </c>
      <c r="B60" s="21" t="s">
        <v>1121</v>
      </c>
      <c r="C60" s="21" t="s">
        <v>36</v>
      </c>
      <c r="D60" s="24">
        <v>1000000</v>
      </c>
      <c r="E60" s="22">
        <v>1037.0102778</v>
      </c>
      <c r="F60" s="23">
        <v>0.33029120176036098</v>
      </c>
      <c r="G60" s="22">
        <v>5.6320499999999996</v>
      </c>
    </row>
    <row r="61" spans="1:9" x14ac:dyDescent="0.2">
      <c r="A61" s="21" t="s">
        <v>1122</v>
      </c>
      <c r="B61" s="21" t="s">
        <v>1123</v>
      </c>
      <c r="C61" s="21" t="s">
        <v>36</v>
      </c>
      <c r="D61" s="24">
        <v>500000</v>
      </c>
      <c r="E61" s="22">
        <v>518.54466669999999</v>
      </c>
      <c r="F61" s="23">
        <v>0.16515819061515599</v>
      </c>
      <c r="G61" s="22">
        <v>5.5057</v>
      </c>
    </row>
    <row r="62" spans="1:9" x14ac:dyDescent="0.2">
      <c r="A62" s="20" t="s">
        <v>27</v>
      </c>
      <c r="B62" s="20"/>
      <c r="C62" s="20"/>
      <c r="D62" s="20"/>
      <c r="E62" s="25">
        <f>SUM(E54:E61)</f>
        <v>19748.173694499998</v>
      </c>
      <c r="F62" s="26">
        <f>SUM(F54:F61)</f>
        <v>6.2898586077338008</v>
      </c>
      <c r="G62" s="25"/>
      <c r="H62" s="14"/>
      <c r="I62" s="14"/>
    </row>
    <row r="63" spans="1:9" x14ac:dyDescent="0.2">
      <c r="A63" s="21"/>
      <c r="B63" s="21"/>
      <c r="C63" s="21"/>
      <c r="D63" s="21"/>
      <c r="E63" s="22"/>
      <c r="F63" s="23"/>
      <c r="G63" s="22"/>
    </row>
    <row r="64" spans="1:9" x14ac:dyDescent="0.2">
      <c r="A64" s="20" t="s">
        <v>1124</v>
      </c>
      <c r="B64" s="21"/>
      <c r="C64" s="21"/>
      <c r="D64" s="21"/>
      <c r="E64" s="22"/>
      <c r="F64" s="23"/>
      <c r="G64" s="22"/>
    </row>
    <row r="65" spans="1:9" x14ac:dyDescent="0.2">
      <c r="A65" s="21" t="s">
        <v>1125</v>
      </c>
      <c r="B65" s="21" t="s">
        <v>1126</v>
      </c>
      <c r="C65" s="21" t="s">
        <v>1127</v>
      </c>
      <c r="D65" s="24">
        <v>6427.4570000000003</v>
      </c>
      <c r="E65" s="22">
        <v>728.14223059999995</v>
      </c>
      <c r="F65" s="23">
        <v>0.23191570763171099</v>
      </c>
      <c r="G65" s="22">
        <v>5.66</v>
      </c>
    </row>
    <row r="66" spans="1:9" x14ac:dyDescent="0.2">
      <c r="A66" s="20" t="s">
        <v>27</v>
      </c>
      <c r="B66" s="20"/>
      <c r="C66" s="20"/>
      <c r="D66" s="20"/>
      <c r="E66" s="25">
        <f>SUM(E65:E65)</f>
        <v>728.14223059999995</v>
      </c>
      <c r="F66" s="26">
        <f>SUM(F65:F65)</f>
        <v>0.23191570763171099</v>
      </c>
      <c r="G66" s="25"/>
      <c r="H66" s="14"/>
      <c r="I66" s="14"/>
    </row>
    <row r="67" spans="1:9" x14ac:dyDescent="0.2">
      <c r="A67" s="21"/>
      <c r="B67" s="21"/>
      <c r="C67" s="21"/>
      <c r="D67" s="21"/>
      <c r="E67" s="22"/>
      <c r="F67" s="23"/>
      <c r="G67" s="22"/>
    </row>
    <row r="68" spans="1:9" x14ac:dyDescent="0.2">
      <c r="A68" s="20" t="s">
        <v>38</v>
      </c>
      <c r="B68" s="20"/>
      <c r="C68" s="20"/>
      <c r="D68" s="20"/>
      <c r="E68" s="25">
        <f>E9+E20+E43+E51+E62+E66</f>
        <v>326846.35369909997</v>
      </c>
      <c r="F68" s="26">
        <f>F9+F20+F43+F51+F62+F66</f>
        <v>104.10164418359605</v>
      </c>
      <c r="G68" s="25"/>
      <c r="H68" s="14"/>
      <c r="I68" s="14"/>
    </row>
    <row r="69" spans="1:9" x14ac:dyDescent="0.2">
      <c r="A69" s="20"/>
      <c r="B69" s="20"/>
      <c r="C69" s="20"/>
      <c r="D69" s="20"/>
      <c r="E69" s="25"/>
      <c r="F69" s="26"/>
      <c r="G69" s="25"/>
      <c r="H69" s="14"/>
      <c r="I69" s="14"/>
    </row>
    <row r="70" spans="1:9" x14ac:dyDescent="0.2">
      <c r="A70" s="20" t="s">
        <v>40</v>
      </c>
      <c r="B70" s="20"/>
      <c r="C70" s="20"/>
      <c r="D70" s="20"/>
      <c r="E70" s="25">
        <f>E72-(E9+E20+E43+E51+E62+E66)</f>
        <v>-12877.870047999953</v>
      </c>
      <c r="F70" s="26">
        <f>F72-(F9+F20+F43+F51+F62+F66)</f>
        <v>-4.1016441835960507</v>
      </c>
      <c r="G70" s="25"/>
      <c r="H70" s="14"/>
      <c r="I70" s="14"/>
    </row>
    <row r="71" spans="1:9" x14ac:dyDescent="0.2">
      <c r="A71" s="20"/>
      <c r="B71" s="20"/>
      <c r="C71" s="20"/>
      <c r="D71" s="20"/>
      <c r="E71" s="25"/>
      <c r="F71" s="26"/>
      <c r="G71" s="25"/>
      <c r="H71" s="14"/>
      <c r="I71" s="14"/>
    </row>
    <row r="72" spans="1:9" x14ac:dyDescent="0.2">
      <c r="A72" s="27" t="s">
        <v>39</v>
      </c>
      <c r="B72" s="27"/>
      <c r="C72" s="27"/>
      <c r="D72" s="27"/>
      <c r="E72" s="28">
        <v>313968.48365110002</v>
      </c>
      <c r="F72" s="29">
        <v>100</v>
      </c>
      <c r="G72" s="28"/>
      <c r="H72" s="14"/>
      <c r="I72" s="14"/>
    </row>
    <row r="74" spans="1:9" x14ac:dyDescent="0.2">
      <c r="A74" s="14" t="s">
        <v>1128</v>
      </c>
    </row>
    <row r="75" spans="1:9" x14ac:dyDescent="0.2">
      <c r="A75" s="14" t="s">
        <v>41</v>
      </c>
    </row>
    <row r="76" spans="1:9" x14ac:dyDescent="0.2">
      <c r="A76" s="14" t="s">
        <v>1129</v>
      </c>
    </row>
    <row r="78" spans="1:9" x14ac:dyDescent="0.2">
      <c r="A78" s="14" t="s">
        <v>1130</v>
      </c>
    </row>
    <row r="79" spans="1:9" x14ac:dyDescent="0.2">
      <c r="A79" s="14" t="s">
        <v>1131</v>
      </c>
    </row>
    <row r="81" spans="1:4" x14ac:dyDescent="0.2">
      <c r="A81" s="14" t="s">
        <v>42</v>
      </c>
    </row>
    <row r="82" spans="1:4" x14ac:dyDescent="0.2">
      <c r="A82" s="14" t="s">
        <v>43</v>
      </c>
    </row>
    <row r="83" spans="1:4" x14ac:dyDescent="0.2">
      <c r="A83" s="14" t="s">
        <v>44</v>
      </c>
      <c r="B83" s="14"/>
      <c r="C83" s="30" t="s">
        <v>46</v>
      </c>
      <c r="D83" s="14" t="s">
        <v>45</v>
      </c>
    </row>
    <row r="84" spans="1:4" x14ac:dyDescent="0.2">
      <c r="A84" s="7" t="s">
        <v>1132</v>
      </c>
      <c r="C84" s="31">
        <v>5787.2552999999998</v>
      </c>
      <c r="D84" s="31">
        <v>5961.2713999999996</v>
      </c>
    </row>
    <row r="85" spans="1:4" x14ac:dyDescent="0.2">
      <c r="A85" s="7" t="s">
        <v>1133</v>
      </c>
      <c r="C85" s="31">
        <v>1509.3204000000001</v>
      </c>
      <c r="D85" s="31">
        <v>1509.2342000000001</v>
      </c>
    </row>
    <row r="86" spans="1:4" x14ac:dyDescent="0.2">
      <c r="A86" s="7" t="s">
        <v>1134</v>
      </c>
      <c r="C86" s="31">
        <v>1245.271</v>
      </c>
      <c r="D86" s="31">
        <v>1245.0737999999999</v>
      </c>
    </row>
    <row r="87" spans="1:4" x14ac:dyDescent="0.2">
      <c r="A87" s="7" t="s">
        <v>1135</v>
      </c>
      <c r="C87" s="31">
        <v>1000</v>
      </c>
      <c r="D87" s="31">
        <v>1000</v>
      </c>
    </row>
    <row r="88" spans="1:4" x14ac:dyDescent="0.2">
      <c r="A88" s="7" t="s">
        <v>1136</v>
      </c>
      <c r="C88" s="31">
        <v>1055.5856000000001</v>
      </c>
      <c r="D88" s="31">
        <v>1055.4163000000001</v>
      </c>
    </row>
    <row r="89" spans="1:4" x14ac:dyDescent="0.2">
      <c r="A89" s="7" t="s">
        <v>1137</v>
      </c>
      <c r="C89" s="31">
        <v>3839.0212000000001</v>
      </c>
      <c r="D89" s="31">
        <v>3967.5803999999998</v>
      </c>
    </row>
    <row r="90" spans="1:4" x14ac:dyDescent="0.2">
      <c r="A90" s="7" t="s">
        <v>1138</v>
      </c>
      <c r="C90" s="31">
        <v>1000</v>
      </c>
      <c r="D90" s="31">
        <v>1000</v>
      </c>
    </row>
    <row r="91" spans="1:4" x14ac:dyDescent="0.2">
      <c r="A91" s="7" t="s">
        <v>1139</v>
      </c>
      <c r="C91" s="31">
        <v>1028.3869</v>
      </c>
      <c r="D91" s="31">
        <v>1031.7365</v>
      </c>
    </row>
    <row r="92" spans="1:4" x14ac:dyDescent="0.2">
      <c r="A92" s="7" t="s">
        <v>1140</v>
      </c>
      <c r="C92" s="31">
        <v>3869.7991000000002</v>
      </c>
      <c r="D92" s="31">
        <v>4000.8575000000001</v>
      </c>
    </row>
    <row r="93" spans="1:4" x14ac:dyDescent="0.2">
      <c r="A93" s="7" t="s">
        <v>1141</v>
      </c>
      <c r="C93" s="31">
        <v>1001.6033</v>
      </c>
      <c r="D93" s="31">
        <v>1002.272</v>
      </c>
    </row>
    <row r="94" spans="1:4" x14ac:dyDescent="0.2">
      <c r="A94" s="7" t="s">
        <v>1142</v>
      </c>
      <c r="C94" s="31">
        <v>1022.2918</v>
      </c>
      <c r="D94" s="31">
        <v>1022.2001</v>
      </c>
    </row>
    <row r="95" spans="1:4" x14ac:dyDescent="0.2">
      <c r="A95" s="7" t="s">
        <v>1143</v>
      </c>
      <c r="C95" s="31">
        <v>16.331399999999999</v>
      </c>
      <c r="D95" s="31">
        <v>16.883500000000002</v>
      </c>
    </row>
    <row r="96" spans="1:4" x14ac:dyDescent="0.2">
      <c r="A96" s="7" t="s">
        <v>1144</v>
      </c>
      <c r="C96" s="31">
        <v>16.331399999999999</v>
      </c>
      <c r="D96" s="31">
        <v>16.883500000000002</v>
      </c>
    </row>
    <row r="97" spans="1:4" x14ac:dyDescent="0.2">
      <c r="A97" s="7" t="s">
        <v>1145</v>
      </c>
      <c r="C97" s="31">
        <v>10</v>
      </c>
      <c r="D97" s="31">
        <v>10</v>
      </c>
    </row>
    <row r="98" spans="1:4" x14ac:dyDescent="0.2">
      <c r="A98" s="7" t="s">
        <v>1146</v>
      </c>
      <c r="C98" s="31">
        <v>10</v>
      </c>
      <c r="D98" s="31">
        <v>10</v>
      </c>
    </row>
    <row r="100" spans="1:4" x14ac:dyDescent="0.2">
      <c r="A100" s="14" t="s">
        <v>51</v>
      </c>
    </row>
    <row r="101" spans="1:4" x14ac:dyDescent="0.2">
      <c r="A101" s="116" t="s">
        <v>52</v>
      </c>
      <c r="B101" s="117"/>
      <c r="C101" s="32" t="s">
        <v>53</v>
      </c>
    </row>
    <row r="102" spans="1:4" x14ac:dyDescent="0.2">
      <c r="A102" s="112" t="s">
        <v>1133</v>
      </c>
      <c r="B102" s="113"/>
      <c r="C102" s="33">
        <v>44.805185880000003</v>
      </c>
    </row>
    <row r="103" spans="1:4" x14ac:dyDescent="0.2">
      <c r="A103" s="112" t="s">
        <v>1134</v>
      </c>
      <c r="B103" s="113"/>
      <c r="C103" s="33">
        <v>37.08371958</v>
      </c>
    </row>
    <row r="104" spans="1:4" x14ac:dyDescent="0.2">
      <c r="A104" s="112" t="s">
        <v>1135</v>
      </c>
      <c r="B104" s="113"/>
      <c r="C104" s="33">
        <v>30.925815539999999</v>
      </c>
    </row>
    <row r="105" spans="1:4" x14ac:dyDescent="0.2">
      <c r="A105" s="112" t="s">
        <v>1136</v>
      </c>
      <c r="B105" s="113"/>
      <c r="C105" s="33">
        <v>32.883157349999998</v>
      </c>
    </row>
    <row r="106" spans="1:4" x14ac:dyDescent="0.2">
      <c r="A106" s="112" t="s">
        <v>1138</v>
      </c>
      <c r="B106" s="113"/>
      <c r="C106" s="33">
        <v>32.926558890000003</v>
      </c>
    </row>
    <row r="107" spans="1:4" x14ac:dyDescent="0.2">
      <c r="A107" s="112" t="s">
        <v>1139</v>
      </c>
      <c r="B107" s="113"/>
      <c r="C107" s="33">
        <v>30.583915470000001</v>
      </c>
    </row>
    <row r="108" spans="1:4" x14ac:dyDescent="0.2">
      <c r="A108" s="112" t="s">
        <v>1141</v>
      </c>
      <c r="B108" s="113"/>
      <c r="C108" s="33">
        <v>32.646077329999997</v>
      </c>
    </row>
    <row r="109" spans="1:4" x14ac:dyDescent="0.2">
      <c r="A109" s="112" t="s">
        <v>1142</v>
      </c>
      <c r="B109" s="113"/>
      <c r="C109" s="33">
        <v>34.099134390000003</v>
      </c>
    </row>
    <row r="110" spans="1:4" x14ac:dyDescent="0.2">
      <c r="A110" s="7" t="s">
        <v>54</v>
      </c>
    </row>
    <row r="111" spans="1:4" x14ac:dyDescent="0.2">
      <c r="A111" s="7" t="s">
        <v>55</v>
      </c>
    </row>
    <row r="113" spans="1:9" x14ac:dyDescent="0.2">
      <c r="A113" s="14" t="s">
        <v>1147</v>
      </c>
      <c r="D113" s="34">
        <v>0.114193813637818</v>
      </c>
      <c r="E113" s="10" t="s">
        <v>56</v>
      </c>
    </row>
    <row r="115" spans="1:9" x14ac:dyDescent="0.2">
      <c r="A115" s="14" t="s">
        <v>964</v>
      </c>
      <c r="D115" s="30" t="s">
        <v>57</v>
      </c>
    </row>
    <row r="117" spans="1:9" x14ac:dyDescent="0.2">
      <c r="A117" s="63" t="s">
        <v>1148</v>
      </c>
      <c r="B117" s="59"/>
      <c r="C117" s="59"/>
      <c r="D117" s="59"/>
      <c r="E117" s="11"/>
      <c r="G117" s="11"/>
      <c r="H117" s="59"/>
      <c r="I117" s="59"/>
    </row>
    <row r="118" spans="1:9" x14ac:dyDescent="0.2">
      <c r="A118" s="59"/>
      <c r="B118" s="59"/>
      <c r="C118" s="59"/>
      <c r="D118" s="59"/>
      <c r="E118" s="11"/>
      <c r="G118" s="11"/>
      <c r="H118" s="59"/>
      <c r="I118" s="59"/>
    </row>
    <row r="119" spans="1:9" x14ac:dyDescent="0.2">
      <c r="A119" s="63" t="s">
        <v>997</v>
      </c>
      <c r="B119" s="59"/>
      <c r="C119" s="59"/>
      <c r="D119" s="59"/>
      <c r="E119" s="11"/>
      <c r="G119" s="11"/>
      <c r="H119" s="59"/>
      <c r="I119" s="59"/>
    </row>
    <row r="120" spans="1:9" x14ac:dyDescent="0.2">
      <c r="A120" s="59"/>
      <c r="B120" s="59"/>
      <c r="C120" s="59"/>
      <c r="D120" s="59"/>
      <c r="E120" s="11"/>
      <c r="G120" s="11"/>
      <c r="H120" s="59"/>
      <c r="I120" s="59"/>
    </row>
    <row r="121" spans="1:9" x14ac:dyDescent="0.2">
      <c r="A121" s="59"/>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59"/>
      <c r="B124" s="59"/>
      <c r="C124" s="59"/>
      <c r="D124" s="59"/>
      <c r="E124" s="11"/>
      <c r="G124" s="11"/>
      <c r="H124" s="59"/>
      <c r="I124" s="59"/>
    </row>
    <row r="125" spans="1:9" x14ac:dyDescent="0.2">
      <c r="A125" s="59"/>
      <c r="B125" s="59"/>
      <c r="C125" s="59"/>
      <c r="D125" s="59"/>
      <c r="E125" s="11"/>
      <c r="G125" s="11"/>
      <c r="H125" s="59"/>
      <c r="I125" s="59"/>
    </row>
    <row r="126" spans="1:9" x14ac:dyDescent="0.2">
      <c r="A126" s="59"/>
      <c r="B126" s="59"/>
      <c r="C126" s="59"/>
      <c r="D126" s="59"/>
      <c r="E126" s="11"/>
      <c r="G126" s="11"/>
      <c r="H126" s="59"/>
      <c r="I126" s="59"/>
    </row>
    <row r="127" spans="1:9" x14ac:dyDescent="0.2">
      <c r="A127" s="59"/>
      <c r="B127" s="59"/>
      <c r="C127" s="59"/>
      <c r="D127" s="59"/>
      <c r="E127" s="11"/>
      <c r="G127" s="11"/>
      <c r="H127" s="59"/>
      <c r="I127" s="59"/>
    </row>
    <row r="128" spans="1:9" x14ac:dyDescent="0.2">
      <c r="A128" s="59"/>
      <c r="B128" s="59"/>
      <c r="C128" s="59"/>
      <c r="D128" s="59"/>
      <c r="E128" s="11"/>
      <c r="G128" s="11"/>
      <c r="H128" s="59"/>
      <c r="I128" s="59"/>
    </row>
    <row r="129" spans="1:9" x14ac:dyDescent="0.2">
      <c r="A129" s="59"/>
      <c r="B129" s="59"/>
      <c r="C129" s="59"/>
      <c r="D129" s="59"/>
      <c r="E129" s="11"/>
      <c r="G129" s="11"/>
      <c r="H129" s="59"/>
      <c r="I129" s="59"/>
    </row>
    <row r="130" spans="1:9" x14ac:dyDescent="0.2">
      <c r="A130" s="59"/>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59"/>
      <c r="B133" s="59"/>
      <c r="C133" s="59"/>
      <c r="D133" s="59"/>
      <c r="E133" s="11"/>
      <c r="G133" s="11"/>
      <c r="H133" s="59"/>
      <c r="I133" s="59"/>
    </row>
    <row r="134" spans="1:9" x14ac:dyDescent="0.2">
      <c r="A134" s="59"/>
      <c r="B134" s="59"/>
      <c r="C134" s="59"/>
      <c r="D134" s="59"/>
      <c r="E134" s="11"/>
      <c r="G134" s="11"/>
      <c r="H134" s="59"/>
      <c r="I134" s="59"/>
    </row>
    <row r="135" spans="1:9" x14ac:dyDescent="0.2">
      <c r="A135" s="63" t="s">
        <v>1149</v>
      </c>
      <c r="B135" s="59"/>
      <c r="C135" s="59"/>
      <c r="D135" s="59"/>
      <c r="E135" s="11"/>
      <c r="G135" s="11"/>
      <c r="H135" s="59"/>
      <c r="I135" s="59"/>
    </row>
    <row r="136" spans="1:9" x14ac:dyDescent="0.2">
      <c r="A136" s="59"/>
      <c r="B136" s="59"/>
      <c r="C136" s="59"/>
      <c r="D136" s="59"/>
      <c r="E136" s="11"/>
      <c r="G136" s="11"/>
      <c r="H136" s="59"/>
      <c r="I136" s="59"/>
    </row>
    <row r="137" spans="1:9" x14ac:dyDescent="0.2">
      <c r="A137" s="63" t="s">
        <v>1476</v>
      </c>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59"/>
      <c r="B149" s="59"/>
      <c r="C149" s="59"/>
      <c r="D149" s="59"/>
      <c r="E149" s="11"/>
      <c r="G149" s="11"/>
      <c r="H149" s="59"/>
      <c r="I149" s="59"/>
    </row>
    <row r="150" spans="1:9" x14ac:dyDescent="0.2">
      <c r="A150" s="59"/>
      <c r="B150" s="59"/>
      <c r="C150" s="59"/>
      <c r="D150" s="59"/>
      <c r="E150" s="11"/>
      <c r="G150" s="11"/>
      <c r="H150" s="59"/>
      <c r="I150" s="59"/>
    </row>
    <row r="151" spans="1:9" x14ac:dyDescent="0.2">
      <c r="A151" s="59"/>
      <c r="B151" s="59"/>
      <c r="C151" s="59"/>
      <c r="D151" s="59"/>
      <c r="E151" s="11"/>
      <c r="G151" s="11"/>
      <c r="H151" s="59"/>
      <c r="I151" s="59"/>
    </row>
    <row r="152" spans="1:9" x14ac:dyDescent="0.2">
      <c r="A152" s="59" t="s">
        <v>996</v>
      </c>
      <c r="B152" s="59"/>
      <c r="C152" s="59"/>
      <c r="D152" s="59"/>
      <c r="E152" s="11"/>
      <c r="G152" s="11"/>
      <c r="H152" s="59"/>
      <c r="I152" s="59"/>
    </row>
    <row r="153" spans="1:9" x14ac:dyDescent="0.2">
      <c r="A153" s="59"/>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70"/>
      <c r="B156" s="59"/>
      <c r="C156" s="59"/>
      <c r="D156" s="59"/>
      <c r="E156" s="11"/>
      <c r="G156" s="11"/>
      <c r="H156" s="59"/>
      <c r="I156" s="59"/>
    </row>
    <row r="157" spans="1:9" x14ac:dyDescent="0.2">
      <c r="A157" s="59"/>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c r="B164" s="59"/>
      <c r="C164" s="59"/>
      <c r="D164" s="59"/>
      <c r="E164" s="11"/>
      <c r="G164" s="11"/>
      <c r="H164" s="59"/>
      <c r="I164" s="59"/>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row r="169" spans="1:9" x14ac:dyDescent="0.2">
      <c r="A169" s="70"/>
      <c r="B169" s="59"/>
      <c r="C169" s="59"/>
      <c r="D169" s="59"/>
      <c r="E169" s="11"/>
      <c r="G169" s="11"/>
      <c r="H169" s="59"/>
      <c r="I169" s="59"/>
    </row>
    <row r="170" spans="1:9" x14ac:dyDescent="0.2">
      <c r="A170" s="70"/>
      <c r="B170" s="59"/>
      <c r="C170" s="59"/>
      <c r="D170" s="59"/>
      <c r="E170" s="11"/>
      <c r="G170" s="11"/>
      <c r="H170" s="59"/>
      <c r="I170" s="59"/>
    </row>
    <row r="171" spans="1:9" x14ac:dyDescent="0.2">
      <c r="A171" s="59"/>
      <c r="B171" s="59"/>
      <c r="C171" s="59"/>
      <c r="D171" s="59"/>
      <c r="E171" s="11"/>
      <c r="G171" s="11"/>
      <c r="H171" s="59"/>
      <c r="I171" s="59"/>
    </row>
    <row r="172" spans="1:9" x14ac:dyDescent="0.2">
      <c r="A172" s="70"/>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row r="197" spans="1:9" x14ac:dyDescent="0.2">
      <c r="A197" s="59"/>
      <c r="B197" s="59"/>
      <c r="C197" s="59"/>
      <c r="D197" s="59"/>
      <c r="E197" s="11"/>
      <c r="G197" s="11"/>
      <c r="H197" s="59"/>
      <c r="I197" s="59"/>
    </row>
    <row r="198" spans="1:9" x14ac:dyDescent="0.2">
      <c r="A198" s="59"/>
      <c r="B198" s="59"/>
      <c r="C198" s="59"/>
      <c r="D198" s="59"/>
      <c r="E198" s="11"/>
      <c r="G198" s="11"/>
      <c r="H198" s="59"/>
      <c r="I198" s="59"/>
    </row>
    <row r="199" spans="1:9" x14ac:dyDescent="0.2">
      <c r="A199" s="59"/>
      <c r="B199" s="59"/>
      <c r="C199" s="59"/>
      <c r="D199" s="59"/>
      <c r="E199" s="11"/>
      <c r="G199" s="11"/>
      <c r="H199" s="59"/>
      <c r="I199" s="59"/>
    </row>
    <row r="200" spans="1:9" x14ac:dyDescent="0.2">
      <c r="A200" s="59"/>
      <c r="B200" s="59"/>
      <c r="C200" s="59"/>
      <c r="D200" s="59"/>
      <c r="E200" s="11"/>
      <c r="G200" s="11"/>
      <c r="H200" s="59"/>
      <c r="I200" s="59"/>
    </row>
    <row r="201" spans="1:9" x14ac:dyDescent="0.2">
      <c r="A201" s="59"/>
      <c r="B201" s="59"/>
      <c r="C201" s="59"/>
      <c r="D201" s="59"/>
      <c r="E201" s="11"/>
      <c r="G201" s="11"/>
      <c r="H201" s="59"/>
      <c r="I201" s="59"/>
    </row>
    <row r="202" spans="1:9" x14ac:dyDescent="0.2">
      <c r="A202" s="59"/>
      <c r="B202" s="59"/>
      <c r="C202" s="59"/>
      <c r="D202" s="59"/>
      <c r="E202" s="11"/>
      <c r="G202" s="11"/>
      <c r="H202" s="59"/>
      <c r="I202" s="59"/>
    </row>
    <row r="203" spans="1:9" x14ac:dyDescent="0.2">
      <c r="A203" s="59"/>
      <c r="B203" s="59"/>
      <c r="C203" s="59"/>
      <c r="D203" s="59"/>
      <c r="E203" s="11"/>
      <c r="G203" s="11"/>
      <c r="H203" s="59"/>
      <c r="I203" s="59"/>
    </row>
    <row r="204" spans="1:9" x14ac:dyDescent="0.2">
      <c r="A204" s="59"/>
      <c r="B204" s="59"/>
      <c r="C204" s="59"/>
      <c r="D204" s="59"/>
      <c r="E204" s="11"/>
      <c r="G204" s="11"/>
      <c r="H204" s="59"/>
      <c r="I204" s="59"/>
    </row>
    <row r="205" spans="1:9" x14ac:dyDescent="0.2">
      <c r="A205" s="59"/>
      <c r="B205" s="59"/>
      <c r="C205" s="59"/>
      <c r="D205" s="59"/>
      <c r="E205" s="11"/>
      <c r="G205" s="11"/>
      <c r="H205" s="59"/>
      <c r="I205" s="59"/>
    </row>
    <row r="206" spans="1:9" x14ac:dyDescent="0.2">
      <c r="A206" s="59"/>
      <c r="B206" s="59"/>
      <c r="C206" s="59"/>
      <c r="D206" s="59"/>
      <c r="E206" s="11"/>
      <c r="G206" s="11"/>
      <c r="H206" s="59"/>
      <c r="I206" s="59"/>
    </row>
    <row r="207" spans="1:9" x14ac:dyDescent="0.2">
      <c r="A207" s="59"/>
      <c r="B207" s="59"/>
      <c r="C207" s="59"/>
      <c r="D207" s="59"/>
      <c r="E207" s="11"/>
      <c r="G207" s="11"/>
      <c r="H207" s="59"/>
      <c r="I207" s="59"/>
    </row>
    <row r="208" spans="1:9" x14ac:dyDescent="0.2">
      <c r="A208" s="59"/>
      <c r="B208" s="59"/>
      <c r="C208" s="59"/>
      <c r="D208" s="59"/>
      <c r="E208" s="11"/>
      <c r="G208" s="11"/>
      <c r="H208" s="59"/>
      <c r="I208" s="59"/>
    </row>
    <row r="209" spans="1:9" x14ac:dyDescent="0.2">
      <c r="A209" s="59"/>
      <c r="B209" s="59"/>
      <c r="C209" s="59"/>
      <c r="D209" s="59"/>
      <c r="E209" s="11"/>
      <c r="G209" s="11"/>
      <c r="H209" s="59"/>
      <c r="I209" s="59"/>
    </row>
    <row r="210" spans="1:9" x14ac:dyDescent="0.2">
      <c r="A210" s="59"/>
      <c r="B210" s="59"/>
      <c r="C210" s="59"/>
      <c r="D210" s="59"/>
      <c r="E210" s="11"/>
      <c r="G210" s="11"/>
      <c r="H210" s="59"/>
      <c r="I210" s="59"/>
    </row>
    <row r="211" spans="1:9" x14ac:dyDescent="0.2">
      <c r="A211" s="59"/>
      <c r="B211" s="59"/>
      <c r="C211" s="59"/>
      <c r="D211" s="59"/>
      <c r="E211" s="11"/>
      <c r="G211" s="11"/>
      <c r="H211" s="59"/>
      <c r="I211" s="59"/>
    </row>
    <row r="212" spans="1:9" x14ac:dyDescent="0.2">
      <c r="A212" s="59"/>
      <c r="B212" s="59"/>
      <c r="C212" s="59"/>
      <c r="D212" s="59"/>
      <c r="E212" s="11"/>
      <c r="G212" s="11"/>
      <c r="H212" s="59"/>
      <c r="I212" s="59"/>
    </row>
    <row r="213" spans="1:9" x14ac:dyDescent="0.2">
      <c r="A213" s="59"/>
      <c r="B213" s="59"/>
      <c r="C213" s="59"/>
      <c r="D213" s="59"/>
      <c r="E213" s="11"/>
      <c r="G213" s="11"/>
      <c r="H213" s="59"/>
      <c r="I213" s="59"/>
    </row>
    <row r="214" spans="1:9" x14ac:dyDescent="0.2">
      <c r="A214" s="59"/>
      <c r="B214" s="59"/>
      <c r="C214" s="59"/>
      <c r="D214" s="59"/>
      <c r="E214" s="11"/>
      <c r="G214" s="11"/>
      <c r="H214" s="59"/>
      <c r="I214" s="59"/>
    </row>
    <row r="215" spans="1:9" x14ac:dyDescent="0.2">
      <c r="A215" s="59"/>
      <c r="B215" s="59"/>
      <c r="C215" s="59"/>
      <c r="D215" s="59"/>
      <c r="E215" s="11"/>
      <c r="G215" s="11"/>
      <c r="H215" s="59"/>
      <c r="I215" s="59"/>
    </row>
    <row r="216" spans="1:9" x14ac:dyDescent="0.2">
      <c r="A216" s="59"/>
      <c r="B216" s="59"/>
      <c r="C216" s="59"/>
      <c r="D216" s="59"/>
      <c r="E216" s="11"/>
      <c r="G216" s="11"/>
      <c r="H216" s="59"/>
      <c r="I216" s="59"/>
    </row>
    <row r="217" spans="1:9" x14ac:dyDescent="0.2">
      <c r="A217" s="59"/>
      <c r="B217" s="59"/>
      <c r="C217" s="59"/>
      <c r="D217" s="59"/>
      <c r="E217" s="11"/>
      <c r="G217" s="11"/>
      <c r="H217" s="59"/>
      <c r="I217" s="59"/>
    </row>
    <row r="218" spans="1:9" x14ac:dyDescent="0.2">
      <c r="A218" s="59"/>
      <c r="B218" s="59"/>
      <c r="C218" s="59"/>
      <c r="D218" s="59"/>
      <c r="E218" s="11"/>
      <c r="G218" s="11"/>
      <c r="H218" s="59"/>
      <c r="I218" s="59"/>
    </row>
    <row r="219" spans="1:9" x14ac:dyDescent="0.2">
      <c r="A219" s="59"/>
      <c r="B219" s="59"/>
      <c r="C219" s="59"/>
      <c r="D219" s="59"/>
      <c r="E219" s="11"/>
      <c r="G219" s="11"/>
      <c r="H219" s="59"/>
      <c r="I219" s="59"/>
    </row>
    <row r="220" spans="1:9" x14ac:dyDescent="0.2">
      <c r="A220" s="59"/>
      <c r="B220" s="59"/>
      <c r="C220" s="59"/>
      <c r="D220" s="59"/>
      <c r="E220" s="11"/>
      <c r="G220" s="11"/>
      <c r="H220" s="59"/>
      <c r="I220" s="59"/>
    </row>
    <row r="221" spans="1:9" x14ac:dyDescent="0.2">
      <c r="A221" s="59"/>
      <c r="B221" s="59"/>
      <c r="C221" s="59"/>
      <c r="D221" s="59"/>
      <c r="E221" s="11"/>
      <c r="G221" s="11"/>
      <c r="H221" s="59"/>
      <c r="I221" s="59"/>
    </row>
    <row r="222" spans="1:9" x14ac:dyDescent="0.2">
      <c r="A222" s="59"/>
      <c r="B222" s="59"/>
      <c r="C222" s="59"/>
      <c r="D222" s="59"/>
      <c r="E222" s="11"/>
      <c r="G222" s="11"/>
      <c r="H222" s="59"/>
      <c r="I222" s="59"/>
    </row>
    <row r="223" spans="1:9" x14ac:dyDescent="0.2">
      <c r="A223" s="59"/>
      <c r="B223" s="59"/>
      <c r="C223" s="59"/>
      <c r="D223" s="59"/>
      <c r="E223" s="11"/>
      <c r="G223" s="11"/>
      <c r="H223" s="59"/>
      <c r="I223" s="59"/>
    </row>
    <row r="224" spans="1:9" x14ac:dyDescent="0.2">
      <c r="A224" s="59"/>
      <c r="B224" s="59"/>
      <c r="C224" s="59"/>
      <c r="D224" s="59"/>
      <c r="E224" s="11"/>
      <c r="G224" s="11"/>
      <c r="H224" s="59"/>
      <c r="I224" s="59"/>
    </row>
    <row r="225" spans="1:9" x14ac:dyDescent="0.2">
      <c r="A225" s="59"/>
      <c r="B225" s="59"/>
      <c r="C225" s="59"/>
      <c r="D225" s="59"/>
      <c r="E225" s="11"/>
      <c r="G225" s="11"/>
      <c r="H225" s="59"/>
      <c r="I225" s="59"/>
    </row>
    <row r="226" spans="1:9" x14ac:dyDescent="0.2">
      <c r="A226" s="59"/>
      <c r="B226" s="59"/>
      <c r="C226" s="59"/>
      <c r="D226" s="59"/>
      <c r="E226" s="11"/>
      <c r="G226" s="11"/>
      <c r="H226" s="59"/>
      <c r="I226" s="59"/>
    </row>
    <row r="227" spans="1:9" x14ac:dyDescent="0.2">
      <c r="A227" s="59"/>
      <c r="B227" s="59"/>
      <c r="C227" s="59"/>
      <c r="D227" s="59"/>
      <c r="E227" s="11"/>
      <c r="G227" s="11"/>
      <c r="H227" s="59"/>
      <c r="I227" s="59"/>
    </row>
    <row r="228" spans="1:9" x14ac:dyDescent="0.2">
      <c r="A228" s="59"/>
      <c r="B228" s="59"/>
      <c r="C228" s="59"/>
      <c r="D228" s="59"/>
      <c r="E228" s="11"/>
      <c r="G228" s="11"/>
      <c r="H228" s="59"/>
      <c r="I228" s="59"/>
    </row>
    <row r="229" spans="1:9" x14ac:dyDescent="0.2">
      <c r="A229" s="59"/>
      <c r="B229" s="59"/>
      <c r="C229" s="59"/>
      <c r="D229" s="59"/>
      <c r="E229" s="11"/>
      <c r="G229" s="11"/>
      <c r="H229" s="59"/>
      <c r="I229" s="59"/>
    </row>
    <row r="230" spans="1:9" x14ac:dyDescent="0.2">
      <c r="A230" s="59"/>
      <c r="B230" s="59"/>
      <c r="C230" s="59"/>
      <c r="D230" s="59"/>
      <c r="E230" s="11"/>
      <c r="G230" s="11"/>
      <c r="H230" s="59"/>
      <c r="I230" s="59"/>
    </row>
    <row r="231" spans="1:9" x14ac:dyDescent="0.2">
      <c r="A231" s="59"/>
      <c r="B231" s="59"/>
      <c r="C231" s="59"/>
      <c r="D231" s="59"/>
      <c r="E231" s="11"/>
      <c r="G231" s="11"/>
      <c r="H231" s="59"/>
      <c r="I231" s="59"/>
    </row>
    <row r="232" spans="1:9" x14ac:dyDescent="0.2">
      <c r="A232" s="59"/>
      <c r="B232" s="59"/>
      <c r="C232" s="59"/>
      <c r="D232" s="59"/>
      <c r="E232" s="11"/>
      <c r="G232" s="11"/>
      <c r="H232" s="59"/>
      <c r="I232" s="59"/>
    </row>
    <row r="233" spans="1:9" x14ac:dyDescent="0.2">
      <c r="A233" s="59"/>
      <c r="B233" s="59"/>
      <c r="C233" s="59"/>
      <c r="D233" s="59"/>
      <c r="E233" s="11"/>
      <c r="G233" s="11"/>
      <c r="H233" s="59"/>
      <c r="I233" s="59"/>
    </row>
    <row r="234" spans="1:9" x14ac:dyDescent="0.2">
      <c r="A234" s="59"/>
      <c r="B234" s="59"/>
      <c r="C234" s="59"/>
      <c r="D234" s="59"/>
      <c r="E234" s="11"/>
      <c r="G234" s="11"/>
      <c r="H234" s="59"/>
      <c r="I234" s="59"/>
    </row>
    <row r="235" spans="1:9" x14ac:dyDescent="0.2">
      <c r="A235" s="59"/>
      <c r="B235" s="59"/>
      <c r="C235" s="59"/>
      <c r="D235" s="59"/>
      <c r="E235" s="11"/>
      <c r="G235" s="11"/>
      <c r="H235" s="59"/>
      <c r="I235" s="59"/>
    </row>
    <row r="236" spans="1:9" x14ac:dyDescent="0.2">
      <c r="A236" s="59"/>
      <c r="B236" s="59"/>
      <c r="C236" s="59"/>
      <c r="D236" s="59"/>
      <c r="E236" s="11"/>
      <c r="G236" s="11"/>
      <c r="H236" s="59"/>
      <c r="I236" s="59"/>
    </row>
    <row r="237" spans="1:9" x14ac:dyDescent="0.2">
      <c r="A237" s="59"/>
      <c r="B237" s="59"/>
      <c r="C237" s="59"/>
      <c r="D237" s="59"/>
      <c r="E237" s="11"/>
      <c r="G237" s="11"/>
      <c r="H237" s="59"/>
      <c r="I237" s="59"/>
    </row>
    <row r="238" spans="1:9" x14ac:dyDescent="0.2">
      <c r="A238" s="59"/>
      <c r="B238" s="59"/>
      <c r="C238" s="59"/>
      <c r="D238" s="59"/>
      <c r="E238" s="11"/>
      <c r="G238" s="11"/>
      <c r="H238" s="59"/>
      <c r="I238" s="59"/>
    </row>
    <row r="239" spans="1:9" x14ac:dyDescent="0.2">
      <c r="A239" s="59"/>
      <c r="B239" s="59"/>
      <c r="C239" s="59"/>
      <c r="D239" s="59"/>
      <c r="E239" s="11"/>
      <c r="G239" s="11"/>
      <c r="H239" s="59"/>
      <c r="I239" s="59"/>
    </row>
    <row r="240" spans="1:9" x14ac:dyDescent="0.2">
      <c r="A240" s="59"/>
      <c r="B240" s="59"/>
      <c r="C240" s="59"/>
      <c r="D240" s="59"/>
      <c r="E240" s="11"/>
      <c r="G240" s="11"/>
      <c r="H240" s="59"/>
      <c r="I240" s="59"/>
    </row>
    <row r="241" spans="1:9" x14ac:dyDescent="0.2">
      <c r="A241" s="59"/>
      <c r="B241" s="59"/>
      <c r="C241" s="59"/>
      <c r="D241" s="59"/>
      <c r="E241" s="11"/>
      <c r="G241" s="11"/>
      <c r="H241" s="59"/>
      <c r="I241" s="59"/>
    </row>
    <row r="242" spans="1:9" x14ac:dyDescent="0.2">
      <c r="A242" s="59"/>
      <c r="B242" s="59"/>
      <c r="C242" s="59"/>
      <c r="D242" s="59"/>
      <c r="E242" s="11"/>
      <c r="G242" s="11"/>
      <c r="H242" s="59"/>
      <c r="I242" s="59"/>
    </row>
    <row r="243" spans="1:9" x14ac:dyDescent="0.2">
      <c r="A243" s="59"/>
      <c r="B243" s="59"/>
      <c r="C243" s="59"/>
      <c r="D243" s="59"/>
      <c r="E243" s="11"/>
      <c r="G243" s="11"/>
      <c r="H243" s="59"/>
      <c r="I243" s="59"/>
    </row>
    <row r="244" spans="1:9" x14ac:dyDescent="0.2">
      <c r="A244" s="59"/>
      <c r="B244" s="59"/>
      <c r="C244" s="59"/>
      <c r="D244" s="59"/>
      <c r="E244" s="11"/>
      <c r="G244" s="11"/>
      <c r="H244" s="59"/>
      <c r="I244" s="59"/>
    </row>
    <row r="245" spans="1:9" x14ac:dyDescent="0.2">
      <c r="A245" s="59"/>
      <c r="B245" s="59"/>
      <c r="C245" s="59"/>
      <c r="D245" s="59"/>
      <c r="E245" s="11"/>
      <c r="G245" s="11"/>
      <c r="H245" s="59"/>
      <c r="I245" s="59"/>
    </row>
    <row r="246" spans="1:9" x14ac:dyDescent="0.2">
      <c r="A246" s="59"/>
      <c r="B246" s="59"/>
      <c r="C246" s="59"/>
      <c r="D246" s="59"/>
      <c r="E246" s="11"/>
      <c r="G246" s="11"/>
      <c r="H246" s="59"/>
      <c r="I246" s="59"/>
    </row>
    <row r="247" spans="1:9" x14ac:dyDescent="0.2">
      <c r="A247" s="59"/>
      <c r="B247" s="59"/>
      <c r="C247" s="59"/>
      <c r="D247" s="59"/>
      <c r="E247" s="11"/>
      <c r="G247" s="11"/>
      <c r="H247" s="59"/>
      <c r="I247" s="59"/>
    </row>
    <row r="248" spans="1:9" x14ac:dyDescent="0.2">
      <c r="A248" s="59"/>
      <c r="B248" s="59"/>
      <c r="C248" s="59"/>
      <c r="D248" s="59"/>
      <c r="E248" s="11"/>
      <c r="G248" s="11"/>
      <c r="H248" s="59"/>
      <c r="I248" s="59"/>
    </row>
    <row r="249" spans="1:9" x14ac:dyDescent="0.2">
      <c r="A249" s="59"/>
      <c r="B249" s="59"/>
      <c r="C249" s="59"/>
      <c r="D249" s="59"/>
      <c r="E249" s="11"/>
      <c r="G249" s="11"/>
      <c r="H249" s="59"/>
      <c r="I249" s="59"/>
    </row>
    <row r="250" spans="1:9" x14ac:dyDescent="0.2">
      <c r="A250" s="59"/>
      <c r="B250" s="59"/>
      <c r="C250" s="59"/>
      <c r="D250" s="59"/>
      <c r="E250" s="11"/>
      <c r="G250" s="11"/>
      <c r="H250" s="59"/>
      <c r="I250" s="59"/>
    </row>
    <row r="251" spans="1:9" x14ac:dyDescent="0.2">
      <c r="A251" s="59"/>
      <c r="B251" s="59"/>
      <c r="C251" s="59"/>
      <c r="D251" s="59"/>
      <c r="E251" s="11"/>
      <c r="G251" s="11"/>
      <c r="H251" s="59"/>
      <c r="I251" s="59"/>
    </row>
    <row r="252" spans="1:9" x14ac:dyDescent="0.2">
      <c r="A252" s="59"/>
      <c r="B252" s="59"/>
      <c r="C252" s="59"/>
      <c r="D252" s="59"/>
      <c r="E252" s="11"/>
      <c r="G252" s="11"/>
      <c r="H252" s="59"/>
      <c r="I252" s="59"/>
    </row>
    <row r="253" spans="1:9" x14ac:dyDescent="0.2">
      <c r="A253" s="59"/>
      <c r="B253" s="59"/>
      <c r="C253" s="59"/>
      <c r="D253" s="59"/>
      <c r="E253" s="11"/>
      <c r="G253" s="11"/>
      <c r="H253" s="59"/>
      <c r="I253" s="59"/>
    </row>
    <row r="254" spans="1:9" x14ac:dyDescent="0.2">
      <c r="A254" s="59"/>
      <c r="B254" s="59"/>
      <c r="C254" s="59"/>
      <c r="D254" s="59"/>
      <c r="E254" s="11"/>
      <c r="G254" s="11"/>
      <c r="H254" s="59"/>
      <c r="I254" s="59"/>
    </row>
    <row r="255" spans="1:9" x14ac:dyDescent="0.2">
      <c r="A255" s="59"/>
      <c r="B255" s="59"/>
      <c r="C255" s="59"/>
      <c r="D255" s="59"/>
      <c r="E255" s="11"/>
      <c r="G255" s="11"/>
      <c r="H255" s="59"/>
      <c r="I255" s="59"/>
    </row>
    <row r="256" spans="1:9" x14ac:dyDescent="0.2">
      <c r="A256" s="59"/>
      <c r="B256" s="59"/>
      <c r="C256" s="59"/>
      <c r="D256" s="59"/>
      <c r="E256" s="11"/>
      <c r="G256" s="11"/>
      <c r="H256" s="59"/>
      <c r="I256" s="59"/>
    </row>
    <row r="257" spans="1:9" x14ac:dyDescent="0.2">
      <c r="A257" s="59"/>
      <c r="B257" s="59"/>
      <c r="C257" s="59"/>
      <c r="D257" s="59"/>
      <c r="E257" s="11"/>
      <c r="G257" s="11"/>
      <c r="H257" s="59"/>
      <c r="I257" s="59"/>
    </row>
    <row r="258" spans="1:9" x14ac:dyDescent="0.2">
      <c r="A258" s="59"/>
      <c r="B258" s="59"/>
      <c r="C258" s="59"/>
      <c r="D258" s="59"/>
      <c r="E258" s="11"/>
      <c r="G258" s="11"/>
      <c r="H258" s="59"/>
      <c r="I258" s="59"/>
    </row>
    <row r="259" spans="1:9" x14ac:dyDescent="0.2">
      <c r="A259" s="59"/>
      <c r="B259" s="59"/>
      <c r="C259" s="59"/>
      <c r="D259" s="59"/>
      <c r="E259" s="11"/>
      <c r="G259" s="11"/>
      <c r="H259" s="59"/>
      <c r="I259" s="59"/>
    </row>
    <row r="260" spans="1:9" x14ac:dyDescent="0.2">
      <c r="A260" s="59"/>
      <c r="B260" s="59"/>
      <c r="C260" s="59"/>
      <c r="D260" s="59"/>
      <c r="E260" s="11"/>
      <c r="G260" s="11"/>
      <c r="H260" s="59"/>
      <c r="I260" s="59"/>
    </row>
    <row r="261" spans="1:9" x14ac:dyDescent="0.2">
      <c r="A261" s="59"/>
      <c r="B261" s="59"/>
      <c r="C261" s="59"/>
      <c r="D261" s="59"/>
      <c r="E261" s="11"/>
      <c r="G261" s="11"/>
      <c r="H261" s="59"/>
      <c r="I261" s="59"/>
    </row>
    <row r="262" spans="1:9" x14ac:dyDescent="0.2">
      <c r="A262" s="59"/>
      <c r="B262" s="59"/>
      <c r="C262" s="59"/>
      <c r="D262" s="59"/>
      <c r="E262" s="11"/>
      <c r="G262" s="11"/>
      <c r="H262" s="59"/>
      <c r="I262" s="59"/>
    </row>
    <row r="263" spans="1:9" x14ac:dyDescent="0.2">
      <c r="A263" s="59"/>
      <c r="B263" s="59"/>
      <c r="C263" s="59"/>
      <c r="D263" s="59"/>
      <c r="E263" s="11"/>
      <c r="G263" s="11"/>
      <c r="H263" s="59"/>
      <c r="I263" s="59"/>
    </row>
    <row r="264" spans="1:9" x14ac:dyDescent="0.2">
      <c r="A264" s="59"/>
      <c r="B264" s="59"/>
      <c r="C264" s="59"/>
      <c r="D264" s="59"/>
      <c r="E264" s="11"/>
      <c r="G264" s="11"/>
      <c r="H264" s="59"/>
      <c r="I264" s="59"/>
    </row>
    <row r="265" spans="1:9" x14ac:dyDescent="0.2">
      <c r="A265" s="59"/>
      <c r="B265" s="59"/>
      <c r="C265" s="59"/>
      <c r="D265" s="59"/>
      <c r="E265" s="11"/>
      <c r="G265" s="11"/>
      <c r="H265" s="59"/>
      <c r="I265" s="59"/>
    </row>
    <row r="266" spans="1:9" x14ac:dyDescent="0.2">
      <c r="A266" s="59"/>
      <c r="B266" s="59"/>
      <c r="C266" s="59"/>
      <c r="D266" s="59"/>
      <c r="E266" s="11"/>
      <c r="G266" s="11"/>
      <c r="H266" s="59"/>
      <c r="I266" s="59"/>
    </row>
    <row r="267" spans="1:9" x14ac:dyDescent="0.2">
      <c r="A267" s="59"/>
      <c r="B267" s="59"/>
      <c r="C267" s="59"/>
      <c r="D267" s="59"/>
      <c r="E267" s="11"/>
      <c r="G267" s="11"/>
      <c r="H267" s="59"/>
      <c r="I267" s="59"/>
    </row>
    <row r="268" spans="1:9" x14ac:dyDescent="0.2">
      <c r="A268" s="59"/>
      <c r="B268" s="59"/>
      <c r="C268" s="59"/>
      <c r="D268" s="59"/>
      <c r="E268" s="11"/>
      <c r="G268" s="11"/>
      <c r="H268" s="59"/>
      <c r="I268" s="59"/>
    </row>
    <row r="269" spans="1:9" x14ac:dyDescent="0.2">
      <c r="A269" s="59"/>
      <c r="B269" s="59"/>
      <c r="C269" s="59"/>
      <c r="D269" s="59"/>
      <c r="E269" s="11"/>
      <c r="G269" s="11"/>
      <c r="H269" s="59"/>
      <c r="I269" s="59"/>
    </row>
    <row r="270" spans="1:9" x14ac:dyDescent="0.2">
      <c r="A270" s="59"/>
      <c r="B270" s="59"/>
      <c r="C270" s="59"/>
      <c r="D270" s="59"/>
      <c r="E270" s="11"/>
      <c r="G270" s="11"/>
      <c r="H270" s="59"/>
      <c r="I270" s="59"/>
    </row>
    <row r="271" spans="1:9" x14ac:dyDescent="0.2">
      <c r="A271" s="59"/>
      <c r="B271" s="59"/>
      <c r="C271" s="59"/>
      <c r="D271" s="59"/>
      <c r="E271" s="11"/>
      <c r="G271" s="11"/>
      <c r="H271" s="59"/>
      <c r="I271" s="59"/>
    </row>
    <row r="272" spans="1:9" x14ac:dyDescent="0.2">
      <c r="A272" s="59"/>
      <c r="B272" s="59"/>
      <c r="C272" s="59"/>
      <c r="D272" s="59"/>
      <c r="E272" s="11"/>
      <c r="G272" s="11"/>
      <c r="H272" s="59"/>
      <c r="I272" s="59"/>
    </row>
    <row r="273" spans="1:9" x14ac:dyDescent="0.2">
      <c r="A273" s="59"/>
      <c r="B273" s="59"/>
      <c r="C273" s="59"/>
      <c r="D273" s="59"/>
      <c r="E273" s="11"/>
      <c r="G273" s="11"/>
      <c r="H273" s="59"/>
      <c r="I273" s="59"/>
    </row>
    <row r="274" spans="1:9" x14ac:dyDescent="0.2">
      <c r="A274" s="59"/>
      <c r="B274" s="59"/>
      <c r="C274" s="59"/>
      <c r="D274" s="59"/>
      <c r="E274" s="11"/>
      <c r="G274" s="11"/>
      <c r="H274" s="59"/>
      <c r="I274" s="59"/>
    </row>
  </sheetData>
  <mergeCells count="10">
    <mergeCell ref="A106:B106"/>
    <mergeCell ref="A107:B107"/>
    <mergeCell ref="A108:B108"/>
    <mergeCell ref="A109:B109"/>
    <mergeCell ref="A1:G1"/>
    <mergeCell ref="A101:B101"/>
    <mergeCell ref="A102:B102"/>
    <mergeCell ref="A103:B103"/>
    <mergeCell ref="A104:B104"/>
    <mergeCell ref="A105:B105"/>
  </mergeCells>
  <conditionalFormatting sqref="F2:F3">
    <cfRule type="cellIs" dxfId="137" priority="2" stopIfTrue="1" operator="between">
      <formula>0.009</formula>
      <formula>-0.009</formula>
    </cfRule>
  </conditionalFormatting>
  <conditionalFormatting sqref="F5:F376">
    <cfRule type="cellIs" dxfId="13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87"/>
  <sheetViews>
    <sheetView workbookViewId="0">
      <selection sqref="A1:G1"/>
    </sheetView>
  </sheetViews>
  <sheetFormatPr defaultColWidth="9.28515625" defaultRowHeight="11.25" x14ac:dyDescent="0.2"/>
  <cols>
    <col min="1" max="1" width="34.42578125" style="7" bestFit="1" customWidth="1"/>
    <col min="2" max="2" width="34.28515625" style="7" bestFit="1" customWidth="1"/>
    <col min="3" max="3" width="24.710937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9" s="1" customFormat="1" ht="15" x14ac:dyDescent="0.2">
      <c r="A1" s="114" t="s">
        <v>1418</v>
      </c>
      <c r="B1" s="115"/>
      <c r="C1" s="115"/>
      <c r="D1" s="115"/>
      <c r="E1" s="115"/>
      <c r="F1" s="115"/>
      <c r="G1" s="115"/>
    </row>
    <row r="2" spans="1:9" s="1" customFormat="1" ht="12" x14ac:dyDescent="0.2">
      <c r="E2" s="5"/>
      <c r="F2" s="9"/>
      <c r="G2" s="10"/>
    </row>
    <row r="3" spans="1:9" s="1" customFormat="1" ht="12" x14ac:dyDescent="0.2">
      <c r="A3" s="8" t="s">
        <v>7</v>
      </c>
      <c r="B3" s="2"/>
      <c r="C3" s="3"/>
      <c r="D3" s="3"/>
      <c r="E3" s="4"/>
      <c r="F3" s="9"/>
      <c r="G3" s="10"/>
    </row>
    <row r="4" spans="1:9" s="1" customFormat="1" ht="27.75" customHeight="1" x14ac:dyDescent="0.2">
      <c r="A4" s="6" t="s">
        <v>2</v>
      </c>
      <c r="B4" s="6" t="s">
        <v>0</v>
      </c>
      <c r="C4" s="13" t="s">
        <v>1038</v>
      </c>
      <c r="D4" s="13" t="s">
        <v>1</v>
      </c>
      <c r="E4" s="52" t="s">
        <v>6</v>
      </c>
      <c r="F4" s="12" t="s">
        <v>3</v>
      </c>
      <c r="G4" s="12" t="s">
        <v>5</v>
      </c>
    </row>
    <row r="5" spans="1:9" x14ac:dyDescent="0.2">
      <c r="A5" s="16" t="s">
        <v>35</v>
      </c>
      <c r="B5" s="17"/>
      <c r="C5" s="17"/>
      <c r="D5" s="17"/>
      <c r="E5" s="18"/>
      <c r="F5" s="19"/>
      <c r="G5" s="18"/>
    </row>
    <row r="6" spans="1:9" x14ac:dyDescent="0.2">
      <c r="A6" s="21" t="s">
        <v>60</v>
      </c>
      <c r="B6" s="21" t="s">
        <v>59</v>
      </c>
      <c r="C6" s="21" t="s">
        <v>36</v>
      </c>
      <c r="D6" s="24">
        <v>2227300</v>
      </c>
      <c r="E6" s="22">
        <v>2147.6807064999998</v>
      </c>
      <c r="F6" s="23">
        <v>56.184490143404197</v>
      </c>
      <c r="G6" s="22">
        <v>7.5174026418000199</v>
      </c>
    </row>
    <row r="7" spans="1:9" x14ac:dyDescent="0.2">
      <c r="A7" s="21" t="s">
        <v>70</v>
      </c>
      <c r="B7" s="21" t="s">
        <v>69</v>
      </c>
      <c r="C7" s="21" t="s">
        <v>36</v>
      </c>
      <c r="D7" s="24">
        <v>500000</v>
      </c>
      <c r="E7" s="22">
        <v>510.03072220000001</v>
      </c>
      <c r="F7" s="23">
        <v>13.342679848802399</v>
      </c>
      <c r="G7" s="22">
        <v>7.75896966</v>
      </c>
    </row>
    <row r="8" spans="1:9" x14ac:dyDescent="0.2">
      <c r="A8" s="21" t="s">
        <v>72</v>
      </c>
      <c r="B8" s="21" t="s">
        <v>71</v>
      </c>
      <c r="C8" s="21" t="s">
        <v>36</v>
      </c>
      <c r="D8" s="24">
        <v>500000</v>
      </c>
      <c r="E8" s="22">
        <v>509.11333330000002</v>
      </c>
      <c r="F8" s="23">
        <v>13.318680458458299</v>
      </c>
      <c r="G8" s="22">
        <v>7.7433732150000001</v>
      </c>
    </row>
    <row r="9" spans="1:9" x14ac:dyDescent="0.2">
      <c r="A9" s="21" t="s">
        <v>74</v>
      </c>
      <c r="B9" s="21" t="s">
        <v>73</v>
      </c>
      <c r="C9" s="21" t="s">
        <v>36</v>
      </c>
      <c r="D9" s="24">
        <v>500000</v>
      </c>
      <c r="E9" s="22">
        <v>506.29477780000002</v>
      </c>
      <c r="F9" s="23">
        <v>13.2449455204719</v>
      </c>
      <c r="G9" s="22">
        <v>7.7806905750000004</v>
      </c>
    </row>
    <row r="10" spans="1:9" x14ac:dyDescent="0.2">
      <c r="A10" s="21" t="s">
        <v>62</v>
      </c>
      <c r="B10" s="21" t="s">
        <v>61</v>
      </c>
      <c r="C10" s="21" t="s">
        <v>36</v>
      </c>
      <c r="D10" s="24">
        <v>8000</v>
      </c>
      <c r="E10" s="22">
        <v>7.9662746999999996</v>
      </c>
      <c r="F10" s="23">
        <v>0.208402059490122</v>
      </c>
      <c r="G10" s="22">
        <v>7.4274103392000104</v>
      </c>
    </row>
    <row r="11" spans="1:9" x14ac:dyDescent="0.2">
      <c r="A11" s="20" t="s">
        <v>27</v>
      </c>
      <c r="B11" s="20"/>
      <c r="C11" s="20"/>
      <c r="D11" s="20"/>
      <c r="E11" s="25">
        <f>SUM(E6:E10)</f>
        <v>3681.0858145000002</v>
      </c>
      <c r="F11" s="26">
        <f>SUM(F6:F10)</f>
        <v>96.299198030626926</v>
      </c>
      <c r="G11" s="25"/>
      <c r="H11" s="14"/>
      <c r="I11" s="14"/>
    </row>
    <row r="12" spans="1:9" x14ac:dyDescent="0.2">
      <c r="A12" s="21"/>
      <c r="B12" s="21"/>
      <c r="C12" s="21"/>
      <c r="D12" s="21"/>
      <c r="E12" s="22"/>
      <c r="F12" s="23"/>
      <c r="G12" s="22"/>
    </row>
    <row r="13" spans="1:9" x14ac:dyDescent="0.2">
      <c r="A13" s="20" t="s">
        <v>1124</v>
      </c>
      <c r="B13" s="21"/>
      <c r="C13" s="21"/>
      <c r="D13" s="21"/>
      <c r="E13" s="22"/>
      <c r="F13" s="23"/>
      <c r="G13" s="22"/>
    </row>
    <row r="14" spans="1:9" x14ac:dyDescent="0.2">
      <c r="A14" s="21" t="s">
        <v>1125</v>
      </c>
      <c r="B14" s="21" t="s">
        <v>1126</v>
      </c>
      <c r="C14" s="21" t="s">
        <v>1127</v>
      </c>
      <c r="D14" s="24">
        <v>72.486999999999995</v>
      </c>
      <c r="E14" s="22">
        <v>8.2117774000000008</v>
      </c>
      <c r="F14" s="23">
        <v>0.21482454304951801</v>
      </c>
      <c r="G14" s="22">
        <v>5.66</v>
      </c>
    </row>
    <row r="15" spans="1:9" x14ac:dyDescent="0.2">
      <c r="A15" s="20" t="s">
        <v>27</v>
      </c>
      <c r="B15" s="20"/>
      <c r="C15" s="20"/>
      <c r="D15" s="20"/>
      <c r="E15" s="25">
        <f>SUM(E14:E14)</f>
        <v>8.2117774000000008</v>
      </c>
      <c r="F15" s="26">
        <f>SUM(F14:F14)</f>
        <v>0.21482454304951801</v>
      </c>
      <c r="G15" s="25"/>
      <c r="H15" s="14"/>
      <c r="I15" s="14"/>
    </row>
    <row r="16" spans="1:9" x14ac:dyDescent="0.2">
      <c r="A16" s="21"/>
      <c r="B16" s="21"/>
      <c r="C16" s="21"/>
      <c r="D16" s="21"/>
      <c r="E16" s="22"/>
      <c r="F16" s="23"/>
      <c r="G16" s="22"/>
    </row>
    <row r="17" spans="1:9" x14ac:dyDescent="0.2">
      <c r="A17" s="20" t="s">
        <v>38</v>
      </c>
      <c r="B17" s="20"/>
      <c r="C17" s="20"/>
      <c r="D17" s="20"/>
      <c r="E17" s="25">
        <f>E11+E15</f>
        <v>3689.2975919</v>
      </c>
      <c r="F17" s="26">
        <f>F11+F15</f>
        <v>96.514022573676442</v>
      </c>
      <c r="G17" s="25"/>
      <c r="H17" s="14"/>
      <c r="I17" s="14"/>
    </row>
    <row r="18" spans="1:9" x14ac:dyDescent="0.2">
      <c r="A18" s="20"/>
      <c r="B18" s="20"/>
      <c r="C18" s="20"/>
      <c r="D18" s="20"/>
      <c r="E18" s="25"/>
      <c r="F18" s="26"/>
      <c r="G18" s="25"/>
      <c r="H18" s="14"/>
      <c r="I18" s="14"/>
    </row>
    <row r="19" spans="1:9" x14ac:dyDescent="0.2">
      <c r="A19" s="20" t="s">
        <v>40</v>
      </c>
      <c r="B19" s="20"/>
      <c r="C19" s="20"/>
      <c r="D19" s="20"/>
      <c r="E19" s="25">
        <f>E21-(E11+E15)</f>
        <v>133.2532597999998</v>
      </c>
      <c r="F19" s="26">
        <f>F21-(F11+F15)</f>
        <v>3.4859774263235579</v>
      </c>
      <c r="G19" s="25"/>
      <c r="H19" s="14"/>
      <c r="I19" s="14"/>
    </row>
    <row r="20" spans="1:9" x14ac:dyDescent="0.2">
      <c r="A20" s="20"/>
      <c r="B20" s="20"/>
      <c r="C20" s="20"/>
      <c r="D20" s="20"/>
      <c r="E20" s="25"/>
      <c r="F20" s="26"/>
      <c r="G20" s="25"/>
      <c r="H20" s="14"/>
      <c r="I20" s="14"/>
    </row>
    <row r="21" spans="1:9" x14ac:dyDescent="0.2">
      <c r="A21" s="27" t="s">
        <v>39</v>
      </c>
      <c r="B21" s="27"/>
      <c r="C21" s="27"/>
      <c r="D21" s="27"/>
      <c r="E21" s="28">
        <v>3822.5508516999998</v>
      </c>
      <c r="F21" s="29">
        <v>100</v>
      </c>
      <c r="G21" s="28"/>
      <c r="H21" s="14"/>
      <c r="I21" s="14"/>
    </row>
    <row r="23" spans="1:9" x14ac:dyDescent="0.2">
      <c r="A23" s="14" t="s">
        <v>1129</v>
      </c>
    </row>
    <row r="25" spans="1:9" x14ac:dyDescent="0.2">
      <c r="A25" s="14" t="s">
        <v>42</v>
      </c>
    </row>
    <row r="26" spans="1:9" x14ac:dyDescent="0.2">
      <c r="A26" s="14" t="s">
        <v>43</v>
      </c>
    </row>
    <row r="27" spans="1:9" x14ac:dyDescent="0.2">
      <c r="A27" s="14" t="s">
        <v>44</v>
      </c>
      <c r="B27" s="14"/>
      <c r="C27" s="30" t="s">
        <v>46</v>
      </c>
      <c r="D27" s="14" t="s">
        <v>45</v>
      </c>
    </row>
    <row r="28" spans="1:9" x14ac:dyDescent="0.2">
      <c r="A28" s="7" t="s">
        <v>47</v>
      </c>
      <c r="C28" s="31">
        <v>10.074</v>
      </c>
      <c r="D28" s="31">
        <v>10.172499999999999</v>
      </c>
    </row>
    <row r="29" spans="1:9" x14ac:dyDescent="0.2">
      <c r="A29" s="7" t="s">
        <v>48</v>
      </c>
      <c r="C29" s="31">
        <v>10.074</v>
      </c>
      <c r="D29" s="31">
        <v>10.074299999999999</v>
      </c>
    </row>
    <row r="30" spans="1:9" x14ac:dyDescent="0.2">
      <c r="A30" s="7" t="s">
        <v>49</v>
      </c>
      <c r="C30" s="31">
        <v>10.086499999999999</v>
      </c>
      <c r="D30" s="31">
        <v>10.2119</v>
      </c>
    </row>
    <row r="31" spans="1:9" x14ac:dyDescent="0.2">
      <c r="A31" s="7" t="s">
        <v>50</v>
      </c>
      <c r="C31" s="31">
        <v>10.086499999999999</v>
      </c>
      <c r="D31" s="31">
        <v>10.1136</v>
      </c>
    </row>
    <row r="33" spans="1:9" x14ac:dyDescent="0.2">
      <c r="A33" s="14" t="s">
        <v>51</v>
      </c>
    </row>
    <row r="34" spans="1:9" x14ac:dyDescent="0.2">
      <c r="A34" s="116" t="s">
        <v>52</v>
      </c>
      <c r="B34" s="117"/>
      <c r="C34" s="32" t="s">
        <v>53</v>
      </c>
    </row>
    <row r="35" spans="1:9" x14ac:dyDescent="0.2">
      <c r="A35" s="112" t="s">
        <v>48</v>
      </c>
      <c r="B35" s="113"/>
      <c r="C35" s="33">
        <v>0.1</v>
      </c>
    </row>
    <row r="36" spans="1:9" x14ac:dyDescent="0.2">
      <c r="A36" s="112" t="s">
        <v>50</v>
      </c>
      <c r="B36" s="113"/>
      <c r="C36" s="33">
        <v>0.1</v>
      </c>
    </row>
    <row r="37" spans="1:9" x14ac:dyDescent="0.2">
      <c r="A37" s="7" t="s">
        <v>54</v>
      </c>
    </row>
    <row r="38" spans="1:9" x14ac:dyDescent="0.2">
      <c r="A38" s="7" t="s">
        <v>55</v>
      </c>
    </row>
    <row r="40" spans="1:9" x14ac:dyDescent="0.2">
      <c r="A40" s="14" t="s">
        <v>1147</v>
      </c>
      <c r="D40" s="34">
        <v>30.390702812489302</v>
      </c>
      <c r="E40" s="10" t="s">
        <v>56</v>
      </c>
    </row>
    <row r="42" spans="1:9" x14ac:dyDescent="0.2">
      <c r="A42" s="14" t="s">
        <v>964</v>
      </c>
      <c r="D42" s="30" t="s">
        <v>57</v>
      </c>
    </row>
    <row r="44" spans="1:9" x14ac:dyDescent="0.2">
      <c r="A44" s="63" t="s">
        <v>1004</v>
      </c>
      <c r="B44" s="59"/>
      <c r="C44" s="59"/>
      <c r="D44" s="59"/>
      <c r="E44" s="11"/>
      <c r="G44" s="11"/>
      <c r="H44" s="59"/>
      <c r="I44" s="59"/>
    </row>
    <row r="45" spans="1:9" x14ac:dyDescent="0.2">
      <c r="A45" s="63"/>
      <c r="B45" s="59"/>
      <c r="C45" s="59"/>
      <c r="D45" s="59"/>
      <c r="E45" s="11"/>
      <c r="G45" s="11"/>
      <c r="H45" s="59"/>
      <c r="I45" s="59"/>
    </row>
    <row r="46" spans="1:9" x14ac:dyDescent="0.2">
      <c r="A46" s="63" t="s">
        <v>997</v>
      </c>
      <c r="B46" s="59"/>
      <c r="C46" s="59"/>
      <c r="D46" s="59"/>
      <c r="E46" s="11"/>
      <c r="G46" s="11"/>
      <c r="H46" s="59"/>
      <c r="I46" s="59"/>
    </row>
    <row r="47" spans="1:9" x14ac:dyDescent="0.2">
      <c r="A47" s="59"/>
      <c r="B47" s="59"/>
      <c r="C47" s="59"/>
      <c r="D47" s="59"/>
      <c r="E47" s="11"/>
      <c r="G47" s="11"/>
      <c r="H47" s="59"/>
      <c r="I47" s="59"/>
    </row>
    <row r="48" spans="1:9" x14ac:dyDescent="0.2">
      <c r="A48" s="59"/>
      <c r="B48" s="59"/>
      <c r="C48" s="59"/>
      <c r="D48" s="59"/>
      <c r="E48" s="11"/>
      <c r="G48" s="11"/>
      <c r="H48" s="59"/>
      <c r="I48" s="59"/>
    </row>
    <row r="49" spans="1:9" x14ac:dyDescent="0.2">
      <c r="A49" s="59"/>
      <c r="B49" s="59"/>
      <c r="C49" s="59"/>
      <c r="D49" s="59"/>
      <c r="E49" s="11"/>
      <c r="G49" s="11"/>
      <c r="H49" s="59"/>
      <c r="I49" s="59"/>
    </row>
    <row r="50" spans="1:9" x14ac:dyDescent="0.2">
      <c r="A50" s="59"/>
      <c r="B50" s="59"/>
      <c r="C50" s="59"/>
      <c r="D50" s="59"/>
      <c r="E50" s="11"/>
      <c r="G50" s="11"/>
      <c r="H50" s="59"/>
      <c r="I50" s="59"/>
    </row>
    <row r="51" spans="1:9" x14ac:dyDescent="0.2">
      <c r="A51" s="59"/>
      <c r="B51" s="59"/>
      <c r="C51" s="59"/>
      <c r="D51" s="59"/>
      <c r="E51" s="11"/>
      <c r="G51" s="11"/>
      <c r="H51" s="59"/>
      <c r="I51" s="59"/>
    </row>
    <row r="52" spans="1:9" x14ac:dyDescent="0.2">
      <c r="A52" s="59"/>
      <c r="B52" s="59"/>
      <c r="C52" s="59"/>
      <c r="D52" s="59"/>
      <c r="E52" s="11"/>
      <c r="G52" s="11"/>
      <c r="H52" s="59"/>
      <c r="I52" s="59"/>
    </row>
    <row r="53" spans="1:9" x14ac:dyDescent="0.2">
      <c r="A53" s="59"/>
      <c r="B53" s="59"/>
      <c r="C53" s="59"/>
      <c r="D53" s="59"/>
      <c r="E53" s="11"/>
      <c r="G53" s="11"/>
      <c r="H53" s="59"/>
      <c r="I53" s="59"/>
    </row>
    <row r="54" spans="1:9" x14ac:dyDescent="0.2">
      <c r="A54" s="59"/>
      <c r="B54" s="59"/>
      <c r="C54" s="59"/>
      <c r="D54" s="59"/>
      <c r="E54" s="11"/>
      <c r="G54" s="11"/>
      <c r="H54" s="59"/>
      <c r="I54" s="59"/>
    </row>
    <row r="55" spans="1:9" x14ac:dyDescent="0.2">
      <c r="A55" s="59"/>
      <c r="B55" s="59"/>
      <c r="C55" s="59"/>
      <c r="D55" s="59"/>
      <c r="E55" s="11"/>
      <c r="G55" s="11"/>
      <c r="H55" s="59"/>
      <c r="I55" s="59"/>
    </row>
    <row r="56" spans="1:9" x14ac:dyDescent="0.2">
      <c r="A56" s="59"/>
      <c r="B56" s="59"/>
      <c r="C56" s="59"/>
      <c r="D56" s="59"/>
      <c r="E56" s="11"/>
      <c r="G56" s="11"/>
      <c r="H56" s="59"/>
      <c r="I56" s="59"/>
    </row>
    <row r="57" spans="1:9" x14ac:dyDescent="0.2">
      <c r="A57" s="59"/>
      <c r="B57" s="59"/>
      <c r="C57" s="59"/>
      <c r="D57" s="59"/>
      <c r="E57" s="11"/>
      <c r="G57" s="11"/>
      <c r="H57" s="59"/>
      <c r="I57" s="59"/>
    </row>
    <row r="58" spans="1:9" x14ac:dyDescent="0.2">
      <c r="A58" s="59"/>
      <c r="B58" s="59"/>
      <c r="C58" s="59"/>
      <c r="D58" s="59"/>
      <c r="E58" s="11"/>
      <c r="G58" s="11"/>
      <c r="H58" s="59"/>
      <c r="I58" s="59"/>
    </row>
    <row r="59" spans="1:9" x14ac:dyDescent="0.2">
      <c r="A59" s="59"/>
      <c r="B59" s="59"/>
      <c r="C59" s="59"/>
      <c r="D59" s="59"/>
      <c r="E59" s="11"/>
      <c r="G59" s="11"/>
      <c r="H59" s="59"/>
      <c r="I59" s="59"/>
    </row>
    <row r="60" spans="1:9" x14ac:dyDescent="0.2">
      <c r="A60" s="59"/>
      <c r="B60" s="59"/>
      <c r="C60" s="59"/>
      <c r="D60" s="59"/>
      <c r="E60" s="11"/>
      <c r="G60" s="11"/>
      <c r="H60" s="59"/>
      <c r="I60" s="59"/>
    </row>
    <row r="61" spans="1:9" x14ac:dyDescent="0.2">
      <c r="A61" s="59"/>
      <c r="B61" s="59"/>
      <c r="C61" s="59"/>
      <c r="D61" s="59"/>
      <c r="E61" s="11"/>
      <c r="G61" s="11"/>
      <c r="H61" s="59"/>
      <c r="I61" s="59"/>
    </row>
    <row r="62" spans="1:9" x14ac:dyDescent="0.2">
      <c r="A62" s="59"/>
      <c r="B62" s="59"/>
      <c r="C62" s="59"/>
      <c r="D62" s="59"/>
      <c r="E62" s="11"/>
      <c r="G62" s="11"/>
      <c r="H62" s="59"/>
      <c r="I62" s="59"/>
    </row>
    <row r="63" spans="1:9" x14ac:dyDescent="0.2">
      <c r="A63" s="63" t="s">
        <v>1419</v>
      </c>
      <c r="B63" s="59"/>
      <c r="C63" s="59"/>
      <c r="D63" s="59"/>
      <c r="E63" s="11"/>
      <c r="G63" s="11"/>
      <c r="H63" s="59"/>
      <c r="I63" s="59"/>
    </row>
    <row r="64" spans="1:9" x14ac:dyDescent="0.2">
      <c r="A64" s="59"/>
      <c r="B64" s="59"/>
      <c r="C64" s="59"/>
      <c r="D64" s="59"/>
      <c r="E64" s="11"/>
      <c r="G64" s="11"/>
      <c r="H64" s="59"/>
      <c r="I64" s="59"/>
    </row>
    <row r="65" spans="1:9" x14ac:dyDescent="0.2">
      <c r="A65" s="63" t="s">
        <v>1487</v>
      </c>
      <c r="B65" s="59"/>
      <c r="C65" s="59"/>
      <c r="D65" s="59"/>
      <c r="E65" s="11"/>
      <c r="G65" s="11"/>
      <c r="H65" s="59"/>
      <c r="I65" s="59"/>
    </row>
    <row r="66" spans="1:9" x14ac:dyDescent="0.2">
      <c r="A66" s="59"/>
      <c r="B66" s="59"/>
      <c r="C66" s="59"/>
      <c r="D66" s="59"/>
      <c r="E66" s="11"/>
      <c r="G66" s="11"/>
      <c r="H66" s="59"/>
      <c r="I66" s="59"/>
    </row>
    <row r="67" spans="1:9" x14ac:dyDescent="0.2">
      <c r="A67" s="59"/>
      <c r="B67" s="59"/>
      <c r="C67" s="59"/>
      <c r="D67" s="59"/>
      <c r="E67" s="11"/>
      <c r="G67" s="11"/>
      <c r="H67" s="59"/>
      <c r="I67" s="59"/>
    </row>
    <row r="68" spans="1:9" x14ac:dyDescent="0.2">
      <c r="A68" s="59"/>
      <c r="B68" s="59"/>
      <c r="C68" s="59"/>
      <c r="D68" s="59"/>
      <c r="E68" s="11"/>
      <c r="G68" s="11"/>
      <c r="H68" s="59"/>
      <c r="I68" s="59"/>
    </row>
    <row r="69" spans="1:9" x14ac:dyDescent="0.2">
      <c r="A69" s="59"/>
      <c r="B69" s="59"/>
      <c r="C69" s="59"/>
      <c r="D69" s="59"/>
      <c r="E69" s="11"/>
      <c r="G69" s="11"/>
      <c r="H69" s="59"/>
      <c r="I69" s="59"/>
    </row>
    <row r="70" spans="1:9" x14ac:dyDescent="0.2">
      <c r="A70" s="59"/>
      <c r="B70" s="59"/>
      <c r="C70" s="59"/>
      <c r="D70" s="59"/>
      <c r="E70" s="11"/>
      <c r="G70" s="11"/>
      <c r="H70" s="59"/>
      <c r="I70" s="59"/>
    </row>
    <row r="71" spans="1:9" x14ac:dyDescent="0.2">
      <c r="A71" s="59"/>
      <c r="B71" s="59"/>
      <c r="C71" s="59"/>
      <c r="D71" s="59"/>
      <c r="E71" s="11"/>
      <c r="G71" s="11"/>
      <c r="H71" s="59"/>
      <c r="I71" s="59"/>
    </row>
    <row r="72" spans="1:9" x14ac:dyDescent="0.2">
      <c r="A72" s="59"/>
      <c r="B72" s="59"/>
      <c r="C72" s="59"/>
      <c r="D72" s="59"/>
      <c r="E72" s="11"/>
      <c r="G72" s="11"/>
      <c r="H72" s="59"/>
      <c r="I72" s="59"/>
    </row>
    <row r="73" spans="1:9" x14ac:dyDescent="0.2">
      <c r="A73" s="59"/>
      <c r="B73" s="59"/>
      <c r="C73" s="59"/>
      <c r="D73" s="59"/>
      <c r="E73" s="11"/>
      <c r="G73" s="11"/>
      <c r="H73" s="59"/>
      <c r="I73" s="59"/>
    </row>
    <row r="74" spans="1:9" x14ac:dyDescent="0.2">
      <c r="A74" s="59"/>
      <c r="B74" s="59"/>
      <c r="C74" s="59"/>
      <c r="D74" s="59"/>
      <c r="E74" s="11"/>
      <c r="G74" s="11"/>
      <c r="H74" s="59"/>
      <c r="I74" s="59"/>
    </row>
    <row r="75" spans="1:9" x14ac:dyDescent="0.2">
      <c r="A75" s="59"/>
      <c r="B75" s="59"/>
      <c r="C75" s="59"/>
      <c r="D75" s="59"/>
      <c r="E75" s="11"/>
      <c r="G75" s="11"/>
      <c r="H75" s="59"/>
      <c r="I75" s="59"/>
    </row>
    <row r="76" spans="1:9" x14ac:dyDescent="0.2">
      <c r="A76" s="59"/>
      <c r="B76" s="59"/>
      <c r="C76" s="59"/>
      <c r="D76" s="59"/>
      <c r="E76" s="11"/>
      <c r="G76" s="11"/>
      <c r="H76" s="59"/>
      <c r="I76" s="59"/>
    </row>
    <row r="77" spans="1:9" x14ac:dyDescent="0.2">
      <c r="A77" s="59"/>
      <c r="B77" s="59"/>
      <c r="C77" s="59"/>
      <c r="D77" s="59"/>
      <c r="E77" s="11"/>
      <c r="G77" s="11"/>
      <c r="H77" s="59"/>
      <c r="I77" s="59"/>
    </row>
    <row r="78" spans="1:9" x14ac:dyDescent="0.2">
      <c r="A78" s="59"/>
      <c r="B78" s="59"/>
      <c r="C78" s="59"/>
      <c r="D78" s="59"/>
      <c r="E78" s="11"/>
      <c r="G78" s="11"/>
      <c r="H78" s="59"/>
      <c r="I78" s="59"/>
    </row>
    <row r="79" spans="1:9" x14ac:dyDescent="0.2">
      <c r="A79" s="59"/>
      <c r="B79" s="59"/>
      <c r="C79" s="59"/>
      <c r="D79" s="59"/>
      <c r="E79" s="11"/>
      <c r="G79" s="11"/>
      <c r="H79" s="59"/>
      <c r="I79" s="59"/>
    </row>
    <row r="80" spans="1:9" x14ac:dyDescent="0.2">
      <c r="A80" s="59"/>
      <c r="B80" s="59"/>
      <c r="C80" s="59"/>
      <c r="D80" s="59"/>
      <c r="E80" s="11"/>
      <c r="G80" s="11"/>
      <c r="H80" s="59"/>
      <c r="I80" s="59"/>
    </row>
    <row r="81" spans="1:9" x14ac:dyDescent="0.2">
      <c r="A81" s="119"/>
      <c r="B81" s="119"/>
      <c r="C81" s="119"/>
      <c r="D81" s="119"/>
      <c r="E81" s="119"/>
      <c r="F81" s="119"/>
      <c r="G81" s="119"/>
      <c r="H81" s="59"/>
      <c r="I81" s="59"/>
    </row>
    <row r="82" spans="1:9" x14ac:dyDescent="0.2">
      <c r="A82" s="59" t="s">
        <v>996</v>
      </c>
      <c r="B82" s="59"/>
      <c r="C82" s="59"/>
      <c r="D82" s="59"/>
      <c r="E82" s="11"/>
      <c r="G82" s="11"/>
      <c r="H82" s="59"/>
      <c r="I82" s="59"/>
    </row>
    <row r="83" spans="1:9" x14ac:dyDescent="0.2">
      <c r="A83" s="59"/>
      <c r="B83" s="59"/>
      <c r="C83" s="59"/>
      <c r="D83" s="59"/>
      <c r="E83" s="11"/>
      <c r="G83" s="11"/>
      <c r="H83" s="59"/>
      <c r="I83" s="59"/>
    </row>
    <row r="84" spans="1:9" x14ac:dyDescent="0.2">
      <c r="A84" s="59"/>
      <c r="B84" s="59"/>
      <c r="C84" s="59"/>
      <c r="D84" s="59"/>
      <c r="E84" s="11"/>
      <c r="G84" s="11"/>
      <c r="H84" s="59"/>
      <c r="I84" s="59"/>
    </row>
    <row r="85" spans="1:9" x14ac:dyDescent="0.2">
      <c r="A85" s="59"/>
      <c r="B85" s="59"/>
      <c r="C85" s="59"/>
      <c r="D85" s="59"/>
      <c r="E85" s="11"/>
      <c r="G85" s="11"/>
      <c r="H85" s="59"/>
      <c r="I85" s="59"/>
    </row>
    <row r="86" spans="1:9" x14ac:dyDescent="0.2">
      <c r="A86" s="70"/>
      <c r="B86" s="59"/>
      <c r="C86" s="59"/>
      <c r="D86" s="59"/>
      <c r="E86" s="11"/>
      <c r="G86" s="11"/>
      <c r="H86" s="59"/>
      <c r="I86" s="59"/>
    </row>
    <row r="87" spans="1:9" x14ac:dyDescent="0.2">
      <c r="A87" s="59"/>
      <c r="B87" s="59"/>
      <c r="C87" s="59"/>
      <c r="D87" s="59"/>
      <c r="E87" s="11"/>
      <c r="G87" s="11"/>
      <c r="H87" s="59"/>
      <c r="I87" s="59"/>
    </row>
    <row r="88" spans="1:9" x14ac:dyDescent="0.2">
      <c r="A88" s="59"/>
      <c r="B88" s="59"/>
      <c r="C88" s="59"/>
      <c r="D88" s="59"/>
      <c r="E88" s="11"/>
      <c r="G88" s="11"/>
      <c r="H88" s="59"/>
      <c r="I88" s="59"/>
    </row>
    <row r="89" spans="1:9" x14ac:dyDescent="0.2">
      <c r="A89" s="59"/>
      <c r="B89" s="59"/>
      <c r="C89" s="59"/>
      <c r="D89" s="59"/>
      <c r="E89" s="11"/>
      <c r="G89" s="11"/>
      <c r="H89" s="59"/>
      <c r="I89" s="59"/>
    </row>
    <row r="90" spans="1:9" x14ac:dyDescent="0.2">
      <c r="A90" s="59"/>
      <c r="B90" s="59"/>
      <c r="C90" s="59"/>
      <c r="D90" s="59"/>
      <c r="E90" s="11"/>
      <c r="G90" s="11"/>
      <c r="H90" s="59"/>
      <c r="I90" s="59"/>
    </row>
    <row r="91" spans="1:9" x14ac:dyDescent="0.2">
      <c r="A91" s="59"/>
      <c r="B91" s="59"/>
      <c r="C91" s="59"/>
      <c r="D91" s="59"/>
      <c r="E91" s="11"/>
      <c r="G91" s="11"/>
      <c r="H91" s="59"/>
      <c r="I91" s="59"/>
    </row>
    <row r="92" spans="1:9" x14ac:dyDescent="0.2">
      <c r="A92" s="59"/>
      <c r="B92" s="59"/>
      <c r="C92" s="59"/>
      <c r="D92" s="59"/>
      <c r="E92" s="11"/>
      <c r="G92" s="11"/>
      <c r="H92" s="59"/>
      <c r="I92" s="59"/>
    </row>
    <row r="93" spans="1:9" x14ac:dyDescent="0.2">
      <c r="A93" s="59"/>
      <c r="B93" s="59"/>
      <c r="C93" s="59"/>
      <c r="D93" s="59"/>
      <c r="E93" s="11"/>
      <c r="G93" s="11"/>
      <c r="H93" s="59"/>
      <c r="I93" s="59"/>
    </row>
    <row r="94" spans="1:9" x14ac:dyDescent="0.2">
      <c r="A94" s="59"/>
      <c r="B94" s="59"/>
      <c r="C94" s="59"/>
      <c r="D94" s="59"/>
      <c r="E94" s="11"/>
      <c r="G94" s="11"/>
      <c r="H94" s="59"/>
      <c r="I94" s="59"/>
    </row>
    <row r="95" spans="1:9" x14ac:dyDescent="0.2">
      <c r="A95" s="59"/>
      <c r="B95" s="59"/>
      <c r="C95" s="59"/>
      <c r="D95" s="59"/>
      <c r="E95" s="11"/>
      <c r="G95" s="11"/>
      <c r="H95" s="59"/>
      <c r="I95" s="59"/>
    </row>
    <row r="96" spans="1:9" x14ac:dyDescent="0.2">
      <c r="A96" s="59"/>
      <c r="B96" s="59"/>
      <c r="C96" s="59"/>
      <c r="D96" s="59"/>
      <c r="E96" s="11"/>
      <c r="G96" s="11"/>
      <c r="H96" s="59"/>
      <c r="I96" s="59"/>
    </row>
    <row r="97" spans="1:9" x14ac:dyDescent="0.2">
      <c r="A97" s="59"/>
      <c r="B97" s="59"/>
      <c r="C97" s="59"/>
      <c r="D97" s="59"/>
      <c r="E97" s="11"/>
      <c r="G97" s="11"/>
      <c r="H97" s="59"/>
      <c r="I97" s="59"/>
    </row>
    <row r="98" spans="1:9" x14ac:dyDescent="0.2">
      <c r="A98" s="59"/>
      <c r="B98" s="59"/>
      <c r="C98" s="59"/>
      <c r="D98" s="59"/>
      <c r="E98" s="11"/>
      <c r="G98" s="11"/>
      <c r="H98" s="59"/>
      <c r="I98" s="59"/>
    </row>
    <row r="99" spans="1:9" x14ac:dyDescent="0.2">
      <c r="A99" s="59"/>
      <c r="B99" s="59"/>
      <c r="C99" s="59"/>
      <c r="D99" s="59"/>
      <c r="E99" s="11"/>
      <c r="G99" s="11"/>
      <c r="H99" s="59"/>
      <c r="I99" s="59"/>
    </row>
    <row r="100" spans="1:9" x14ac:dyDescent="0.2">
      <c r="A100" s="59"/>
      <c r="B100" s="59"/>
      <c r="C100" s="59"/>
      <c r="D100" s="59"/>
      <c r="E100" s="11"/>
      <c r="G100" s="11"/>
      <c r="H100" s="59"/>
      <c r="I100" s="59"/>
    </row>
    <row r="101" spans="1:9" x14ac:dyDescent="0.2">
      <c r="A101" s="59"/>
      <c r="B101" s="59"/>
      <c r="C101" s="59"/>
      <c r="D101" s="59"/>
      <c r="E101" s="11"/>
      <c r="G101" s="11"/>
      <c r="H101" s="59"/>
      <c r="I101" s="59"/>
    </row>
    <row r="102" spans="1:9" x14ac:dyDescent="0.2">
      <c r="A102" s="59"/>
      <c r="B102" s="59"/>
      <c r="C102" s="59"/>
      <c r="D102" s="59"/>
      <c r="E102" s="11"/>
      <c r="G102" s="11"/>
      <c r="H102" s="59"/>
      <c r="I102" s="59"/>
    </row>
    <row r="103" spans="1:9" x14ac:dyDescent="0.2">
      <c r="A103" s="59"/>
      <c r="B103" s="59"/>
      <c r="C103" s="59"/>
      <c r="D103" s="59"/>
      <c r="E103" s="11"/>
      <c r="G103" s="11"/>
      <c r="H103" s="59"/>
      <c r="I103" s="59"/>
    </row>
    <row r="104" spans="1:9" x14ac:dyDescent="0.2">
      <c r="A104" s="59"/>
      <c r="B104" s="59"/>
      <c r="C104" s="59"/>
      <c r="D104" s="59"/>
      <c r="E104" s="11"/>
      <c r="G104" s="11"/>
      <c r="H104" s="59"/>
      <c r="I104" s="59"/>
    </row>
    <row r="105" spans="1:9" x14ac:dyDescent="0.2">
      <c r="A105" s="59"/>
      <c r="B105" s="59"/>
      <c r="C105" s="59"/>
      <c r="D105" s="59"/>
      <c r="E105" s="11"/>
      <c r="G105" s="11"/>
      <c r="H105" s="59"/>
      <c r="I105" s="59"/>
    </row>
    <row r="106" spans="1:9" x14ac:dyDescent="0.2">
      <c r="A106" s="59"/>
      <c r="B106" s="59"/>
      <c r="C106" s="59"/>
      <c r="D106" s="59"/>
      <c r="E106" s="11"/>
      <c r="G106" s="11"/>
      <c r="H106" s="59"/>
      <c r="I106" s="59"/>
    </row>
    <row r="107" spans="1:9" x14ac:dyDescent="0.2">
      <c r="A107" s="59"/>
      <c r="B107" s="59"/>
      <c r="C107" s="59"/>
      <c r="D107" s="59"/>
      <c r="E107" s="11"/>
      <c r="G107" s="11"/>
      <c r="H107" s="59"/>
      <c r="I107" s="59"/>
    </row>
    <row r="108" spans="1:9" x14ac:dyDescent="0.2">
      <c r="A108" s="59"/>
      <c r="B108" s="59"/>
      <c r="C108" s="59"/>
      <c r="D108" s="59"/>
      <c r="E108" s="11"/>
      <c r="G108" s="11"/>
      <c r="H108" s="59"/>
      <c r="I108" s="59"/>
    </row>
    <row r="109" spans="1:9" x14ac:dyDescent="0.2">
      <c r="A109" s="59"/>
      <c r="B109" s="59"/>
      <c r="C109" s="59"/>
      <c r="D109" s="59"/>
      <c r="E109" s="11"/>
      <c r="G109" s="11"/>
      <c r="H109" s="59"/>
      <c r="I109" s="59"/>
    </row>
    <row r="110" spans="1:9" x14ac:dyDescent="0.2">
      <c r="A110" s="59"/>
      <c r="B110" s="59"/>
      <c r="C110" s="59"/>
      <c r="D110" s="59"/>
      <c r="E110" s="11"/>
      <c r="G110" s="11"/>
      <c r="H110" s="59"/>
      <c r="I110" s="59"/>
    </row>
    <row r="111" spans="1:9" x14ac:dyDescent="0.2">
      <c r="A111" s="59"/>
      <c r="B111" s="59"/>
      <c r="C111" s="59"/>
      <c r="D111" s="59"/>
      <c r="E111" s="11"/>
      <c r="G111" s="11"/>
      <c r="H111" s="59"/>
      <c r="I111" s="59"/>
    </row>
    <row r="112" spans="1:9" x14ac:dyDescent="0.2">
      <c r="A112" s="59"/>
      <c r="B112" s="59"/>
      <c r="C112" s="59"/>
      <c r="D112" s="59"/>
      <c r="E112" s="11"/>
      <c r="G112" s="11"/>
      <c r="H112" s="59"/>
      <c r="I112" s="59"/>
    </row>
    <row r="113" spans="1:9" x14ac:dyDescent="0.2">
      <c r="A113" s="59"/>
      <c r="B113" s="59"/>
      <c r="C113" s="59"/>
      <c r="D113" s="59"/>
      <c r="E113" s="11"/>
      <c r="G113" s="11"/>
      <c r="H113" s="59"/>
      <c r="I113" s="59"/>
    </row>
    <row r="114" spans="1:9" x14ac:dyDescent="0.2">
      <c r="A114" s="59"/>
      <c r="B114" s="59"/>
      <c r="C114" s="59"/>
      <c r="D114" s="59"/>
      <c r="E114" s="11"/>
      <c r="G114" s="11"/>
      <c r="H114" s="59"/>
      <c r="I114" s="59"/>
    </row>
    <row r="115" spans="1:9" x14ac:dyDescent="0.2">
      <c r="A115" s="59"/>
      <c r="B115" s="59"/>
      <c r="C115" s="59"/>
      <c r="D115" s="59"/>
      <c r="E115" s="11"/>
      <c r="G115" s="11"/>
      <c r="H115" s="59"/>
      <c r="I115" s="59"/>
    </row>
    <row r="116" spans="1:9" x14ac:dyDescent="0.2">
      <c r="A116" s="59"/>
      <c r="B116" s="59"/>
      <c r="C116" s="59"/>
      <c r="D116" s="59"/>
      <c r="E116" s="11"/>
      <c r="G116" s="11"/>
      <c r="H116" s="59"/>
      <c r="I116" s="59"/>
    </row>
    <row r="117" spans="1:9" x14ac:dyDescent="0.2">
      <c r="A117" s="59"/>
      <c r="B117" s="59"/>
      <c r="C117" s="59"/>
      <c r="D117" s="59"/>
      <c r="E117" s="11"/>
      <c r="G117" s="11"/>
      <c r="H117" s="59"/>
      <c r="I117" s="59"/>
    </row>
    <row r="118" spans="1:9" x14ac:dyDescent="0.2">
      <c r="A118" s="59"/>
      <c r="B118" s="59"/>
      <c r="C118" s="59"/>
      <c r="D118" s="59"/>
      <c r="E118" s="11"/>
      <c r="G118" s="11"/>
      <c r="H118" s="59"/>
      <c r="I118" s="59"/>
    </row>
    <row r="119" spans="1:9" x14ac:dyDescent="0.2">
      <c r="A119" s="59"/>
      <c r="B119" s="59"/>
      <c r="C119" s="59"/>
      <c r="D119" s="59"/>
      <c r="E119" s="11"/>
      <c r="G119" s="11"/>
      <c r="H119" s="59"/>
      <c r="I119" s="59"/>
    </row>
    <row r="120" spans="1:9" x14ac:dyDescent="0.2">
      <c r="A120" s="59"/>
      <c r="B120" s="59"/>
      <c r="C120" s="59"/>
      <c r="D120" s="59"/>
      <c r="E120" s="11"/>
      <c r="G120" s="11"/>
      <c r="H120" s="59"/>
      <c r="I120" s="59"/>
    </row>
    <row r="121" spans="1:9" x14ac:dyDescent="0.2">
      <c r="A121" s="59"/>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59"/>
      <c r="B124" s="59"/>
      <c r="C124" s="59"/>
      <c r="D124" s="59"/>
      <c r="E124" s="11"/>
      <c r="G124" s="11"/>
      <c r="H124" s="59"/>
      <c r="I124" s="59"/>
    </row>
    <row r="125" spans="1:9" x14ac:dyDescent="0.2">
      <c r="A125" s="59"/>
      <c r="B125" s="59"/>
      <c r="C125" s="59"/>
      <c r="D125" s="59"/>
      <c r="E125" s="11"/>
      <c r="G125" s="11"/>
      <c r="H125" s="59"/>
      <c r="I125" s="59"/>
    </row>
    <row r="126" spans="1:9" x14ac:dyDescent="0.2">
      <c r="A126" s="59"/>
      <c r="B126" s="59"/>
      <c r="C126" s="59"/>
      <c r="D126" s="59"/>
      <c r="E126" s="11"/>
      <c r="G126" s="11"/>
      <c r="H126" s="59"/>
      <c r="I126" s="59"/>
    </row>
    <row r="127" spans="1:9" x14ac:dyDescent="0.2">
      <c r="A127" s="59"/>
      <c r="B127" s="59"/>
      <c r="C127" s="59"/>
      <c r="D127" s="59"/>
      <c r="E127" s="11"/>
      <c r="G127" s="11"/>
      <c r="H127" s="59"/>
      <c r="I127" s="59"/>
    </row>
    <row r="128" spans="1:9" x14ac:dyDescent="0.2">
      <c r="A128" s="59"/>
      <c r="B128" s="59"/>
      <c r="C128" s="59"/>
      <c r="D128" s="59"/>
      <c r="E128" s="11"/>
      <c r="G128" s="11"/>
      <c r="H128" s="59"/>
      <c r="I128" s="59"/>
    </row>
    <row r="129" spans="1:9" x14ac:dyDescent="0.2">
      <c r="A129" s="59"/>
      <c r="B129" s="59"/>
      <c r="C129" s="59"/>
      <c r="D129" s="59"/>
      <c r="E129" s="11"/>
      <c r="G129" s="11"/>
      <c r="H129" s="59"/>
      <c r="I129" s="59"/>
    </row>
    <row r="130" spans="1:9" x14ac:dyDescent="0.2">
      <c r="A130" s="59"/>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59"/>
      <c r="B133" s="59"/>
      <c r="C133" s="59"/>
      <c r="D133" s="59"/>
      <c r="E133" s="11"/>
      <c r="G133" s="11"/>
      <c r="H133" s="59"/>
      <c r="I133" s="59"/>
    </row>
    <row r="134" spans="1:9" x14ac:dyDescent="0.2">
      <c r="A134" s="59"/>
      <c r="B134" s="59"/>
      <c r="C134" s="59"/>
      <c r="D134" s="59"/>
      <c r="E134" s="11"/>
      <c r="G134" s="11"/>
      <c r="H134" s="59"/>
      <c r="I134" s="59"/>
    </row>
    <row r="135" spans="1:9" x14ac:dyDescent="0.2">
      <c r="A135" s="59"/>
      <c r="B135" s="59"/>
      <c r="C135" s="59"/>
      <c r="D135" s="59"/>
      <c r="E135" s="11"/>
      <c r="G135" s="11"/>
      <c r="H135" s="59"/>
      <c r="I135" s="59"/>
    </row>
    <row r="136" spans="1:9" x14ac:dyDescent="0.2">
      <c r="A136" s="59"/>
      <c r="B136" s="59"/>
      <c r="C136" s="59"/>
      <c r="D136" s="59"/>
      <c r="E136" s="11"/>
      <c r="G136" s="11"/>
      <c r="H136" s="59"/>
      <c r="I136" s="59"/>
    </row>
    <row r="137" spans="1:9" x14ac:dyDescent="0.2">
      <c r="A137" s="59"/>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59"/>
      <c r="B149" s="59"/>
      <c r="C149" s="59"/>
      <c r="D149" s="59"/>
      <c r="E149" s="11"/>
      <c r="G149" s="11"/>
      <c r="H149" s="59"/>
      <c r="I149" s="59"/>
    </row>
    <row r="150" spans="1:9" x14ac:dyDescent="0.2">
      <c r="A150" s="59"/>
      <c r="B150" s="59"/>
      <c r="C150" s="59"/>
      <c r="D150" s="59"/>
      <c r="E150" s="11"/>
      <c r="G150" s="11"/>
      <c r="H150" s="59"/>
      <c r="I150" s="59"/>
    </row>
    <row r="151" spans="1:9" x14ac:dyDescent="0.2">
      <c r="A151" s="59"/>
      <c r="B151" s="59"/>
      <c r="C151" s="59"/>
      <c r="D151" s="59"/>
      <c r="E151" s="11"/>
      <c r="G151" s="11"/>
      <c r="H151" s="59"/>
      <c r="I151" s="59"/>
    </row>
    <row r="152" spans="1:9" x14ac:dyDescent="0.2">
      <c r="A152" s="59"/>
      <c r="B152" s="59"/>
      <c r="C152" s="59"/>
      <c r="D152" s="59"/>
      <c r="E152" s="11"/>
      <c r="G152" s="11"/>
      <c r="H152" s="59"/>
      <c r="I152" s="59"/>
    </row>
    <row r="153" spans="1:9" x14ac:dyDescent="0.2">
      <c r="A153" s="59"/>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59"/>
      <c r="B156" s="59"/>
      <c r="C156" s="59"/>
      <c r="D156" s="59"/>
      <c r="E156" s="11"/>
      <c r="G156" s="11"/>
      <c r="H156" s="59"/>
      <c r="I156" s="59"/>
    </row>
    <row r="157" spans="1:9" x14ac:dyDescent="0.2">
      <c r="A157" s="59"/>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c r="B164" s="59"/>
      <c r="C164" s="59"/>
      <c r="D164" s="59"/>
      <c r="E164" s="11"/>
      <c r="G164" s="11"/>
      <c r="H164" s="59"/>
      <c r="I164" s="59"/>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sheetData>
  <mergeCells count="5">
    <mergeCell ref="A1:G1"/>
    <mergeCell ref="A34:B34"/>
    <mergeCell ref="A35:B35"/>
    <mergeCell ref="A36:B36"/>
    <mergeCell ref="A81:G81"/>
  </mergeCells>
  <conditionalFormatting sqref="F2:F3">
    <cfRule type="cellIs" dxfId="104" priority="3" stopIfTrue="1" operator="between">
      <formula>0.009</formula>
      <formula>-0.009</formula>
    </cfRule>
  </conditionalFormatting>
  <conditionalFormatting sqref="F5:F80">
    <cfRule type="cellIs" dxfId="103" priority="1" stopIfTrue="1" operator="between">
      <formula>0.009</formula>
      <formula>-0.009</formula>
    </cfRule>
  </conditionalFormatting>
  <conditionalFormatting sqref="F82:F289">
    <cfRule type="cellIs" dxfId="102"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01"/>
  <sheetViews>
    <sheetView workbookViewId="0">
      <selection sqref="A1:G1"/>
    </sheetView>
  </sheetViews>
  <sheetFormatPr defaultColWidth="9.28515625" defaultRowHeight="11.25" x14ac:dyDescent="0.2"/>
  <cols>
    <col min="1" max="1" width="34.42578125" style="7" bestFit="1" customWidth="1"/>
    <col min="2" max="2" width="34.28515625" style="7" bestFit="1" customWidth="1"/>
    <col min="3" max="3" width="24.710937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9" s="1" customFormat="1" ht="15" x14ac:dyDescent="0.2">
      <c r="A1" s="114" t="s">
        <v>1420</v>
      </c>
      <c r="B1" s="115"/>
      <c r="C1" s="115"/>
      <c r="D1" s="115"/>
      <c r="E1" s="115"/>
      <c r="F1" s="115"/>
      <c r="G1" s="115"/>
    </row>
    <row r="2" spans="1:9" s="1" customFormat="1" ht="12" x14ac:dyDescent="0.2">
      <c r="E2" s="5"/>
      <c r="F2" s="9"/>
      <c r="G2" s="10"/>
    </row>
    <row r="3" spans="1:9" s="1" customFormat="1" ht="12" x14ac:dyDescent="0.2">
      <c r="A3" s="8" t="s">
        <v>7</v>
      </c>
      <c r="B3" s="2"/>
      <c r="C3" s="3"/>
      <c r="D3" s="3"/>
      <c r="E3" s="4"/>
      <c r="F3" s="9"/>
      <c r="G3" s="10"/>
    </row>
    <row r="4" spans="1:9" s="1" customFormat="1" ht="27.75" customHeight="1" x14ac:dyDescent="0.2">
      <c r="A4" s="6" t="s">
        <v>2</v>
      </c>
      <c r="B4" s="6" t="s">
        <v>0</v>
      </c>
      <c r="C4" s="13" t="s">
        <v>1038</v>
      </c>
      <c r="D4" s="13" t="s">
        <v>1</v>
      </c>
      <c r="E4" s="52" t="s">
        <v>6</v>
      </c>
      <c r="F4" s="12" t="s">
        <v>3</v>
      </c>
      <c r="G4" s="12" t="s">
        <v>5</v>
      </c>
    </row>
    <row r="5" spans="1:9" x14ac:dyDescent="0.2">
      <c r="A5" s="16" t="s">
        <v>35</v>
      </c>
      <c r="B5" s="17"/>
      <c r="C5" s="17"/>
      <c r="D5" s="17"/>
      <c r="E5" s="18"/>
      <c r="F5" s="19"/>
      <c r="G5" s="18"/>
    </row>
    <row r="6" spans="1:9" x14ac:dyDescent="0.2">
      <c r="A6" s="21" t="s">
        <v>60</v>
      </c>
      <c r="B6" s="21" t="s">
        <v>59</v>
      </c>
      <c r="C6" s="21" t="s">
        <v>36</v>
      </c>
      <c r="D6" s="24">
        <v>6954400</v>
      </c>
      <c r="E6" s="22">
        <v>6705.8010629999999</v>
      </c>
      <c r="F6" s="23">
        <v>44.934520222799897</v>
      </c>
      <c r="G6" s="22">
        <v>7.5174026418000199</v>
      </c>
    </row>
    <row r="7" spans="1:9" x14ac:dyDescent="0.2">
      <c r="A7" s="21" t="s">
        <v>70</v>
      </c>
      <c r="B7" s="21" t="s">
        <v>69</v>
      </c>
      <c r="C7" s="21" t="s">
        <v>36</v>
      </c>
      <c r="D7" s="24">
        <v>2000000</v>
      </c>
      <c r="E7" s="22">
        <v>2040.1228888999999</v>
      </c>
      <c r="F7" s="23">
        <v>13.670543212813801</v>
      </c>
      <c r="G7" s="22">
        <v>7.75896966</v>
      </c>
    </row>
    <row r="8" spans="1:9" x14ac:dyDescent="0.2">
      <c r="A8" s="21" t="s">
        <v>72</v>
      </c>
      <c r="B8" s="21" t="s">
        <v>71</v>
      </c>
      <c r="C8" s="21" t="s">
        <v>36</v>
      </c>
      <c r="D8" s="24">
        <v>2000000</v>
      </c>
      <c r="E8" s="22">
        <v>2036.4533332999999</v>
      </c>
      <c r="F8" s="23">
        <v>13.645954096798</v>
      </c>
      <c r="G8" s="22">
        <v>7.7433732150000001</v>
      </c>
    </row>
    <row r="9" spans="1:9" x14ac:dyDescent="0.2">
      <c r="A9" s="21" t="s">
        <v>74</v>
      </c>
      <c r="B9" s="21" t="s">
        <v>73</v>
      </c>
      <c r="C9" s="21" t="s">
        <v>36</v>
      </c>
      <c r="D9" s="24">
        <v>2000000</v>
      </c>
      <c r="E9" s="22">
        <v>2025.1791111</v>
      </c>
      <c r="F9" s="23">
        <v>13.570407303703099</v>
      </c>
      <c r="G9" s="22">
        <v>7.7806905750000004</v>
      </c>
    </row>
    <row r="10" spans="1:9" x14ac:dyDescent="0.2">
      <c r="A10" s="21" t="s">
        <v>76</v>
      </c>
      <c r="B10" s="21" t="s">
        <v>75</v>
      </c>
      <c r="C10" s="21" t="s">
        <v>36</v>
      </c>
      <c r="D10" s="24">
        <v>1500000</v>
      </c>
      <c r="E10" s="22">
        <v>1465.5284999999999</v>
      </c>
      <c r="F10" s="23">
        <v>9.8202764146538506</v>
      </c>
      <c r="G10" s="22">
        <v>7.4513162199999998</v>
      </c>
    </row>
    <row r="11" spans="1:9" x14ac:dyDescent="0.2">
      <c r="A11" s="21" t="s">
        <v>78</v>
      </c>
      <c r="B11" s="21" t="s">
        <v>77</v>
      </c>
      <c r="C11" s="21" t="s">
        <v>36</v>
      </c>
      <c r="D11" s="24">
        <v>52560</v>
      </c>
      <c r="E11" s="22">
        <v>54.4513891</v>
      </c>
      <c r="F11" s="23">
        <v>0.36487021038749501</v>
      </c>
      <c r="G11" s="22">
        <v>7.4483115299999998</v>
      </c>
    </row>
    <row r="12" spans="1:9" x14ac:dyDescent="0.2">
      <c r="A12" s="21" t="s">
        <v>80</v>
      </c>
      <c r="B12" s="21" t="s">
        <v>79</v>
      </c>
      <c r="C12" s="21" t="s">
        <v>36</v>
      </c>
      <c r="D12" s="24">
        <v>50000</v>
      </c>
      <c r="E12" s="22">
        <v>51.597016699999998</v>
      </c>
      <c r="F12" s="23">
        <v>0.34574350902456702</v>
      </c>
      <c r="G12" s="22">
        <v>7.5004781349999998</v>
      </c>
    </row>
    <row r="13" spans="1:9" x14ac:dyDescent="0.2">
      <c r="A13" s="21" t="s">
        <v>82</v>
      </c>
      <c r="B13" s="21" t="s">
        <v>81</v>
      </c>
      <c r="C13" s="21" t="s">
        <v>36</v>
      </c>
      <c r="D13" s="24">
        <v>41700</v>
      </c>
      <c r="E13" s="22">
        <v>41.388134999999998</v>
      </c>
      <c r="F13" s="23">
        <v>0.27733539537921598</v>
      </c>
      <c r="G13" s="22">
        <v>7.6304317749999999</v>
      </c>
    </row>
    <row r="14" spans="1:9" x14ac:dyDescent="0.2">
      <c r="A14" s="21" t="s">
        <v>62</v>
      </c>
      <c r="B14" s="21" t="s">
        <v>61</v>
      </c>
      <c r="C14" s="21" t="s">
        <v>36</v>
      </c>
      <c r="D14" s="24">
        <v>23000</v>
      </c>
      <c r="E14" s="22">
        <v>22.903039700000001</v>
      </c>
      <c r="F14" s="23">
        <v>0.153469673629541</v>
      </c>
      <c r="G14" s="22">
        <v>7.4274103392000104</v>
      </c>
    </row>
    <row r="15" spans="1:9" x14ac:dyDescent="0.2">
      <c r="A15" s="20" t="s">
        <v>27</v>
      </c>
      <c r="B15" s="20"/>
      <c r="C15" s="20"/>
      <c r="D15" s="20"/>
      <c r="E15" s="25">
        <f>SUM(E6:E14)</f>
        <v>14443.424476800001</v>
      </c>
      <c r="F15" s="26">
        <f>SUM(F6:F14)</f>
        <v>96.78312003918947</v>
      </c>
      <c r="G15" s="25"/>
      <c r="H15" s="14"/>
      <c r="I15" s="14"/>
    </row>
    <row r="16" spans="1:9" x14ac:dyDescent="0.2">
      <c r="A16" s="21"/>
      <c r="B16" s="21"/>
      <c r="C16" s="21"/>
      <c r="D16" s="21"/>
      <c r="E16" s="22"/>
      <c r="F16" s="23"/>
      <c r="G16" s="22"/>
    </row>
    <row r="17" spans="1:9" x14ac:dyDescent="0.2">
      <c r="A17" s="20" t="s">
        <v>38</v>
      </c>
      <c r="B17" s="20"/>
      <c r="C17" s="20"/>
      <c r="D17" s="20"/>
      <c r="E17" s="25">
        <f>E15</f>
        <v>14443.424476800001</v>
      </c>
      <c r="F17" s="26">
        <f>F15</f>
        <v>96.78312003918947</v>
      </c>
      <c r="G17" s="25"/>
      <c r="H17" s="14"/>
      <c r="I17" s="14"/>
    </row>
    <row r="18" spans="1:9" x14ac:dyDescent="0.2">
      <c r="A18" s="20"/>
      <c r="B18" s="20"/>
      <c r="C18" s="20"/>
      <c r="D18" s="20"/>
      <c r="E18" s="25"/>
      <c r="F18" s="26"/>
      <c r="G18" s="25"/>
      <c r="H18" s="14"/>
      <c r="I18" s="14"/>
    </row>
    <row r="19" spans="1:9" x14ac:dyDescent="0.2">
      <c r="A19" s="20" t="s">
        <v>345</v>
      </c>
      <c r="B19" s="20"/>
      <c r="C19" s="20"/>
      <c r="D19" s="20"/>
      <c r="E19" s="25">
        <v>5.4570480000000012</v>
      </c>
      <c r="F19" s="26">
        <f>+E19/E23*100</f>
        <v>3.656682198130843E-2</v>
      </c>
      <c r="G19" s="25"/>
      <c r="H19" s="14"/>
      <c r="I19" s="14"/>
    </row>
    <row r="20" spans="1:9" x14ac:dyDescent="0.2">
      <c r="A20" s="20"/>
      <c r="B20" s="20"/>
      <c r="C20" s="20"/>
      <c r="D20" s="20"/>
      <c r="E20" s="25"/>
      <c r="F20" s="26"/>
      <c r="G20" s="25"/>
      <c r="H20" s="14"/>
      <c r="I20" s="14"/>
    </row>
    <row r="21" spans="1:9" x14ac:dyDescent="0.2">
      <c r="A21" s="20" t="s">
        <v>40</v>
      </c>
      <c r="B21" s="20"/>
      <c r="C21" s="20"/>
      <c r="D21" s="20"/>
      <c r="E21" s="25">
        <f>E23-(E15+E19)</f>
        <v>474.61388529999931</v>
      </c>
      <c r="F21" s="25">
        <f>F23-(F15+F19)</f>
        <v>3.1803131388292201</v>
      </c>
      <c r="G21" s="25"/>
      <c r="H21" s="14"/>
      <c r="I21" s="14"/>
    </row>
    <row r="22" spans="1:9" x14ac:dyDescent="0.2">
      <c r="A22" s="20"/>
      <c r="B22" s="20"/>
      <c r="C22" s="20"/>
      <c r="D22" s="20"/>
      <c r="E22" s="25"/>
      <c r="F22" s="26"/>
      <c r="G22" s="25"/>
      <c r="H22" s="14"/>
      <c r="I22" s="14"/>
    </row>
    <row r="23" spans="1:9" x14ac:dyDescent="0.2">
      <c r="A23" s="27" t="s">
        <v>39</v>
      </c>
      <c r="B23" s="27"/>
      <c r="C23" s="27"/>
      <c r="D23" s="27"/>
      <c r="E23" s="28">
        <v>14923.4954101</v>
      </c>
      <c r="F23" s="29">
        <v>100</v>
      </c>
      <c r="G23" s="28"/>
      <c r="H23" s="14"/>
      <c r="I23" s="14"/>
    </row>
    <row r="25" spans="1:9" x14ac:dyDescent="0.2">
      <c r="A25" s="77" t="s">
        <v>1288</v>
      </c>
      <c r="B25" s="77"/>
      <c r="C25" s="77"/>
      <c r="D25" s="77"/>
      <c r="E25" s="78"/>
      <c r="F25" s="78"/>
      <c r="G25" s="78"/>
    </row>
    <row r="26" spans="1:9" x14ac:dyDescent="0.2">
      <c r="A26" s="79"/>
      <c r="B26" s="79"/>
      <c r="C26" s="79"/>
      <c r="D26" s="79"/>
      <c r="E26" s="26"/>
      <c r="F26" s="26"/>
      <c r="G26" s="26"/>
    </row>
    <row r="27" spans="1:9" x14ac:dyDescent="0.2">
      <c r="A27" s="80" t="s">
        <v>1289</v>
      </c>
      <c r="B27" s="81"/>
      <c r="C27" s="81"/>
      <c r="D27" s="79"/>
      <c r="E27" s="82" t="s">
        <v>1290</v>
      </c>
      <c r="F27" s="80" t="s">
        <v>3</v>
      </c>
      <c r="G27" s="26"/>
    </row>
    <row r="28" spans="1:9" x14ac:dyDescent="0.2">
      <c r="A28" s="81" t="s">
        <v>1291</v>
      </c>
      <c r="B28" s="81"/>
      <c r="C28" s="81"/>
      <c r="D28" s="81"/>
      <c r="E28" s="23">
        <v>1000</v>
      </c>
      <c r="F28" s="23">
        <f t="shared" ref="F28:F33" si="0">E28/$E$23*100</f>
        <v>6.7008430164639226</v>
      </c>
      <c r="G28" s="23"/>
    </row>
    <row r="29" spans="1:9" x14ac:dyDescent="0.2">
      <c r="A29" s="81" t="s">
        <v>1291</v>
      </c>
      <c r="B29" s="81"/>
      <c r="C29" s="81"/>
      <c r="D29" s="81"/>
      <c r="E29" s="23">
        <v>1000</v>
      </c>
      <c r="F29" s="23">
        <f t="shared" si="0"/>
        <v>6.7008430164639226</v>
      </c>
      <c r="G29" s="23"/>
    </row>
    <row r="30" spans="1:9" x14ac:dyDescent="0.2">
      <c r="A30" s="81" t="s">
        <v>1334</v>
      </c>
      <c r="B30" s="81"/>
      <c r="C30" s="81"/>
      <c r="D30" s="81"/>
      <c r="E30" s="23">
        <v>1000</v>
      </c>
      <c r="F30" s="23">
        <f t="shared" si="0"/>
        <v>6.7008430164639226</v>
      </c>
      <c r="G30" s="23"/>
    </row>
    <row r="31" spans="1:9" x14ac:dyDescent="0.2">
      <c r="A31" s="81" t="s">
        <v>1334</v>
      </c>
      <c r="B31" s="81"/>
      <c r="C31" s="81"/>
      <c r="D31" s="81"/>
      <c r="E31" s="23">
        <v>1500</v>
      </c>
      <c r="F31" s="23">
        <f t="shared" si="0"/>
        <v>10.051264524695885</v>
      </c>
      <c r="G31" s="23"/>
    </row>
    <row r="32" spans="1:9" x14ac:dyDescent="0.2">
      <c r="A32" s="81" t="s">
        <v>1291</v>
      </c>
      <c r="B32" s="81"/>
      <c r="C32" s="81"/>
      <c r="D32" s="81"/>
      <c r="E32" s="23">
        <v>1500</v>
      </c>
      <c r="F32" s="23">
        <f t="shared" si="0"/>
        <v>10.051264524695885</v>
      </c>
      <c r="G32" s="23"/>
    </row>
    <row r="33" spans="1:7" x14ac:dyDescent="0.2">
      <c r="A33" s="81" t="s">
        <v>1291</v>
      </c>
      <c r="B33" s="81"/>
      <c r="C33" s="81"/>
      <c r="D33" s="81"/>
      <c r="E33" s="23">
        <v>1500</v>
      </c>
      <c r="F33" s="23">
        <f t="shared" si="0"/>
        <v>10.051264524695885</v>
      </c>
      <c r="G33" s="23"/>
    </row>
    <row r="34" spans="1:7" x14ac:dyDescent="0.2">
      <c r="A34" s="88" t="s">
        <v>1292</v>
      </c>
      <c r="B34" s="89"/>
      <c r="C34" s="89"/>
      <c r="D34" s="88"/>
      <c r="E34" s="90">
        <f>SUM(E28:E33)</f>
        <v>7500</v>
      </c>
      <c r="F34" s="90">
        <f>SUM(F28:F33)</f>
        <v>50.25632262347942</v>
      </c>
      <c r="G34" s="29"/>
    </row>
    <row r="36" spans="1:7" x14ac:dyDescent="0.2">
      <c r="A36" s="14" t="s">
        <v>42</v>
      </c>
    </row>
    <row r="37" spans="1:7" x14ac:dyDescent="0.2">
      <c r="A37" s="14" t="s">
        <v>43</v>
      </c>
    </row>
    <row r="38" spans="1:7" x14ac:dyDescent="0.2">
      <c r="A38" s="14" t="s">
        <v>44</v>
      </c>
      <c r="B38" s="14"/>
      <c r="C38" s="30" t="s">
        <v>46</v>
      </c>
      <c r="D38" s="14" t="s">
        <v>45</v>
      </c>
    </row>
    <row r="39" spans="1:7" x14ac:dyDescent="0.2">
      <c r="A39" s="7" t="s">
        <v>1421</v>
      </c>
      <c r="C39" s="31">
        <v>57.045999999999999</v>
      </c>
      <c r="D39" s="31">
        <v>57.584600000000002</v>
      </c>
    </row>
    <row r="40" spans="1:7" x14ac:dyDescent="0.2">
      <c r="A40" s="7" t="s">
        <v>1422</v>
      </c>
      <c r="C40" s="31">
        <v>10.7301</v>
      </c>
      <c r="D40" s="31">
        <v>10.543799999999999</v>
      </c>
    </row>
    <row r="41" spans="1:7" x14ac:dyDescent="0.2">
      <c r="A41" s="7" t="s">
        <v>1423</v>
      </c>
      <c r="C41" s="31">
        <v>62.393599999999999</v>
      </c>
      <c r="D41" s="31">
        <v>63.148899999999998</v>
      </c>
    </row>
    <row r="42" spans="1:7" x14ac:dyDescent="0.2">
      <c r="A42" s="7" t="s">
        <v>1424</v>
      </c>
      <c r="C42" s="31">
        <v>12.016299999999999</v>
      </c>
      <c r="D42" s="31">
        <v>11.793900000000001</v>
      </c>
    </row>
    <row r="44" spans="1:7" x14ac:dyDescent="0.2">
      <c r="A44" s="14" t="s">
        <v>51</v>
      </c>
    </row>
    <row r="45" spans="1:7" x14ac:dyDescent="0.2">
      <c r="A45" s="116" t="s">
        <v>52</v>
      </c>
      <c r="B45" s="117"/>
      <c r="C45" s="32" t="s">
        <v>53</v>
      </c>
    </row>
    <row r="46" spans="1:7" x14ac:dyDescent="0.2">
      <c r="A46" s="112" t="s">
        <v>1422</v>
      </c>
      <c r="B46" s="113"/>
      <c r="C46" s="33">
        <v>0.28999999999999998</v>
      </c>
    </row>
    <row r="47" spans="1:7" x14ac:dyDescent="0.2">
      <c r="A47" s="112" t="s">
        <v>1424</v>
      </c>
      <c r="B47" s="113"/>
      <c r="C47" s="33">
        <v>0.37</v>
      </c>
    </row>
    <row r="48" spans="1:7" x14ac:dyDescent="0.2">
      <c r="A48" s="7" t="s">
        <v>54</v>
      </c>
    </row>
    <row r="49" spans="1:9" x14ac:dyDescent="0.2">
      <c r="A49" s="7" t="s">
        <v>55</v>
      </c>
    </row>
    <row r="51" spans="1:9" x14ac:dyDescent="0.2">
      <c r="A51" s="63" t="s">
        <v>1295</v>
      </c>
    </row>
    <row r="52" spans="1:9" x14ac:dyDescent="0.2">
      <c r="A52" s="63"/>
    </row>
    <row r="53" spans="1:9" x14ac:dyDescent="0.2">
      <c r="A53" s="59" t="s">
        <v>1425</v>
      </c>
    </row>
    <row r="54" spans="1:9" x14ac:dyDescent="0.2">
      <c r="A54" s="59" t="s">
        <v>1426</v>
      </c>
    </row>
    <row r="56" spans="1:9" x14ac:dyDescent="0.2">
      <c r="A56" s="14" t="s">
        <v>286</v>
      </c>
      <c r="D56" s="34">
        <v>27.432368114002699</v>
      </c>
      <c r="E56" s="10" t="s">
        <v>56</v>
      </c>
    </row>
    <row r="58" spans="1:9" x14ac:dyDescent="0.2">
      <c r="A58" s="14" t="s">
        <v>963</v>
      </c>
      <c r="D58" s="30" t="s">
        <v>57</v>
      </c>
    </row>
    <row r="60" spans="1:9" x14ac:dyDescent="0.2">
      <c r="A60" s="63" t="s">
        <v>1298</v>
      </c>
      <c r="B60" s="59"/>
      <c r="C60" s="59"/>
      <c r="D60" s="59"/>
      <c r="E60" s="11"/>
      <c r="G60" s="11"/>
      <c r="H60" s="59"/>
      <c r="I60" s="59"/>
    </row>
    <row r="61" spans="1:9" x14ac:dyDescent="0.2">
      <c r="A61" s="63"/>
      <c r="B61" s="59"/>
      <c r="C61" s="59"/>
      <c r="D61" s="59"/>
      <c r="E61" s="11"/>
      <c r="G61" s="11"/>
      <c r="H61" s="59"/>
      <c r="I61" s="59"/>
    </row>
    <row r="62" spans="1:9" x14ac:dyDescent="0.2">
      <c r="A62" s="63" t="s">
        <v>997</v>
      </c>
      <c r="B62" s="59"/>
      <c r="C62" s="59"/>
      <c r="D62" s="59"/>
      <c r="E62" s="11"/>
      <c r="G62" s="11"/>
      <c r="H62" s="59"/>
      <c r="I62" s="59"/>
    </row>
    <row r="63" spans="1:9" x14ac:dyDescent="0.2">
      <c r="A63" s="70"/>
      <c r="B63" s="59"/>
      <c r="C63" s="59"/>
      <c r="D63" s="59"/>
      <c r="E63" s="11"/>
      <c r="G63" s="11"/>
      <c r="H63" s="59"/>
      <c r="I63" s="59"/>
    </row>
    <row r="64" spans="1:9" x14ac:dyDescent="0.2">
      <c r="A64" s="59"/>
      <c r="B64" s="59"/>
      <c r="C64" s="59"/>
      <c r="D64" s="59"/>
      <c r="E64" s="11"/>
      <c r="G64" s="11"/>
      <c r="H64" s="59"/>
      <c r="I64" s="59"/>
    </row>
    <row r="65" spans="1:9" x14ac:dyDescent="0.2">
      <c r="A65" s="59"/>
      <c r="B65" s="59"/>
      <c r="C65" s="59"/>
      <c r="D65" s="59"/>
      <c r="E65" s="11"/>
      <c r="G65" s="11"/>
      <c r="H65" s="59"/>
      <c r="I65" s="59"/>
    </row>
    <row r="66" spans="1:9" x14ac:dyDescent="0.2">
      <c r="A66" s="59"/>
      <c r="B66" s="59"/>
      <c r="C66" s="59"/>
      <c r="D66" s="59"/>
      <c r="E66" s="11"/>
      <c r="G66" s="11"/>
      <c r="H66" s="59"/>
      <c r="I66" s="59"/>
    </row>
    <row r="67" spans="1:9" x14ac:dyDescent="0.2">
      <c r="A67" s="59"/>
      <c r="B67" s="59"/>
      <c r="C67" s="59"/>
      <c r="D67" s="59"/>
      <c r="E67" s="11"/>
      <c r="G67" s="11"/>
      <c r="H67" s="59"/>
      <c r="I67" s="59"/>
    </row>
    <row r="68" spans="1:9" x14ac:dyDescent="0.2">
      <c r="A68" s="59"/>
      <c r="B68" s="59"/>
      <c r="C68" s="59"/>
      <c r="D68" s="59"/>
      <c r="E68" s="11"/>
      <c r="G68" s="11"/>
      <c r="H68" s="59"/>
      <c r="I68" s="59"/>
    </row>
    <row r="69" spans="1:9" x14ac:dyDescent="0.2">
      <c r="A69" s="59"/>
      <c r="B69" s="59"/>
      <c r="C69" s="59"/>
      <c r="D69" s="59"/>
      <c r="E69" s="11"/>
      <c r="G69" s="11"/>
      <c r="H69" s="59"/>
      <c r="I69" s="59"/>
    </row>
    <row r="70" spans="1:9" x14ac:dyDescent="0.2">
      <c r="A70" s="59"/>
      <c r="B70" s="59"/>
      <c r="C70" s="59"/>
      <c r="D70" s="59"/>
      <c r="E70" s="11"/>
      <c r="G70" s="11"/>
      <c r="H70" s="59"/>
      <c r="I70" s="59"/>
    </row>
    <row r="71" spans="1:9" x14ac:dyDescent="0.2">
      <c r="A71" s="59"/>
      <c r="B71" s="59"/>
      <c r="C71" s="59"/>
      <c r="D71" s="59"/>
      <c r="E71" s="11"/>
      <c r="G71" s="11"/>
      <c r="H71" s="59"/>
      <c r="I71" s="59"/>
    </row>
    <row r="72" spans="1:9" x14ac:dyDescent="0.2">
      <c r="A72" s="59"/>
      <c r="B72" s="59"/>
      <c r="C72" s="59"/>
      <c r="D72" s="59"/>
      <c r="E72" s="11"/>
      <c r="G72" s="11"/>
      <c r="H72" s="59"/>
      <c r="I72" s="59"/>
    </row>
    <row r="73" spans="1:9" x14ac:dyDescent="0.2">
      <c r="A73" s="59"/>
      <c r="B73" s="59"/>
      <c r="C73" s="59"/>
      <c r="D73" s="59"/>
      <c r="E73" s="11"/>
      <c r="G73" s="11"/>
      <c r="H73" s="59"/>
      <c r="I73" s="59"/>
    </row>
    <row r="74" spans="1:9" x14ac:dyDescent="0.2">
      <c r="A74" s="59"/>
      <c r="B74" s="59"/>
      <c r="C74" s="59"/>
      <c r="D74" s="59"/>
      <c r="E74" s="11"/>
      <c r="G74" s="11"/>
      <c r="H74" s="59"/>
      <c r="I74" s="59"/>
    </row>
    <row r="75" spans="1:9" x14ac:dyDescent="0.2">
      <c r="A75" s="59"/>
      <c r="B75" s="59"/>
      <c r="C75" s="59"/>
      <c r="D75" s="59"/>
      <c r="E75" s="11"/>
      <c r="G75" s="11"/>
      <c r="H75" s="59"/>
      <c r="I75" s="59"/>
    </row>
    <row r="76" spans="1:9" x14ac:dyDescent="0.2">
      <c r="A76" s="59"/>
      <c r="B76" s="59"/>
      <c r="C76" s="59"/>
      <c r="D76" s="59"/>
      <c r="E76" s="11"/>
      <c r="G76" s="11"/>
      <c r="H76" s="59"/>
      <c r="I76" s="59"/>
    </row>
    <row r="77" spans="1:9" x14ac:dyDescent="0.2">
      <c r="A77" s="100" t="s">
        <v>1427</v>
      </c>
      <c r="B77" s="101"/>
      <c r="C77" s="101"/>
      <c r="D77" s="101"/>
      <c r="E77" s="101"/>
      <c r="F77" s="101"/>
      <c r="G77" s="101"/>
      <c r="H77" s="59"/>
      <c r="I77" s="59"/>
    </row>
    <row r="78" spans="1:9" x14ac:dyDescent="0.2">
      <c r="A78" s="59"/>
      <c r="B78" s="59"/>
      <c r="C78" s="59"/>
      <c r="D78" s="59"/>
      <c r="E78" s="11"/>
      <c r="G78" s="11"/>
      <c r="H78" s="59"/>
      <c r="I78" s="59"/>
    </row>
    <row r="79" spans="1:9" x14ac:dyDescent="0.2">
      <c r="A79" s="63" t="s">
        <v>998</v>
      </c>
      <c r="B79" s="59"/>
      <c r="C79" s="59"/>
      <c r="D79" s="59"/>
      <c r="E79" s="11"/>
      <c r="G79" s="11"/>
      <c r="H79" s="59"/>
      <c r="I79" s="59"/>
    </row>
    <row r="80" spans="1:9" x14ac:dyDescent="0.2">
      <c r="A80" s="59"/>
      <c r="B80" s="59"/>
      <c r="C80" s="59"/>
      <c r="D80" s="59"/>
      <c r="E80" s="11"/>
      <c r="G80" s="11"/>
      <c r="H80" s="59"/>
      <c r="I80" s="59"/>
    </row>
    <row r="81" spans="1:9" x14ac:dyDescent="0.2">
      <c r="A81" s="59"/>
      <c r="B81" s="59"/>
      <c r="C81" s="59"/>
      <c r="D81" s="59"/>
      <c r="E81" s="11"/>
      <c r="G81" s="11"/>
      <c r="H81" s="59"/>
      <c r="I81" s="59"/>
    </row>
    <row r="82" spans="1:9" x14ac:dyDescent="0.2">
      <c r="A82" s="59"/>
      <c r="B82" s="59"/>
      <c r="C82" s="59"/>
      <c r="D82" s="59"/>
      <c r="E82" s="11"/>
      <c r="G82" s="11"/>
      <c r="H82" s="59"/>
      <c r="I82" s="59"/>
    </row>
    <row r="83" spans="1:9" x14ac:dyDescent="0.2">
      <c r="A83" s="59"/>
      <c r="B83" s="59"/>
      <c r="C83" s="59"/>
      <c r="D83" s="59"/>
      <c r="E83" s="11"/>
      <c r="G83" s="11"/>
      <c r="H83" s="59"/>
      <c r="I83" s="59"/>
    </row>
    <row r="84" spans="1:9" x14ac:dyDescent="0.2">
      <c r="A84" s="59"/>
      <c r="B84" s="59"/>
      <c r="C84" s="59"/>
      <c r="D84" s="59"/>
      <c r="E84" s="11"/>
      <c r="G84" s="11"/>
      <c r="H84" s="59"/>
      <c r="I84" s="59"/>
    </row>
    <row r="85" spans="1:9" x14ac:dyDescent="0.2">
      <c r="A85" s="59"/>
      <c r="B85" s="59"/>
      <c r="C85" s="59"/>
      <c r="D85" s="59"/>
      <c r="E85" s="11"/>
      <c r="G85" s="11"/>
      <c r="H85" s="59"/>
      <c r="I85" s="59"/>
    </row>
    <row r="86" spans="1:9" x14ac:dyDescent="0.2">
      <c r="A86" s="59"/>
      <c r="B86" s="59"/>
      <c r="C86" s="59"/>
      <c r="D86" s="59"/>
      <c r="E86" s="11"/>
      <c r="G86" s="11"/>
      <c r="H86" s="59"/>
      <c r="I86" s="59"/>
    </row>
    <row r="87" spans="1:9" x14ac:dyDescent="0.2">
      <c r="A87" s="59"/>
      <c r="B87" s="59"/>
      <c r="C87" s="59"/>
      <c r="D87" s="59"/>
      <c r="E87" s="11"/>
      <c r="G87" s="11"/>
      <c r="H87" s="59"/>
      <c r="I87" s="59"/>
    </row>
    <row r="88" spans="1:9" x14ac:dyDescent="0.2">
      <c r="A88" s="59"/>
      <c r="B88" s="59"/>
      <c r="C88" s="59"/>
      <c r="D88" s="59"/>
      <c r="E88" s="11"/>
      <c r="G88" s="11"/>
      <c r="H88" s="59"/>
      <c r="I88" s="59"/>
    </row>
    <row r="89" spans="1:9" x14ac:dyDescent="0.2">
      <c r="A89" s="59"/>
      <c r="B89" s="59"/>
      <c r="C89" s="59"/>
      <c r="D89" s="59"/>
      <c r="E89" s="11"/>
      <c r="G89" s="11"/>
      <c r="H89" s="59"/>
      <c r="I89" s="59"/>
    </row>
    <row r="90" spans="1:9" x14ac:dyDescent="0.2">
      <c r="A90" s="59"/>
      <c r="B90" s="59"/>
      <c r="C90" s="59"/>
      <c r="D90" s="59"/>
      <c r="E90" s="11"/>
      <c r="G90" s="11"/>
      <c r="H90" s="59"/>
      <c r="I90" s="59"/>
    </row>
    <row r="91" spans="1:9" x14ac:dyDescent="0.2">
      <c r="A91" s="59"/>
      <c r="B91" s="59"/>
      <c r="C91" s="59"/>
      <c r="D91" s="59"/>
      <c r="E91" s="11"/>
      <c r="G91" s="11"/>
      <c r="H91" s="59"/>
      <c r="I91" s="59"/>
    </row>
    <row r="92" spans="1:9" x14ac:dyDescent="0.2">
      <c r="A92" s="59"/>
      <c r="B92" s="59"/>
      <c r="C92" s="59"/>
      <c r="D92" s="59"/>
      <c r="E92" s="11"/>
      <c r="G92" s="11"/>
      <c r="H92" s="59"/>
      <c r="I92" s="59"/>
    </row>
    <row r="93" spans="1:9" x14ac:dyDescent="0.2">
      <c r="A93" s="59"/>
      <c r="B93" s="59"/>
      <c r="C93" s="59"/>
      <c r="D93" s="59"/>
      <c r="E93" s="11"/>
      <c r="G93" s="11"/>
      <c r="H93" s="59"/>
      <c r="I93" s="59"/>
    </row>
    <row r="94" spans="1:9" x14ac:dyDescent="0.2">
      <c r="A94" s="59"/>
      <c r="B94" s="59"/>
      <c r="C94" s="59"/>
      <c r="D94" s="59"/>
      <c r="E94" s="11"/>
      <c r="G94" s="11"/>
      <c r="H94" s="59"/>
      <c r="I94" s="59"/>
    </row>
    <row r="95" spans="1:9" x14ac:dyDescent="0.2">
      <c r="A95" s="59"/>
      <c r="B95" s="59"/>
      <c r="C95" s="59"/>
      <c r="D95" s="59"/>
      <c r="E95" s="11"/>
      <c r="G95" s="11"/>
      <c r="H95" s="59"/>
      <c r="I95" s="59"/>
    </row>
    <row r="96" spans="1:9" x14ac:dyDescent="0.2">
      <c r="A96" s="59" t="s">
        <v>996</v>
      </c>
      <c r="B96" s="59"/>
      <c r="C96" s="59"/>
      <c r="D96" s="59"/>
      <c r="E96" s="11"/>
      <c r="G96" s="11"/>
      <c r="H96" s="59"/>
      <c r="I96" s="59"/>
    </row>
    <row r="97" spans="1:9" x14ac:dyDescent="0.2">
      <c r="A97" s="70"/>
      <c r="B97" s="59"/>
      <c r="C97" s="59"/>
      <c r="D97" s="59"/>
      <c r="E97" s="11"/>
      <c r="G97" s="11"/>
      <c r="H97" s="59"/>
      <c r="I97" s="59"/>
    </row>
    <row r="98" spans="1:9" x14ac:dyDescent="0.2">
      <c r="A98" s="59"/>
      <c r="B98" s="59"/>
      <c r="C98" s="59"/>
      <c r="D98" s="59"/>
      <c r="E98" s="11"/>
      <c r="G98" s="11"/>
      <c r="H98" s="59"/>
      <c r="I98" s="59"/>
    </row>
    <row r="99" spans="1:9" x14ac:dyDescent="0.2">
      <c r="A99" s="59"/>
      <c r="B99" s="59"/>
      <c r="C99" s="59"/>
      <c r="D99" s="59"/>
      <c r="E99" s="11"/>
      <c r="G99" s="11"/>
      <c r="H99" s="59"/>
      <c r="I99" s="59"/>
    </row>
    <row r="100" spans="1:9" x14ac:dyDescent="0.2">
      <c r="A100" s="70"/>
      <c r="B100" s="59"/>
      <c r="C100" s="59"/>
      <c r="D100" s="59"/>
      <c r="E100" s="11"/>
      <c r="G100" s="11"/>
      <c r="H100" s="59"/>
      <c r="I100" s="59"/>
    </row>
    <row r="101" spans="1:9" x14ac:dyDescent="0.2">
      <c r="A101" s="59"/>
      <c r="B101" s="59"/>
      <c r="C101" s="59"/>
      <c r="D101" s="59"/>
      <c r="E101" s="11"/>
      <c r="G101" s="11"/>
      <c r="H101" s="59"/>
      <c r="I101" s="59"/>
    </row>
    <row r="102" spans="1:9" x14ac:dyDescent="0.2">
      <c r="A102" s="59"/>
      <c r="B102" s="59"/>
      <c r="C102" s="59"/>
      <c r="D102" s="59"/>
      <c r="E102" s="11"/>
      <c r="G102" s="11"/>
      <c r="H102" s="59"/>
      <c r="I102" s="59"/>
    </row>
    <row r="103" spans="1:9" x14ac:dyDescent="0.2">
      <c r="A103" s="59"/>
      <c r="B103" s="59"/>
      <c r="C103" s="59"/>
      <c r="D103" s="59"/>
      <c r="E103" s="11"/>
      <c r="G103" s="11"/>
      <c r="H103" s="59"/>
      <c r="I103" s="59"/>
    </row>
    <row r="104" spans="1:9" x14ac:dyDescent="0.2">
      <c r="A104" s="59"/>
      <c r="B104" s="59"/>
      <c r="C104" s="59"/>
      <c r="D104" s="59"/>
      <c r="E104" s="11"/>
      <c r="G104" s="11"/>
      <c r="H104" s="59"/>
      <c r="I104" s="59"/>
    </row>
    <row r="105" spans="1:9" x14ac:dyDescent="0.2">
      <c r="A105" s="59"/>
      <c r="B105" s="59"/>
      <c r="C105" s="59"/>
      <c r="D105" s="59"/>
      <c r="E105" s="11"/>
      <c r="G105" s="11"/>
      <c r="H105" s="59"/>
      <c r="I105" s="59"/>
    </row>
    <row r="106" spans="1:9" x14ac:dyDescent="0.2">
      <c r="A106" s="59"/>
      <c r="B106" s="59"/>
      <c r="C106" s="59"/>
      <c r="D106" s="59"/>
      <c r="E106" s="11"/>
      <c r="G106" s="11"/>
      <c r="H106" s="59"/>
      <c r="I106" s="59"/>
    </row>
    <row r="107" spans="1:9" x14ac:dyDescent="0.2">
      <c r="A107" s="59"/>
      <c r="B107" s="59"/>
      <c r="C107" s="59"/>
      <c r="D107" s="59"/>
      <c r="E107" s="11"/>
      <c r="G107" s="11"/>
      <c r="H107" s="59"/>
      <c r="I107" s="59"/>
    </row>
    <row r="108" spans="1:9" x14ac:dyDescent="0.2">
      <c r="A108" s="59"/>
      <c r="B108" s="59"/>
      <c r="C108" s="59"/>
      <c r="D108" s="59"/>
      <c r="E108" s="11"/>
      <c r="G108" s="11"/>
      <c r="H108" s="59"/>
      <c r="I108" s="59"/>
    </row>
    <row r="109" spans="1:9" x14ac:dyDescent="0.2">
      <c r="A109" s="59"/>
      <c r="B109" s="59"/>
      <c r="C109" s="59"/>
      <c r="D109" s="59"/>
      <c r="E109" s="11"/>
      <c r="G109" s="11"/>
      <c r="H109" s="59"/>
      <c r="I109" s="59"/>
    </row>
    <row r="110" spans="1:9" x14ac:dyDescent="0.2">
      <c r="A110" s="59"/>
      <c r="B110" s="59"/>
      <c r="C110" s="59"/>
      <c r="D110" s="59"/>
      <c r="E110" s="11"/>
      <c r="G110" s="11"/>
      <c r="H110" s="59"/>
      <c r="I110" s="59"/>
    </row>
    <row r="111" spans="1:9" x14ac:dyDescent="0.2">
      <c r="A111" s="59"/>
      <c r="B111" s="59"/>
      <c r="C111" s="59"/>
      <c r="D111" s="59"/>
      <c r="E111" s="11"/>
      <c r="G111" s="11"/>
      <c r="H111" s="59"/>
      <c r="I111" s="59"/>
    </row>
    <row r="112" spans="1:9" x14ac:dyDescent="0.2">
      <c r="A112" s="59"/>
      <c r="B112" s="59"/>
      <c r="C112" s="59"/>
      <c r="D112" s="59"/>
      <c r="E112" s="11"/>
      <c r="G112" s="11"/>
      <c r="H112" s="59"/>
      <c r="I112" s="59"/>
    </row>
    <row r="113" spans="1:9" x14ac:dyDescent="0.2">
      <c r="A113" s="59"/>
      <c r="B113" s="59"/>
      <c r="C113" s="59"/>
      <c r="D113" s="59"/>
      <c r="E113" s="11"/>
      <c r="G113" s="11"/>
      <c r="H113" s="59"/>
      <c r="I113" s="59"/>
    </row>
    <row r="114" spans="1:9" x14ac:dyDescent="0.2">
      <c r="A114" s="59"/>
      <c r="B114" s="59"/>
      <c r="C114" s="59"/>
      <c r="D114" s="59"/>
      <c r="E114" s="11"/>
      <c r="G114" s="11"/>
      <c r="H114" s="59"/>
      <c r="I114" s="59"/>
    </row>
    <row r="115" spans="1:9" x14ac:dyDescent="0.2">
      <c r="A115" s="59"/>
      <c r="B115" s="59"/>
      <c r="C115" s="59"/>
      <c r="D115" s="59"/>
      <c r="E115" s="11"/>
      <c r="G115" s="11"/>
      <c r="H115" s="59"/>
      <c r="I115" s="59"/>
    </row>
    <row r="116" spans="1:9" x14ac:dyDescent="0.2">
      <c r="A116" s="59"/>
      <c r="B116" s="59"/>
      <c r="C116" s="59"/>
      <c r="D116" s="59"/>
      <c r="E116" s="11"/>
      <c r="G116" s="11"/>
      <c r="H116" s="59"/>
      <c r="I116" s="59"/>
    </row>
    <row r="117" spans="1:9" x14ac:dyDescent="0.2">
      <c r="A117" s="59"/>
      <c r="B117" s="59"/>
      <c r="C117" s="59"/>
      <c r="D117" s="59"/>
      <c r="E117" s="11"/>
      <c r="G117" s="11"/>
      <c r="H117" s="59"/>
      <c r="I117" s="59"/>
    </row>
    <row r="118" spans="1:9" x14ac:dyDescent="0.2">
      <c r="A118" s="59"/>
      <c r="B118" s="59"/>
      <c r="C118" s="59"/>
      <c r="D118" s="59"/>
      <c r="E118" s="11"/>
      <c r="G118" s="11"/>
      <c r="H118" s="59"/>
      <c r="I118" s="59"/>
    </row>
    <row r="119" spans="1:9" x14ac:dyDescent="0.2">
      <c r="A119" s="59"/>
      <c r="B119" s="59"/>
      <c r="C119" s="59"/>
      <c r="D119" s="59"/>
      <c r="E119" s="11"/>
      <c r="G119" s="11"/>
      <c r="H119" s="59"/>
      <c r="I119" s="59"/>
    </row>
    <row r="120" spans="1:9" x14ac:dyDescent="0.2">
      <c r="A120" s="59"/>
      <c r="B120" s="59"/>
      <c r="C120" s="59"/>
      <c r="D120" s="59"/>
      <c r="E120" s="11"/>
      <c r="G120" s="11"/>
      <c r="H120" s="59"/>
      <c r="I120" s="59"/>
    </row>
    <row r="121" spans="1:9" x14ac:dyDescent="0.2">
      <c r="A121" s="59"/>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59"/>
      <c r="B124" s="59"/>
      <c r="C124" s="59"/>
      <c r="D124" s="59"/>
      <c r="E124" s="11"/>
      <c r="G124" s="11"/>
      <c r="H124" s="59"/>
      <c r="I124" s="59"/>
    </row>
    <row r="125" spans="1:9" x14ac:dyDescent="0.2">
      <c r="A125" s="59"/>
      <c r="B125" s="59"/>
      <c r="C125" s="59"/>
      <c r="D125" s="59"/>
      <c r="E125" s="11"/>
      <c r="G125" s="11"/>
      <c r="H125" s="59"/>
      <c r="I125" s="59"/>
    </row>
    <row r="126" spans="1:9" x14ac:dyDescent="0.2">
      <c r="A126" s="59"/>
      <c r="B126" s="59"/>
      <c r="C126" s="59"/>
      <c r="D126" s="59"/>
      <c r="E126" s="11"/>
      <c r="G126" s="11"/>
      <c r="H126" s="59"/>
      <c r="I126" s="59"/>
    </row>
    <row r="127" spans="1:9" x14ac:dyDescent="0.2">
      <c r="A127" s="59"/>
      <c r="B127" s="59"/>
      <c r="C127" s="59"/>
      <c r="D127" s="59"/>
      <c r="E127" s="11"/>
      <c r="G127" s="11"/>
      <c r="H127" s="59"/>
      <c r="I127" s="59"/>
    </row>
    <row r="128" spans="1:9" x14ac:dyDescent="0.2">
      <c r="A128" s="59"/>
      <c r="B128" s="59"/>
      <c r="C128" s="59"/>
      <c r="D128" s="59"/>
      <c r="E128" s="11"/>
      <c r="G128" s="11"/>
      <c r="H128" s="59"/>
      <c r="I128" s="59"/>
    </row>
    <row r="129" spans="1:9" x14ac:dyDescent="0.2">
      <c r="A129" s="59"/>
      <c r="B129" s="59"/>
      <c r="C129" s="59"/>
      <c r="D129" s="59"/>
      <c r="E129" s="11"/>
      <c r="G129" s="11"/>
      <c r="H129" s="59"/>
      <c r="I129" s="59"/>
    </row>
    <row r="130" spans="1:9" x14ac:dyDescent="0.2">
      <c r="A130" s="59"/>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59"/>
      <c r="B133" s="59"/>
      <c r="C133" s="59"/>
      <c r="D133" s="59"/>
      <c r="E133" s="11"/>
      <c r="G133" s="11"/>
      <c r="H133" s="59"/>
      <c r="I133" s="59"/>
    </row>
    <row r="134" spans="1:9" x14ac:dyDescent="0.2">
      <c r="A134" s="59"/>
      <c r="B134" s="59"/>
      <c r="C134" s="59"/>
      <c r="D134" s="59"/>
      <c r="E134" s="11"/>
      <c r="G134" s="11"/>
      <c r="H134" s="59"/>
      <c r="I134" s="59"/>
    </row>
    <row r="135" spans="1:9" x14ac:dyDescent="0.2">
      <c r="A135" s="59"/>
      <c r="B135" s="59"/>
      <c r="C135" s="59"/>
      <c r="D135" s="59"/>
      <c r="E135" s="11"/>
      <c r="G135" s="11"/>
      <c r="H135" s="59"/>
      <c r="I135" s="59"/>
    </row>
    <row r="136" spans="1:9" x14ac:dyDescent="0.2">
      <c r="A136" s="59"/>
      <c r="B136" s="59"/>
      <c r="C136" s="59"/>
      <c r="D136" s="59"/>
      <c r="E136" s="11"/>
      <c r="G136" s="11"/>
      <c r="H136" s="59"/>
      <c r="I136" s="59"/>
    </row>
    <row r="137" spans="1:9" x14ac:dyDescent="0.2">
      <c r="A137" s="59"/>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59"/>
      <c r="B149" s="59"/>
      <c r="C149" s="59"/>
      <c r="D149" s="59"/>
      <c r="E149" s="11"/>
      <c r="G149" s="11"/>
      <c r="H149" s="59"/>
      <c r="I149" s="59"/>
    </row>
    <row r="150" spans="1:9" x14ac:dyDescent="0.2">
      <c r="A150" s="59"/>
      <c r="B150" s="59"/>
      <c r="C150" s="59"/>
      <c r="D150" s="59"/>
      <c r="E150" s="11"/>
      <c r="G150" s="11"/>
      <c r="H150" s="59"/>
      <c r="I150" s="59"/>
    </row>
    <row r="151" spans="1:9" x14ac:dyDescent="0.2">
      <c r="A151" s="59"/>
      <c r="B151" s="59"/>
      <c r="C151" s="59"/>
      <c r="D151" s="59"/>
      <c r="E151" s="11"/>
      <c r="G151" s="11"/>
      <c r="H151" s="59"/>
      <c r="I151" s="59"/>
    </row>
    <row r="152" spans="1:9" x14ac:dyDescent="0.2">
      <c r="A152" s="59"/>
      <c r="B152" s="59"/>
      <c r="C152" s="59"/>
      <c r="D152" s="59"/>
      <c r="E152" s="11"/>
      <c r="G152" s="11"/>
      <c r="H152" s="59"/>
      <c r="I152" s="59"/>
    </row>
    <row r="153" spans="1:9" x14ac:dyDescent="0.2">
      <c r="A153" s="59"/>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59"/>
      <c r="B156" s="59"/>
      <c r="C156" s="59"/>
      <c r="D156" s="59"/>
      <c r="E156" s="11"/>
      <c r="G156" s="11"/>
      <c r="H156" s="59"/>
      <c r="I156" s="59"/>
    </row>
    <row r="157" spans="1:9" x14ac:dyDescent="0.2">
      <c r="A157" s="59"/>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c r="B164" s="59"/>
      <c r="C164" s="59"/>
      <c r="D164" s="59"/>
      <c r="E164" s="11"/>
      <c r="G164" s="11"/>
      <c r="H164" s="59"/>
      <c r="I164" s="59"/>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row r="197" spans="1:9" x14ac:dyDescent="0.2">
      <c r="A197" s="59"/>
      <c r="B197" s="59"/>
      <c r="C197" s="59"/>
      <c r="D197" s="59"/>
      <c r="E197" s="11"/>
      <c r="G197" s="11"/>
      <c r="H197" s="59"/>
      <c r="I197" s="59"/>
    </row>
    <row r="198" spans="1:9" x14ac:dyDescent="0.2">
      <c r="A198" s="59"/>
      <c r="B198" s="59"/>
      <c r="C198" s="59"/>
      <c r="D198" s="59"/>
      <c r="E198" s="11"/>
      <c r="G198" s="11"/>
      <c r="H198" s="59"/>
      <c r="I198" s="59"/>
    </row>
    <row r="199" spans="1:9" x14ac:dyDescent="0.2">
      <c r="A199" s="59"/>
      <c r="B199" s="59"/>
      <c r="C199" s="59"/>
      <c r="D199" s="59"/>
      <c r="E199" s="11"/>
      <c r="G199" s="11"/>
      <c r="H199" s="59"/>
      <c r="I199" s="59"/>
    </row>
    <row r="200" spans="1:9" x14ac:dyDescent="0.2">
      <c r="A200" s="59"/>
      <c r="B200" s="59"/>
      <c r="C200" s="59"/>
      <c r="D200" s="59"/>
      <c r="E200" s="11"/>
      <c r="G200" s="11"/>
      <c r="H200" s="59"/>
      <c r="I200" s="59"/>
    </row>
    <row r="201" spans="1:9" x14ac:dyDescent="0.2">
      <c r="A201" s="59"/>
      <c r="B201" s="59"/>
      <c r="C201" s="59"/>
      <c r="D201" s="59"/>
      <c r="E201" s="11"/>
      <c r="G201" s="11"/>
      <c r="H201" s="59"/>
      <c r="I201" s="59"/>
    </row>
  </sheetData>
  <mergeCells count="4">
    <mergeCell ref="A1:G1"/>
    <mergeCell ref="A45:B45"/>
    <mergeCell ref="A46:B46"/>
    <mergeCell ref="A47:B47"/>
  </mergeCells>
  <conditionalFormatting sqref="F2:F3">
    <cfRule type="cellIs" dxfId="101" priority="5" stopIfTrue="1" operator="between">
      <formula>0.009</formula>
      <formula>-0.009</formula>
    </cfRule>
  </conditionalFormatting>
  <conditionalFormatting sqref="F5:F20">
    <cfRule type="cellIs" dxfId="100" priority="3" stopIfTrue="1" operator="between">
      <formula>0.009</formula>
      <formula>-0.009</formula>
    </cfRule>
  </conditionalFormatting>
  <conditionalFormatting sqref="F22:F33">
    <cfRule type="cellIs" dxfId="99" priority="4" stopIfTrue="1" operator="between">
      <formula>0.009</formula>
      <formula>-0.009</formula>
    </cfRule>
  </conditionalFormatting>
  <conditionalFormatting sqref="F35:F76">
    <cfRule type="cellIs" dxfId="98" priority="1" stopIfTrue="1" operator="between">
      <formula>0.009</formula>
      <formula>-0.009</formula>
    </cfRule>
  </conditionalFormatting>
  <conditionalFormatting sqref="F78:F303">
    <cfRule type="cellIs" dxfId="97" priority="2" stopIfTrue="1" operator="between">
      <formula>0.009</formula>
      <formula>-0.009</formula>
    </cfRule>
  </conditionalFormatting>
  <hyperlinks>
    <hyperlink ref="A61"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47"/>
  <sheetViews>
    <sheetView workbookViewId="0">
      <selection sqref="A1:G1"/>
    </sheetView>
  </sheetViews>
  <sheetFormatPr defaultColWidth="9.28515625" defaultRowHeight="11.25" x14ac:dyDescent="0.2"/>
  <cols>
    <col min="1" max="1" width="38.7109375" style="7" bestFit="1" customWidth="1"/>
    <col min="2" max="2" width="60.42578125" style="7" bestFit="1" customWidth="1"/>
    <col min="3" max="3" width="25.570312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7" s="1" customFormat="1" ht="15" x14ac:dyDescent="0.2">
      <c r="A1" s="114" t="s">
        <v>1428</v>
      </c>
      <c r="B1" s="115"/>
      <c r="C1" s="115"/>
      <c r="D1" s="115"/>
      <c r="E1" s="115"/>
      <c r="F1" s="115"/>
      <c r="G1" s="115"/>
    </row>
    <row r="2" spans="1:7" s="1" customFormat="1" ht="12" x14ac:dyDescent="0.2">
      <c r="E2" s="5"/>
      <c r="F2" s="9"/>
      <c r="G2" s="10"/>
    </row>
    <row r="3" spans="1:7" s="1" customFormat="1" ht="12" x14ac:dyDescent="0.2">
      <c r="A3" s="8" t="s">
        <v>7</v>
      </c>
      <c r="B3" s="2"/>
      <c r="C3" s="3"/>
      <c r="D3" s="3"/>
      <c r="E3" s="4"/>
      <c r="F3" s="9"/>
      <c r="G3" s="10"/>
    </row>
    <row r="4" spans="1:7" s="1" customFormat="1" ht="27.75" customHeight="1" x14ac:dyDescent="0.2">
      <c r="A4" s="6" t="s">
        <v>2</v>
      </c>
      <c r="B4" s="6" t="s">
        <v>0</v>
      </c>
      <c r="C4" s="13" t="s">
        <v>4</v>
      </c>
      <c r="D4" s="13" t="s">
        <v>1</v>
      </c>
      <c r="E4" s="52" t="s">
        <v>6</v>
      </c>
      <c r="F4" s="12" t="s">
        <v>3</v>
      </c>
      <c r="G4" s="12" t="s">
        <v>5</v>
      </c>
    </row>
    <row r="5" spans="1:7" x14ac:dyDescent="0.2">
      <c r="A5" s="16" t="s">
        <v>112</v>
      </c>
      <c r="B5" s="17"/>
      <c r="C5" s="17"/>
      <c r="D5" s="17"/>
      <c r="E5" s="18"/>
      <c r="F5" s="19"/>
      <c r="G5" s="18"/>
    </row>
    <row r="6" spans="1:7" x14ac:dyDescent="0.2">
      <c r="A6" s="20" t="s">
        <v>20</v>
      </c>
      <c r="B6" s="21"/>
      <c r="C6" s="21"/>
      <c r="D6" s="21"/>
      <c r="E6" s="22"/>
      <c r="F6" s="23"/>
      <c r="G6" s="22"/>
    </row>
    <row r="7" spans="1:7" x14ac:dyDescent="0.2">
      <c r="A7" s="21" t="s">
        <v>114</v>
      </c>
      <c r="B7" s="21" t="s">
        <v>113</v>
      </c>
      <c r="C7" s="21" t="s">
        <v>115</v>
      </c>
      <c r="D7" s="24">
        <v>220000</v>
      </c>
      <c r="E7" s="22">
        <v>2093.52</v>
      </c>
      <c r="F7" s="23">
        <v>4.0780858962726896</v>
      </c>
      <c r="G7" s="22"/>
    </row>
    <row r="8" spans="1:7" x14ac:dyDescent="0.2">
      <c r="A8" s="21" t="s">
        <v>117</v>
      </c>
      <c r="B8" s="21" t="s">
        <v>116</v>
      </c>
      <c r="C8" s="21" t="s">
        <v>115</v>
      </c>
      <c r="D8" s="24">
        <v>112500</v>
      </c>
      <c r="E8" s="22">
        <v>1572.5250000000001</v>
      </c>
      <c r="F8" s="23">
        <v>3.0632102984620202</v>
      </c>
      <c r="G8" s="22"/>
    </row>
    <row r="9" spans="1:7" x14ac:dyDescent="0.2">
      <c r="A9" s="21" t="s">
        <v>119</v>
      </c>
      <c r="B9" s="21" t="s">
        <v>118</v>
      </c>
      <c r="C9" s="21" t="s">
        <v>120</v>
      </c>
      <c r="D9" s="24">
        <v>27100</v>
      </c>
      <c r="E9" s="22">
        <v>975.87099999999998</v>
      </c>
      <c r="F9" s="23">
        <v>1.9009542596591</v>
      </c>
      <c r="G9" s="22"/>
    </row>
    <row r="10" spans="1:7" x14ac:dyDescent="0.2">
      <c r="A10" s="21" t="s">
        <v>122</v>
      </c>
      <c r="B10" s="21" t="s">
        <v>121</v>
      </c>
      <c r="C10" s="21" t="s">
        <v>123</v>
      </c>
      <c r="D10" s="24">
        <v>48000</v>
      </c>
      <c r="E10" s="22">
        <v>906.62400000000002</v>
      </c>
      <c r="F10" s="23">
        <v>1.7660641157583099</v>
      </c>
      <c r="G10" s="22"/>
    </row>
    <row r="11" spans="1:7" x14ac:dyDescent="0.2">
      <c r="A11" s="21" t="s">
        <v>125</v>
      </c>
      <c r="B11" s="21" t="s">
        <v>124</v>
      </c>
      <c r="C11" s="21" t="s">
        <v>126</v>
      </c>
      <c r="D11" s="24">
        <v>58000</v>
      </c>
      <c r="E11" s="22">
        <v>852.36800000000005</v>
      </c>
      <c r="F11" s="23">
        <v>1.6603757877804699</v>
      </c>
      <c r="G11" s="22"/>
    </row>
    <row r="12" spans="1:7" x14ac:dyDescent="0.2">
      <c r="A12" s="21" t="s">
        <v>128</v>
      </c>
      <c r="B12" s="21" t="s">
        <v>127</v>
      </c>
      <c r="C12" s="21" t="s">
        <v>129</v>
      </c>
      <c r="D12" s="24">
        <v>60000</v>
      </c>
      <c r="E12" s="22">
        <v>814.32</v>
      </c>
      <c r="F12" s="23">
        <v>1.58625993878863</v>
      </c>
      <c r="G12" s="22"/>
    </row>
    <row r="13" spans="1:7" x14ac:dyDescent="0.2">
      <c r="A13" s="21" t="s">
        <v>131</v>
      </c>
      <c r="B13" s="21" t="s">
        <v>130</v>
      </c>
      <c r="C13" s="21" t="s">
        <v>115</v>
      </c>
      <c r="D13" s="24">
        <v>73000</v>
      </c>
      <c r="E13" s="22">
        <v>762.99599999999998</v>
      </c>
      <c r="F13" s="23">
        <v>1.4862830192749401</v>
      </c>
      <c r="G13" s="22"/>
    </row>
    <row r="14" spans="1:7" x14ac:dyDescent="0.2">
      <c r="A14" s="21" t="s">
        <v>133</v>
      </c>
      <c r="B14" s="21" t="s">
        <v>132</v>
      </c>
      <c r="C14" s="21" t="s">
        <v>134</v>
      </c>
      <c r="D14" s="24">
        <v>200000</v>
      </c>
      <c r="E14" s="22">
        <v>627.9</v>
      </c>
      <c r="F14" s="23">
        <v>1.2231218876674801</v>
      </c>
      <c r="G14" s="22"/>
    </row>
    <row r="15" spans="1:7" x14ac:dyDescent="0.2">
      <c r="A15" s="21" t="s">
        <v>136</v>
      </c>
      <c r="B15" s="21" t="s">
        <v>135</v>
      </c>
      <c r="C15" s="21" t="s">
        <v>126</v>
      </c>
      <c r="D15" s="24">
        <v>41000</v>
      </c>
      <c r="E15" s="22">
        <v>596.46799999999996</v>
      </c>
      <c r="F15" s="23">
        <v>1.1618937188935301</v>
      </c>
      <c r="G15" s="22"/>
    </row>
    <row r="16" spans="1:7" x14ac:dyDescent="0.2">
      <c r="A16" s="21" t="s">
        <v>138</v>
      </c>
      <c r="B16" s="21" t="s">
        <v>137</v>
      </c>
      <c r="C16" s="21" t="s">
        <v>139</v>
      </c>
      <c r="D16" s="24">
        <v>3900</v>
      </c>
      <c r="E16" s="22">
        <v>492.96</v>
      </c>
      <c r="F16" s="23">
        <v>0.96026463727434497</v>
      </c>
      <c r="G16" s="22"/>
    </row>
    <row r="17" spans="1:7" x14ac:dyDescent="0.2">
      <c r="A17" s="21" t="s">
        <v>141</v>
      </c>
      <c r="B17" s="21" t="s">
        <v>140</v>
      </c>
      <c r="C17" s="21" t="s">
        <v>142</v>
      </c>
      <c r="D17" s="24">
        <v>6000</v>
      </c>
      <c r="E17" s="22">
        <v>456.6</v>
      </c>
      <c r="F17" s="23">
        <v>0.88943693885805297</v>
      </c>
      <c r="G17" s="22"/>
    </row>
    <row r="18" spans="1:7" x14ac:dyDescent="0.2">
      <c r="A18" s="21" t="s">
        <v>144</v>
      </c>
      <c r="B18" s="21" t="s">
        <v>143</v>
      </c>
      <c r="C18" s="21" t="s">
        <v>145</v>
      </c>
      <c r="D18" s="24">
        <v>135000</v>
      </c>
      <c r="E18" s="22">
        <v>442.1925</v>
      </c>
      <c r="F18" s="23">
        <v>0.86137175555407197</v>
      </c>
      <c r="G18" s="22"/>
    </row>
    <row r="19" spans="1:7" x14ac:dyDescent="0.2">
      <c r="A19" s="21" t="s">
        <v>147</v>
      </c>
      <c r="B19" s="21" t="s">
        <v>146</v>
      </c>
      <c r="C19" s="21" t="s">
        <v>115</v>
      </c>
      <c r="D19" s="24">
        <v>53000</v>
      </c>
      <c r="E19" s="22">
        <v>425.32499999999999</v>
      </c>
      <c r="F19" s="23">
        <v>0.82851459925493098</v>
      </c>
      <c r="G19" s="22"/>
    </row>
    <row r="20" spans="1:7" x14ac:dyDescent="0.2">
      <c r="A20" s="21" t="s">
        <v>149</v>
      </c>
      <c r="B20" s="21" t="s">
        <v>148</v>
      </c>
      <c r="C20" s="21" t="s">
        <v>150</v>
      </c>
      <c r="D20" s="24">
        <v>32000</v>
      </c>
      <c r="E20" s="22">
        <v>419.52</v>
      </c>
      <c r="F20" s="23">
        <v>0.81720671176024995</v>
      </c>
      <c r="G20" s="22"/>
    </row>
    <row r="21" spans="1:7" x14ac:dyDescent="0.2">
      <c r="A21" s="21" t="s">
        <v>152</v>
      </c>
      <c r="B21" s="21" t="s">
        <v>151</v>
      </c>
      <c r="C21" s="21" t="s">
        <v>153</v>
      </c>
      <c r="D21" s="24">
        <v>24000</v>
      </c>
      <c r="E21" s="22">
        <v>382.68</v>
      </c>
      <c r="F21" s="23">
        <v>0.74544399422295105</v>
      </c>
      <c r="G21" s="22"/>
    </row>
    <row r="22" spans="1:7" x14ac:dyDescent="0.2">
      <c r="A22" s="21" t="s">
        <v>155</v>
      </c>
      <c r="B22" s="21" t="s">
        <v>154</v>
      </c>
      <c r="C22" s="21" t="s">
        <v>156</v>
      </c>
      <c r="D22" s="24">
        <v>21000</v>
      </c>
      <c r="E22" s="22">
        <v>371.86799999999999</v>
      </c>
      <c r="F22" s="23">
        <v>0.72438268852226495</v>
      </c>
      <c r="G22" s="22"/>
    </row>
    <row r="23" spans="1:7" x14ac:dyDescent="0.2">
      <c r="A23" s="21" t="s">
        <v>158</v>
      </c>
      <c r="B23" s="21" t="s">
        <v>157</v>
      </c>
      <c r="C23" s="21" t="s">
        <v>159</v>
      </c>
      <c r="D23" s="24">
        <v>200000</v>
      </c>
      <c r="E23" s="22">
        <v>346.14</v>
      </c>
      <c r="F23" s="23">
        <v>0.67426566363628204</v>
      </c>
      <c r="G23" s="22"/>
    </row>
    <row r="24" spans="1:7" x14ac:dyDescent="0.2">
      <c r="A24" s="21" t="s">
        <v>161</v>
      </c>
      <c r="B24" s="21" t="s">
        <v>160</v>
      </c>
      <c r="C24" s="21" t="s">
        <v>162</v>
      </c>
      <c r="D24" s="24">
        <v>10500</v>
      </c>
      <c r="E24" s="22">
        <v>335.94749999999999</v>
      </c>
      <c r="F24" s="23">
        <v>0.65441111698864596</v>
      </c>
      <c r="G24" s="22"/>
    </row>
    <row r="25" spans="1:7" x14ac:dyDescent="0.2">
      <c r="A25" s="21" t="s">
        <v>164</v>
      </c>
      <c r="B25" s="21" t="s">
        <v>163</v>
      </c>
      <c r="C25" s="21" t="s">
        <v>153</v>
      </c>
      <c r="D25" s="24">
        <v>17400</v>
      </c>
      <c r="E25" s="22">
        <v>313.23480000000001</v>
      </c>
      <c r="F25" s="23">
        <v>0.61016776534343897</v>
      </c>
      <c r="G25" s="22"/>
    </row>
    <row r="26" spans="1:7" x14ac:dyDescent="0.2">
      <c r="A26" s="21" t="s">
        <v>166</v>
      </c>
      <c r="B26" s="21" t="s">
        <v>165</v>
      </c>
      <c r="C26" s="21" t="s">
        <v>167</v>
      </c>
      <c r="D26" s="24">
        <v>40000</v>
      </c>
      <c r="E26" s="22">
        <v>308.82</v>
      </c>
      <c r="F26" s="23">
        <v>0.60156792697797601</v>
      </c>
      <c r="G26" s="22"/>
    </row>
    <row r="27" spans="1:7" x14ac:dyDescent="0.2">
      <c r="A27" s="21" t="s">
        <v>169</v>
      </c>
      <c r="B27" s="21" t="s">
        <v>168</v>
      </c>
      <c r="C27" s="21" t="s">
        <v>170</v>
      </c>
      <c r="D27" s="24">
        <v>93000</v>
      </c>
      <c r="E27" s="22">
        <v>306.89999999999998</v>
      </c>
      <c r="F27" s="23">
        <v>0.59782785049394704</v>
      </c>
      <c r="G27" s="22"/>
    </row>
    <row r="28" spans="1:7" x14ac:dyDescent="0.2">
      <c r="A28" s="21" t="s">
        <v>172</v>
      </c>
      <c r="B28" s="21" t="s">
        <v>171</v>
      </c>
      <c r="C28" s="21" t="s">
        <v>173</v>
      </c>
      <c r="D28" s="24">
        <v>11500</v>
      </c>
      <c r="E28" s="22">
        <v>305.87700000000001</v>
      </c>
      <c r="F28" s="23">
        <v>0.59583509099230103</v>
      </c>
      <c r="G28" s="22"/>
    </row>
    <row r="29" spans="1:7" x14ac:dyDescent="0.2">
      <c r="A29" s="21" t="s">
        <v>175</v>
      </c>
      <c r="B29" s="21" t="s">
        <v>174</v>
      </c>
      <c r="C29" s="21" t="s">
        <v>142</v>
      </c>
      <c r="D29" s="24">
        <v>13500</v>
      </c>
      <c r="E29" s="22">
        <v>295.44749999999999</v>
      </c>
      <c r="F29" s="23">
        <v>0.57551887865366702</v>
      </c>
      <c r="G29" s="22"/>
    </row>
    <row r="30" spans="1:7" x14ac:dyDescent="0.2">
      <c r="A30" s="21" t="s">
        <v>177</v>
      </c>
      <c r="B30" s="21" t="s">
        <v>176</v>
      </c>
      <c r="C30" s="21" t="s">
        <v>162</v>
      </c>
      <c r="D30" s="24">
        <v>43000</v>
      </c>
      <c r="E30" s="22">
        <v>287.67</v>
      </c>
      <c r="F30" s="23">
        <v>0.560368646958598</v>
      </c>
      <c r="G30" s="22"/>
    </row>
    <row r="31" spans="1:7" x14ac:dyDescent="0.2">
      <c r="A31" s="21" t="s">
        <v>179</v>
      </c>
      <c r="B31" s="21" t="s">
        <v>178</v>
      </c>
      <c r="C31" s="21" t="s">
        <v>180</v>
      </c>
      <c r="D31" s="24">
        <v>5000</v>
      </c>
      <c r="E31" s="22">
        <v>282.3</v>
      </c>
      <c r="F31" s="23">
        <v>0.54990812054233096</v>
      </c>
      <c r="G31" s="22"/>
    </row>
    <row r="32" spans="1:7" x14ac:dyDescent="0.2">
      <c r="A32" s="21" t="s">
        <v>182</v>
      </c>
      <c r="B32" s="21" t="s">
        <v>181</v>
      </c>
      <c r="C32" s="21" t="s">
        <v>183</v>
      </c>
      <c r="D32" s="24">
        <v>170000</v>
      </c>
      <c r="E32" s="22">
        <v>281.911</v>
      </c>
      <c r="F32" s="23">
        <v>0.54915036546301499</v>
      </c>
      <c r="G32" s="22"/>
    </row>
    <row r="33" spans="1:7" x14ac:dyDescent="0.2">
      <c r="A33" s="21" t="s">
        <v>185</v>
      </c>
      <c r="B33" s="21" t="s">
        <v>184</v>
      </c>
      <c r="C33" s="21" t="s">
        <v>183</v>
      </c>
      <c r="D33" s="24">
        <v>42300</v>
      </c>
      <c r="E33" s="22">
        <v>265.53825000000001</v>
      </c>
      <c r="F33" s="23">
        <v>0.51725696064328597</v>
      </c>
      <c r="G33" s="22"/>
    </row>
    <row r="34" spans="1:7" x14ac:dyDescent="0.2">
      <c r="A34" s="21" t="s">
        <v>187</v>
      </c>
      <c r="B34" s="21" t="s">
        <v>186</v>
      </c>
      <c r="C34" s="21" t="s">
        <v>188</v>
      </c>
      <c r="D34" s="24">
        <v>70000</v>
      </c>
      <c r="E34" s="22">
        <v>258.58</v>
      </c>
      <c r="F34" s="23">
        <v>0.50370259231256098</v>
      </c>
      <c r="G34" s="22"/>
    </row>
    <row r="35" spans="1:7" x14ac:dyDescent="0.2">
      <c r="A35" s="21" t="s">
        <v>190</v>
      </c>
      <c r="B35" s="21" t="s">
        <v>189</v>
      </c>
      <c r="C35" s="21" t="s">
        <v>191</v>
      </c>
      <c r="D35" s="24">
        <v>6700</v>
      </c>
      <c r="E35" s="22">
        <v>247.55160000000001</v>
      </c>
      <c r="F35" s="23">
        <v>0.48221974882482099</v>
      </c>
      <c r="G35" s="22"/>
    </row>
    <row r="36" spans="1:7" x14ac:dyDescent="0.2">
      <c r="A36" s="21" t="s">
        <v>193</v>
      </c>
      <c r="B36" s="21" t="s">
        <v>192</v>
      </c>
      <c r="C36" s="21" t="s">
        <v>170</v>
      </c>
      <c r="D36" s="24">
        <v>3365</v>
      </c>
      <c r="E36" s="22">
        <v>244.55137500000001</v>
      </c>
      <c r="F36" s="23">
        <v>0.47637544102831297</v>
      </c>
      <c r="G36" s="22"/>
    </row>
    <row r="37" spans="1:7" x14ac:dyDescent="0.2">
      <c r="A37" s="21" t="s">
        <v>195</v>
      </c>
      <c r="B37" s="21" t="s">
        <v>194</v>
      </c>
      <c r="C37" s="21" t="s">
        <v>196</v>
      </c>
      <c r="D37" s="24">
        <v>15500</v>
      </c>
      <c r="E37" s="22">
        <v>242.07900000000001</v>
      </c>
      <c r="F37" s="23">
        <v>0.471559362071438</v>
      </c>
      <c r="G37" s="22"/>
    </row>
    <row r="38" spans="1:7" x14ac:dyDescent="0.2">
      <c r="A38" s="21" t="s">
        <v>198</v>
      </c>
      <c r="B38" s="21" t="s">
        <v>197</v>
      </c>
      <c r="C38" s="21" t="s">
        <v>199</v>
      </c>
      <c r="D38" s="24">
        <v>8000</v>
      </c>
      <c r="E38" s="22">
        <v>236.928</v>
      </c>
      <c r="F38" s="23">
        <v>0.46152543812912999</v>
      </c>
      <c r="G38" s="22"/>
    </row>
    <row r="39" spans="1:7" x14ac:dyDescent="0.2">
      <c r="A39" s="21" t="s">
        <v>201</v>
      </c>
      <c r="B39" s="21" t="s">
        <v>200</v>
      </c>
      <c r="C39" s="21" t="s">
        <v>202</v>
      </c>
      <c r="D39" s="24">
        <v>31800</v>
      </c>
      <c r="E39" s="22">
        <v>230.8203</v>
      </c>
      <c r="F39" s="23">
        <v>0.44962790420126503</v>
      </c>
      <c r="G39" s="22"/>
    </row>
    <row r="40" spans="1:7" x14ac:dyDescent="0.2">
      <c r="A40" s="21" t="s">
        <v>204</v>
      </c>
      <c r="B40" s="21" t="s">
        <v>203</v>
      </c>
      <c r="C40" s="21" t="s">
        <v>162</v>
      </c>
      <c r="D40" s="24">
        <v>1500</v>
      </c>
      <c r="E40" s="22">
        <v>221.86500000000001</v>
      </c>
      <c r="F40" s="23">
        <v>0.43218336933802398</v>
      </c>
      <c r="G40" s="22"/>
    </row>
    <row r="41" spans="1:7" x14ac:dyDescent="0.2">
      <c r="A41" s="21" t="s">
        <v>206</v>
      </c>
      <c r="B41" s="21" t="s">
        <v>205</v>
      </c>
      <c r="C41" s="21" t="s">
        <v>183</v>
      </c>
      <c r="D41" s="24">
        <v>66000</v>
      </c>
      <c r="E41" s="22">
        <v>215.85300000000001</v>
      </c>
      <c r="F41" s="23">
        <v>0.42047225484741002</v>
      </c>
      <c r="G41" s="22"/>
    </row>
    <row r="42" spans="1:7" x14ac:dyDescent="0.2">
      <c r="A42" s="21" t="s">
        <v>208</v>
      </c>
      <c r="B42" s="21" t="s">
        <v>207</v>
      </c>
      <c r="C42" s="21" t="s">
        <v>199</v>
      </c>
      <c r="D42" s="24">
        <v>1482</v>
      </c>
      <c r="E42" s="22">
        <v>208.5915</v>
      </c>
      <c r="F42" s="23">
        <v>0.40632716870742303</v>
      </c>
      <c r="G42" s="22"/>
    </row>
    <row r="43" spans="1:7" x14ac:dyDescent="0.2">
      <c r="A43" s="21" t="s">
        <v>210</v>
      </c>
      <c r="B43" s="21" t="s">
        <v>209</v>
      </c>
      <c r="C43" s="21" t="s">
        <v>199</v>
      </c>
      <c r="D43" s="24">
        <v>21000</v>
      </c>
      <c r="E43" s="22">
        <v>207.95249999999999</v>
      </c>
      <c r="F43" s="23">
        <v>0.40508242450258303</v>
      </c>
      <c r="G43" s="22"/>
    </row>
    <row r="44" spans="1:7" x14ac:dyDescent="0.2">
      <c r="A44" s="21" t="s">
        <v>212</v>
      </c>
      <c r="B44" s="21" t="s">
        <v>211</v>
      </c>
      <c r="C44" s="21" t="s">
        <v>213</v>
      </c>
      <c r="D44" s="24">
        <v>23000</v>
      </c>
      <c r="E44" s="22">
        <v>206.64349999999999</v>
      </c>
      <c r="F44" s="23">
        <v>0.40253254944133599</v>
      </c>
      <c r="G44" s="22"/>
    </row>
    <row r="45" spans="1:7" x14ac:dyDescent="0.2">
      <c r="A45" s="21" t="s">
        <v>215</v>
      </c>
      <c r="B45" s="21" t="s">
        <v>214</v>
      </c>
      <c r="C45" s="21" t="s">
        <v>216</v>
      </c>
      <c r="D45" s="24">
        <v>127000</v>
      </c>
      <c r="E45" s="22">
        <v>196.18960000000001</v>
      </c>
      <c r="F45" s="23">
        <v>0.38216880696405098</v>
      </c>
      <c r="G45" s="22"/>
    </row>
    <row r="46" spans="1:7" x14ac:dyDescent="0.2">
      <c r="A46" s="21" t="s">
        <v>218</v>
      </c>
      <c r="B46" s="21" t="s">
        <v>217</v>
      </c>
      <c r="C46" s="21" t="s">
        <v>219</v>
      </c>
      <c r="D46" s="24">
        <v>45000</v>
      </c>
      <c r="E46" s="22">
        <v>192.285</v>
      </c>
      <c r="F46" s="23">
        <v>0.37456281600595898</v>
      </c>
      <c r="G46" s="22"/>
    </row>
    <row r="47" spans="1:7" x14ac:dyDescent="0.2">
      <c r="A47" s="21" t="s">
        <v>221</v>
      </c>
      <c r="B47" s="21" t="s">
        <v>220</v>
      </c>
      <c r="C47" s="21" t="s">
        <v>145</v>
      </c>
      <c r="D47" s="24">
        <v>125000</v>
      </c>
      <c r="E47" s="22">
        <v>190.23750000000001</v>
      </c>
      <c r="F47" s="23">
        <v>0.37057437506791202</v>
      </c>
      <c r="G47" s="22"/>
    </row>
    <row r="48" spans="1:7" x14ac:dyDescent="0.2">
      <c r="A48" s="21" t="s">
        <v>223</v>
      </c>
      <c r="B48" s="21" t="s">
        <v>222</v>
      </c>
      <c r="C48" s="21" t="s">
        <v>167</v>
      </c>
      <c r="D48" s="24">
        <v>10000</v>
      </c>
      <c r="E48" s="22">
        <v>183.96</v>
      </c>
      <c r="F48" s="23">
        <v>0.35834607812599101</v>
      </c>
      <c r="G48" s="22"/>
    </row>
    <row r="49" spans="1:9" x14ac:dyDescent="0.2">
      <c r="A49" s="21" t="s">
        <v>225</v>
      </c>
      <c r="B49" s="21" t="s">
        <v>224</v>
      </c>
      <c r="C49" s="21" t="s">
        <v>134</v>
      </c>
      <c r="D49" s="24">
        <v>24638</v>
      </c>
      <c r="E49" s="22">
        <v>182.96178800000001</v>
      </c>
      <c r="F49" s="23">
        <v>0.35640160457011799</v>
      </c>
      <c r="G49" s="22"/>
    </row>
    <row r="50" spans="1:9" x14ac:dyDescent="0.2">
      <c r="A50" s="21" t="s">
        <v>227</v>
      </c>
      <c r="B50" s="21" t="s">
        <v>226</v>
      </c>
      <c r="C50" s="21" t="s">
        <v>123</v>
      </c>
      <c r="D50" s="24">
        <v>50000</v>
      </c>
      <c r="E50" s="22">
        <v>169.3</v>
      </c>
      <c r="F50" s="23">
        <v>0.329789035805231</v>
      </c>
      <c r="G50" s="22"/>
    </row>
    <row r="51" spans="1:9" x14ac:dyDescent="0.2">
      <c r="A51" s="21" t="s">
        <v>229</v>
      </c>
      <c r="B51" s="21" t="s">
        <v>228</v>
      </c>
      <c r="C51" s="21" t="s">
        <v>230</v>
      </c>
      <c r="D51" s="24">
        <v>12992</v>
      </c>
      <c r="E51" s="22">
        <v>160.25631999999999</v>
      </c>
      <c r="F51" s="23">
        <v>0.31217234054633503</v>
      </c>
      <c r="G51" s="22"/>
    </row>
    <row r="52" spans="1:9" x14ac:dyDescent="0.2">
      <c r="A52" s="21" t="s">
        <v>232</v>
      </c>
      <c r="B52" s="21" t="s">
        <v>231</v>
      </c>
      <c r="C52" s="21" t="s">
        <v>233</v>
      </c>
      <c r="D52" s="24">
        <v>20000</v>
      </c>
      <c r="E52" s="22">
        <v>150.72</v>
      </c>
      <c r="F52" s="23">
        <v>0.29359600399624602</v>
      </c>
      <c r="G52" s="22"/>
    </row>
    <row r="53" spans="1:9" x14ac:dyDescent="0.2">
      <c r="A53" s="21" t="s">
        <v>235</v>
      </c>
      <c r="B53" s="21" t="s">
        <v>234</v>
      </c>
      <c r="C53" s="21" t="s">
        <v>236</v>
      </c>
      <c r="D53" s="24">
        <v>6000</v>
      </c>
      <c r="E53" s="22">
        <v>107.07599999999999</v>
      </c>
      <c r="F53" s="23">
        <v>0.20857939041866999</v>
      </c>
      <c r="G53" s="22"/>
    </row>
    <row r="54" spans="1:9" x14ac:dyDescent="0.2">
      <c r="A54" s="21" t="s">
        <v>238</v>
      </c>
      <c r="B54" s="21" t="s">
        <v>237</v>
      </c>
      <c r="C54" s="21" t="s">
        <v>233</v>
      </c>
      <c r="D54" s="24">
        <v>6000</v>
      </c>
      <c r="E54" s="22">
        <v>85.242000000000004</v>
      </c>
      <c r="F54" s="23">
        <v>0.16604770815185699</v>
      </c>
      <c r="G54" s="22"/>
    </row>
    <row r="55" spans="1:9" x14ac:dyDescent="0.2">
      <c r="A55" s="21" t="s">
        <v>240</v>
      </c>
      <c r="B55" s="21" t="s">
        <v>239</v>
      </c>
      <c r="C55" s="21" t="s">
        <v>241</v>
      </c>
      <c r="D55" s="24">
        <v>2000</v>
      </c>
      <c r="E55" s="22">
        <v>44.195999999999998</v>
      </c>
      <c r="F55" s="23">
        <v>8.60918855667335E-2</v>
      </c>
      <c r="G55" s="22"/>
    </row>
    <row r="56" spans="1:9" x14ac:dyDescent="0.2">
      <c r="A56" s="21" t="s">
        <v>243</v>
      </c>
      <c r="B56" s="21" t="s">
        <v>242</v>
      </c>
      <c r="C56" s="21" t="s">
        <v>115</v>
      </c>
      <c r="D56" s="24">
        <v>50000</v>
      </c>
      <c r="E56" s="22">
        <v>33.994999999999997</v>
      </c>
      <c r="F56" s="23">
        <v>6.6220781288829397E-2</v>
      </c>
      <c r="G56" s="22"/>
    </row>
    <row r="57" spans="1:9" x14ac:dyDescent="0.2">
      <c r="A57" s="20" t="s">
        <v>27</v>
      </c>
      <c r="B57" s="20"/>
      <c r="C57" s="20"/>
      <c r="D57" s="20"/>
      <c r="E57" s="25">
        <f>SUM(E7:E56)</f>
        <v>19741.358532999999</v>
      </c>
      <c r="F57" s="26">
        <f>SUM(F7:F56)</f>
        <v>38.455307714609766</v>
      </c>
      <c r="G57" s="25"/>
      <c r="H57" s="14"/>
      <c r="I57" s="14"/>
    </row>
    <row r="58" spans="1:9" x14ac:dyDescent="0.2">
      <c r="A58" s="21"/>
      <c r="B58" s="21"/>
      <c r="C58" s="21"/>
      <c r="D58" s="21"/>
      <c r="E58" s="22"/>
      <c r="F58" s="23"/>
      <c r="G58" s="22"/>
    </row>
    <row r="59" spans="1:9" x14ac:dyDescent="0.2">
      <c r="A59" s="20" t="s">
        <v>19</v>
      </c>
      <c r="B59" s="21"/>
      <c r="C59" s="21"/>
      <c r="D59" s="21"/>
      <c r="E59" s="22"/>
      <c r="F59" s="23"/>
      <c r="G59" s="22"/>
    </row>
    <row r="60" spans="1:9" x14ac:dyDescent="0.2">
      <c r="A60" s="20" t="s">
        <v>20</v>
      </c>
      <c r="B60" s="21"/>
      <c r="C60" s="21"/>
      <c r="D60" s="21"/>
      <c r="E60" s="22"/>
      <c r="F60" s="23"/>
      <c r="G60" s="22"/>
    </row>
    <row r="61" spans="1:9" x14ac:dyDescent="0.2">
      <c r="A61" s="21" t="s">
        <v>1429</v>
      </c>
      <c r="B61" s="21" t="s">
        <v>1430</v>
      </c>
      <c r="C61" s="21" t="s">
        <v>87</v>
      </c>
      <c r="D61" s="24">
        <v>4500</v>
      </c>
      <c r="E61" s="22">
        <v>4723.5052603000004</v>
      </c>
      <c r="F61" s="23">
        <v>9.2011827844965897</v>
      </c>
      <c r="G61" s="22">
        <v>6.87</v>
      </c>
    </row>
    <row r="62" spans="1:9" x14ac:dyDescent="0.2">
      <c r="A62" s="21" t="s">
        <v>23</v>
      </c>
      <c r="B62" s="21" t="s">
        <v>22</v>
      </c>
      <c r="C62" s="21" t="s">
        <v>24</v>
      </c>
      <c r="D62" s="24">
        <v>3300</v>
      </c>
      <c r="E62" s="22">
        <v>3440.1378</v>
      </c>
      <c r="F62" s="23">
        <v>6.7012387956239099</v>
      </c>
      <c r="G62" s="22">
        <v>8.3308999999999997</v>
      </c>
    </row>
    <row r="63" spans="1:9" x14ac:dyDescent="0.2">
      <c r="A63" s="21" t="s">
        <v>109</v>
      </c>
      <c r="B63" s="21" t="s">
        <v>108</v>
      </c>
      <c r="C63" s="21" t="s">
        <v>21</v>
      </c>
      <c r="D63" s="24">
        <v>2500</v>
      </c>
      <c r="E63" s="22">
        <v>2622.8263013999999</v>
      </c>
      <c r="F63" s="23">
        <v>5.1091515476863902</v>
      </c>
      <c r="G63" s="22">
        <v>6.7637</v>
      </c>
    </row>
    <row r="64" spans="1:9" x14ac:dyDescent="0.2">
      <c r="A64" s="21" t="s">
        <v>1431</v>
      </c>
      <c r="B64" s="21" t="s">
        <v>1432</v>
      </c>
      <c r="C64" s="21" t="s">
        <v>21</v>
      </c>
      <c r="D64" s="24">
        <v>250</v>
      </c>
      <c r="E64" s="22">
        <v>2616.1558903999999</v>
      </c>
      <c r="F64" s="23">
        <v>5.0961578772072702</v>
      </c>
      <c r="G64" s="22">
        <v>7.04</v>
      </c>
    </row>
    <row r="65" spans="1:9" x14ac:dyDescent="0.2">
      <c r="A65" s="21" t="s">
        <v>1433</v>
      </c>
      <c r="B65" s="21" t="s">
        <v>1434</v>
      </c>
      <c r="C65" s="21" t="s">
        <v>58</v>
      </c>
      <c r="D65" s="24">
        <v>250</v>
      </c>
      <c r="E65" s="22">
        <v>2577.3120205</v>
      </c>
      <c r="F65" s="23">
        <v>5.02049170826891</v>
      </c>
      <c r="G65" s="22">
        <v>6.8949999999999996</v>
      </c>
    </row>
    <row r="66" spans="1:9" x14ac:dyDescent="0.2">
      <c r="A66" s="21" t="s">
        <v>64</v>
      </c>
      <c r="B66" s="21" t="s">
        <v>63</v>
      </c>
      <c r="C66" s="21" t="s">
        <v>21</v>
      </c>
      <c r="D66" s="24">
        <v>2500</v>
      </c>
      <c r="E66" s="22">
        <v>2571.6115411000001</v>
      </c>
      <c r="F66" s="23">
        <v>5.0093874223565997</v>
      </c>
      <c r="G66" s="22">
        <v>7.6283000000000003</v>
      </c>
    </row>
    <row r="67" spans="1:9" x14ac:dyDescent="0.2">
      <c r="A67" s="21" t="s">
        <v>1318</v>
      </c>
      <c r="B67" s="21" t="s">
        <v>1319</v>
      </c>
      <c r="C67" s="21" t="s">
        <v>21</v>
      </c>
      <c r="D67" s="24">
        <v>2500</v>
      </c>
      <c r="E67" s="22">
        <v>2569.2369862999999</v>
      </c>
      <c r="F67" s="23">
        <v>5.0047618928943498</v>
      </c>
      <c r="G67" s="22">
        <v>7.0162000000000004</v>
      </c>
    </row>
    <row r="68" spans="1:9" x14ac:dyDescent="0.2">
      <c r="A68" s="21" t="s">
        <v>26</v>
      </c>
      <c r="B68" s="21" t="s">
        <v>25</v>
      </c>
      <c r="C68" s="21" t="s">
        <v>24</v>
      </c>
      <c r="D68" s="24">
        <v>1784</v>
      </c>
      <c r="E68" s="22">
        <v>1854.9478959999999</v>
      </c>
      <c r="F68" s="23">
        <v>3.6133578150666299</v>
      </c>
      <c r="G68" s="22">
        <v>8.2711000000000006</v>
      </c>
    </row>
    <row r="69" spans="1:9" x14ac:dyDescent="0.2">
      <c r="A69" s="21" t="s">
        <v>97</v>
      </c>
      <c r="B69" s="21" t="s">
        <v>96</v>
      </c>
      <c r="C69" s="21" t="s">
        <v>21</v>
      </c>
      <c r="D69" s="24">
        <v>2500</v>
      </c>
      <c r="E69" s="22">
        <v>1398.65</v>
      </c>
      <c r="F69" s="23">
        <v>2.72450936165969</v>
      </c>
      <c r="G69" s="22">
        <v>6.5324999999999998</v>
      </c>
    </row>
    <row r="70" spans="1:9" x14ac:dyDescent="0.2">
      <c r="A70" s="21" t="s">
        <v>1326</v>
      </c>
      <c r="B70" s="21" t="s">
        <v>1327</v>
      </c>
      <c r="C70" s="21" t="s">
        <v>21</v>
      </c>
      <c r="D70" s="24">
        <v>1000</v>
      </c>
      <c r="E70" s="22">
        <v>1105.5783561999999</v>
      </c>
      <c r="F70" s="23">
        <v>2.1536185475388701</v>
      </c>
      <c r="G70" s="22">
        <v>7.4865000000000004</v>
      </c>
    </row>
    <row r="71" spans="1:9" x14ac:dyDescent="0.2">
      <c r="A71" s="21" t="s">
        <v>103</v>
      </c>
      <c r="B71" s="21" t="s">
        <v>102</v>
      </c>
      <c r="C71" s="21" t="s">
        <v>21</v>
      </c>
      <c r="D71" s="24">
        <v>500</v>
      </c>
      <c r="E71" s="22">
        <v>517.97412329999997</v>
      </c>
      <c r="F71" s="23">
        <v>1.0089910614008699</v>
      </c>
      <c r="G71" s="22">
        <v>7.1395</v>
      </c>
    </row>
    <row r="72" spans="1:9" x14ac:dyDescent="0.2">
      <c r="A72" s="21" t="s">
        <v>1354</v>
      </c>
      <c r="B72" s="21" t="s">
        <v>1355</v>
      </c>
      <c r="C72" s="21" t="s">
        <v>21</v>
      </c>
      <c r="D72" s="24">
        <v>5</v>
      </c>
      <c r="E72" s="22">
        <v>517.74730820000002</v>
      </c>
      <c r="F72" s="23">
        <v>1.00854923545205</v>
      </c>
      <c r="G72" s="22">
        <v>6.61</v>
      </c>
    </row>
    <row r="73" spans="1:9" x14ac:dyDescent="0.2">
      <c r="A73" s="20" t="s">
        <v>27</v>
      </c>
      <c r="B73" s="20"/>
      <c r="C73" s="20"/>
      <c r="D73" s="20"/>
      <c r="E73" s="25">
        <f>SUM(E60:E72)</f>
        <v>26515.683483699999</v>
      </c>
      <c r="F73" s="26">
        <f>SUM(F60:F72)</f>
        <v>51.65139804965213</v>
      </c>
      <c r="G73" s="25"/>
      <c r="H73" s="14"/>
      <c r="I73" s="14"/>
    </row>
    <row r="74" spans="1:9" x14ac:dyDescent="0.2">
      <c r="A74" s="21"/>
      <c r="B74" s="21"/>
      <c r="C74" s="21"/>
      <c r="D74" s="21"/>
      <c r="E74" s="22"/>
      <c r="F74" s="23"/>
      <c r="G74" s="22"/>
    </row>
    <row r="75" spans="1:9" x14ac:dyDescent="0.2">
      <c r="A75" s="20" t="s">
        <v>35</v>
      </c>
      <c r="B75" s="21"/>
      <c r="C75" s="21"/>
      <c r="D75" s="21"/>
      <c r="E75" s="22"/>
      <c r="F75" s="23"/>
      <c r="G75" s="22"/>
    </row>
    <row r="76" spans="1:9" x14ac:dyDescent="0.2">
      <c r="A76" s="21" t="s">
        <v>1435</v>
      </c>
      <c r="B76" s="21" t="s">
        <v>1436</v>
      </c>
      <c r="C76" s="21" t="s">
        <v>36</v>
      </c>
      <c r="D76" s="24">
        <v>2000000</v>
      </c>
      <c r="E76" s="22">
        <v>1955.5952222000001</v>
      </c>
      <c r="F76" s="23">
        <v>3.80941442855673</v>
      </c>
      <c r="G76" s="22">
        <v>7.45000847805</v>
      </c>
    </row>
    <row r="77" spans="1:9" x14ac:dyDescent="0.2">
      <c r="A77" s="21" t="s">
        <v>60</v>
      </c>
      <c r="B77" s="21" t="s">
        <v>59</v>
      </c>
      <c r="C77" s="21" t="s">
        <v>36</v>
      </c>
      <c r="D77" s="24">
        <v>2000000</v>
      </c>
      <c r="E77" s="22">
        <v>1928.5060000000001</v>
      </c>
      <c r="F77" s="23">
        <v>3.7566458020354498</v>
      </c>
      <c r="G77" s="22">
        <v>7.5174026418000199</v>
      </c>
    </row>
    <row r="78" spans="1:9" x14ac:dyDescent="0.2">
      <c r="A78" s="21" t="s">
        <v>91</v>
      </c>
      <c r="B78" s="21" t="s">
        <v>90</v>
      </c>
      <c r="C78" s="21" t="s">
        <v>36</v>
      </c>
      <c r="D78" s="24">
        <v>454700</v>
      </c>
      <c r="E78" s="22">
        <v>460.0939545</v>
      </c>
      <c r="F78" s="23">
        <v>0.89624301024436304</v>
      </c>
      <c r="G78" s="22">
        <v>7.4516810649999998</v>
      </c>
    </row>
    <row r="79" spans="1:9" x14ac:dyDescent="0.2">
      <c r="A79" s="21" t="s">
        <v>82</v>
      </c>
      <c r="B79" s="21" t="s">
        <v>81</v>
      </c>
      <c r="C79" s="21" t="s">
        <v>36</v>
      </c>
      <c r="D79" s="24">
        <v>41600</v>
      </c>
      <c r="E79" s="22">
        <v>41.288882800000003</v>
      </c>
      <c r="F79" s="23">
        <v>8.0428947714631896E-2</v>
      </c>
      <c r="G79" s="22">
        <v>7.6304317749999999</v>
      </c>
    </row>
    <row r="80" spans="1:9" x14ac:dyDescent="0.2">
      <c r="A80" s="20" t="s">
        <v>27</v>
      </c>
      <c r="B80" s="20"/>
      <c r="C80" s="20"/>
      <c r="D80" s="20"/>
      <c r="E80" s="25">
        <f>SUM(E76:E79)</f>
        <v>4385.4840594999996</v>
      </c>
      <c r="F80" s="26">
        <f>SUM(F76:F79)</f>
        <v>8.5427321885511756</v>
      </c>
      <c r="G80" s="25"/>
      <c r="H80" s="14"/>
      <c r="I80" s="14"/>
    </row>
    <row r="81" spans="1:9" x14ac:dyDescent="0.2">
      <c r="A81" s="21"/>
      <c r="B81" s="21"/>
      <c r="C81" s="21"/>
      <c r="D81" s="21"/>
      <c r="E81" s="22"/>
      <c r="F81" s="23"/>
      <c r="G81" s="22"/>
    </row>
    <row r="82" spans="1:9" x14ac:dyDescent="0.2">
      <c r="A82" s="20" t="s">
        <v>38</v>
      </c>
      <c r="B82" s="20"/>
      <c r="C82" s="20"/>
      <c r="D82" s="20"/>
      <c r="E82" s="25">
        <f>E57+E73+E80</f>
        <v>50642.526076199996</v>
      </c>
      <c r="F82" s="26">
        <f>F57+F73+F80</f>
        <v>98.649437952813074</v>
      </c>
      <c r="G82" s="25"/>
      <c r="H82" s="14"/>
      <c r="I82" s="14"/>
    </row>
    <row r="83" spans="1:9" x14ac:dyDescent="0.2">
      <c r="A83" s="20"/>
      <c r="B83" s="20"/>
      <c r="C83" s="20"/>
      <c r="D83" s="20"/>
      <c r="E83" s="25"/>
      <c r="F83" s="26"/>
      <c r="G83" s="25"/>
      <c r="H83" s="14"/>
      <c r="I83" s="14"/>
    </row>
    <row r="84" spans="1:9" x14ac:dyDescent="0.2">
      <c r="A84" s="20" t="s">
        <v>40</v>
      </c>
      <c r="B84" s="20"/>
      <c r="C84" s="20"/>
      <c r="D84" s="20"/>
      <c r="E84" s="25">
        <f>E86-(E57+E73+E80)</f>
        <v>693.3224873000072</v>
      </c>
      <c r="F84" s="26">
        <f>F86-(F57+F73+F80)</f>
        <v>1.3505620471869264</v>
      </c>
      <c r="G84" s="25"/>
      <c r="H84" s="14"/>
      <c r="I84" s="14"/>
    </row>
    <row r="85" spans="1:9" x14ac:dyDescent="0.2">
      <c r="A85" s="20"/>
      <c r="B85" s="20"/>
      <c r="C85" s="20"/>
      <c r="D85" s="20"/>
      <c r="E85" s="25"/>
      <c r="F85" s="26"/>
      <c r="G85" s="25"/>
      <c r="H85" s="14"/>
      <c r="I85" s="14"/>
    </row>
    <row r="86" spans="1:9" x14ac:dyDescent="0.2">
      <c r="A86" s="27" t="s">
        <v>39</v>
      </c>
      <c r="B86" s="27"/>
      <c r="C86" s="27"/>
      <c r="D86" s="27"/>
      <c r="E86" s="28">
        <v>51335.848563500003</v>
      </c>
      <c r="F86" s="29">
        <v>100</v>
      </c>
      <c r="G86" s="28"/>
      <c r="H86" s="14"/>
      <c r="I86" s="14"/>
    </row>
    <row r="88" spans="1:9" x14ac:dyDescent="0.2">
      <c r="A88" s="14" t="s">
        <v>41</v>
      </c>
    </row>
    <row r="90" spans="1:9" x14ac:dyDescent="0.2">
      <c r="A90" s="14" t="s">
        <v>42</v>
      </c>
    </row>
    <row r="91" spans="1:9" x14ac:dyDescent="0.2">
      <c r="A91" s="14" t="s">
        <v>43</v>
      </c>
    </row>
    <row r="92" spans="1:9" x14ac:dyDescent="0.2">
      <c r="A92" s="14" t="s">
        <v>44</v>
      </c>
      <c r="B92" s="14"/>
      <c r="C92" s="30" t="s">
        <v>46</v>
      </c>
      <c r="D92" s="14" t="s">
        <v>45</v>
      </c>
    </row>
    <row r="93" spans="1:9" x14ac:dyDescent="0.2">
      <c r="A93" s="7" t="s">
        <v>47</v>
      </c>
      <c r="C93" s="31">
        <v>203.39709999999999</v>
      </c>
      <c r="D93" s="31">
        <v>217.00980000000001</v>
      </c>
    </row>
    <row r="94" spans="1:9" x14ac:dyDescent="0.2">
      <c r="A94" s="7" t="s">
        <v>48</v>
      </c>
      <c r="C94" s="31">
        <v>16.7288</v>
      </c>
      <c r="D94" s="31">
        <v>17.848400000000002</v>
      </c>
    </row>
    <row r="95" spans="1:9" x14ac:dyDescent="0.2">
      <c r="A95" s="7" t="s">
        <v>49</v>
      </c>
      <c r="C95" s="31">
        <v>222.24090000000001</v>
      </c>
      <c r="D95" s="31">
        <v>238.03450000000001</v>
      </c>
    </row>
    <row r="96" spans="1:9" x14ac:dyDescent="0.2">
      <c r="A96" s="7" t="s">
        <v>50</v>
      </c>
      <c r="C96" s="31">
        <v>18.4192</v>
      </c>
      <c r="D96" s="31">
        <v>19.724499999999999</v>
      </c>
    </row>
    <row r="98" spans="1:9" x14ac:dyDescent="0.2">
      <c r="A98" s="7" t="s">
        <v>55</v>
      </c>
    </row>
    <row r="100" spans="1:9" x14ac:dyDescent="0.2">
      <c r="A100" s="14" t="s">
        <v>51</v>
      </c>
      <c r="D100" s="30" t="s">
        <v>57</v>
      </c>
    </row>
    <row r="102" spans="1:9" x14ac:dyDescent="0.2">
      <c r="A102" s="14" t="s">
        <v>1147</v>
      </c>
      <c r="D102" s="34">
        <v>7.0169322832160352</v>
      </c>
      <c r="E102" s="10" t="s">
        <v>56</v>
      </c>
    </row>
    <row r="104" spans="1:9" x14ac:dyDescent="0.2">
      <c r="A104" s="14" t="s">
        <v>964</v>
      </c>
      <c r="D104" s="30" t="s">
        <v>57</v>
      </c>
    </row>
    <row r="106" spans="1:9" x14ac:dyDescent="0.2">
      <c r="A106" s="63" t="s">
        <v>1148</v>
      </c>
      <c r="B106" s="59"/>
      <c r="C106" s="59"/>
      <c r="D106" s="59"/>
      <c r="E106" s="11"/>
      <c r="G106" s="11"/>
      <c r="H106" s="59"/>
      <c r="I106" s="59"/>
    </row>
    <row r="107" spans="1:9" x14ac:dyDescent="0.2">
      <c r="A107" s="63"/>
      <c r="B107" s="59"/>
      <c r="C107" s="59"/>
      <c r="D107" s="59"/>
      <c r="E107" s="11"/>
      <c r="G107" s="11"/>
      <c r="H107" s="59"/>
      <c r="I107" s="59"/>
    </row>
    <row r="108" spans="1:9" x14ac:dyDescent="0.2">
      <c r="A108" s="63" t="s">
        <v>997</v>
      </c>
      <c r="B108" s="59"/>
      <c r="C108" s="59"/>
      <c r="D108" s="59"/>
      <c r="E108" s="11"/>
      <c r="G108" s="11"/>
      <c r="H108" s="59"/>
      <c r="I108" s="59"/>
    </row>
    <row r="109" spans="1:9" x14ac:dyDescent="0.2">
      <c r="A109" s="70"/>
      <c r="B109" s="59"/>
      <c r="C109" s="59"/>
      <c r="D109" s="59"/>
      <c r="E109" s="11"/>
      <c r="G109" s="11"/>
      <c r="H109" s="59"/>
      <c r="I109" s="59"/>
    </row>
    <row r="110" spans="1:9" x14ac:dyDescent="0.2">
      <c r="A110" s="59"/>
      <c r="B110" s="59"/>
      <c r="C110" s="59"/>
      <c r="D110" s="59"/>
      <c r="E110" s="11"/>
      <c r="G110" s="11"/>
      <c r="H110" s="59"/>
      <c r="I110" s="59"/>
    </row>
    <row r="111" spans="1:9" x14ac:dyDescent="0.2">
      <c r="A111" s="59"/>
      <c r="B111" s="59"/>
      <c r="C111" s="59"/>
      <c r="D111" s="59"/>
      <c r="E111" s="11"/>
      <c r="G111" s="11"/>
      <c r="H111" s="59"/>
      <c r="I111" s="59"/>
    </row>
    <row r="112" spans="1:9" x14ac:dyDescent="0.2">
      <c r="A112" s="59"/>
      <c r="B112" s="59"/>
      <c r="C112" s="59"/>
      <c r="D112" s="59"/>
      <c r="E112" s="11"/>
      <c r="G112" s="11"/>
      <c r="H112" s="59"/>
      <c r="I112" s="59"/>
    </row>
    <row r="113" spans="1:9" x14ac:dyDescent="0.2">
      <c r="A113" s="59"/>
      <c r="B113" s="59"/>
      <c r="C113" s="59"/>
      <c r="D113" s="59"/>
      <c r="E113" s="11"/>
      <c r="G113" s="11"/>
      <c r="H113" s="59"/>
      <c r="I113" s="59"/>
    </row>
    <row r="114" spans="1:9" x14ac:dyDescent="0.2">
      <c r="A114" s="59"/>
      <c r="B114" s="59"/>
      <c r="C114" s="59"/>
      <c r="D114" s="59"/>
      <c r="E114" s="11"/>
      <c r="G114" s="11"/>
      <c r="H114" s="59"/>
      <c r="I114" s="59"/>
    </row>
    <row r="115" spans="1:9" x14ac:dyDescent="0.2">
      <c r="A115" s="59"/>
      <c r="B115" s="59"/>
      <c r="C115" s="59"/>
      <c r="D115" s="59"/>
      <c r="E115" s="11"/>
      <c r="G115" s="11"/>
      <c r="H115" s="59"/>
      <c r="I115" s="59"/>
    </row>
    <row r="116" spans="1:9" x14ac:dyDescent="0.2">
      <c r="A116" s="59"/>
      <c r="B116" s="59"/>
      <c r="C116" s="59"/>
      <c r="D116" s="59"/>
      <c r="E116" s="11"/>
      <c r="G116" s="11"/>
      <c r="H116" s="59"/>
      <c r="I116" s="59"/>
    </row>
    <row r="117" spans="1:9" x14ac:dyDescent="0.2">
      <c r="A117" s="59"/>
      <c r="B117" s="59"/>
      <c r="C117" s="59"/>
      <c r="D117" s="59"/>
      <c r="E117" s="11"/>
      <c r="G117" s="11"/>
      <c r="H117" s="59"/>
      <c r="I117" s="59"/>
    </row>
    <row r="118" spans="1:9" x14ac:dyDescent="0.2">
      <c r="A118" s="59"/>
      <c r="B118" s="59"/>
      <c r="C118" s="59"/>
      <c r="D118" s="59"/>
      <c r="E118" s="11"/>
      <c r="G118" s="11"/>
      <c r="H118" s="59"/>
      <c r="I118" s="59"/>
    </row>
    <row r="119" spans="1:9" x14ac:dyDescent="0.2">
      <c r="A119" s="59"/>
      <c r="B119" s="59"/>
      <c r="C119" s="59"/>
      <c r="D119" s="59"/>
      <c r="E119" s="11"/>
      <c r="G119" s="11"/>
      <c r="H119" s="59"/>
      <c r="I119" s="59"/>
    </row>
    <row r="120" spans="1:9" x14ac:dyDescent="0.2">
      <c r="A120" s="59"/>
      <c r="B120" s="59"/>
      <c r="C120" s="59"/>
      <c r="D120" s="59"/>
      <c r="E120" s="11"/>
      <c r="G120" s="11"/>
      <c r="H120" s="59"/>
      <c r="I120" s="59"/>
    </row>
    <row r="121" spans="1:9" x14ac:dyDescent="0.2">
      <c r="A121" s="59"/>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63" t="s">
        <v>1437</v>
      </c>
      <c r="B124" s="59"/>
      <c r="C124" s="59"/>
      <c r="D124" s="59"/>
      <c r="E124" s="11"/>
      <c r="G124" s="11"/>
      <c r="H124" s="59"/>
      <c r="I124" s="59"/>
    </row>
    <row r="125" spans="1:9" x14ac:dyDescent="0.2">
      <c r="A125" s="59"/>
      <c r="B125" s="59"/>
      <c r="C125" s="59"/>
      <c r="D125" s="59"/>
      <c r="E125" s="11"/>
      <c r="G125" s="11"/>
      <c r="H125" s="59"/>
      <c r="I125" s="59"/>
    </row>
    <row r="126" spans="1:9" x14ac:dyDescent="0.2">
      <c r="A126" s="63" t="s">
        <v>1487</v>
      </c>
      <c r="B126" s="59"/>
      <c r="C126" s="59"/>
      <c r="D126" s="59"/>
      <c r="E126" s="11"/>
      <c r="G126" s="11"/>
      <c r="H126" s="59"/>
      <c r="I126" s="59"/>
    </row>
    <row r="127" spans="1:9" x14ac:dyDescent="0.2">
      <c r="A127" s="59"/>
      <c r="B127" s="59"/>
      <c r="C127" s="59"/>
      <c r="D127" s="59"/>
      <c r="E127" s="11"/>
      <c r="G127" s="11"/>
      <c r="H127" s="59"/>
      <c r="I127" s="59"/>
    </row>
    <row r="128" spans="1:9" x14ac:dyDescent="0.2">
      <c r="A128" s="59"/>
      <c r="B128" s="59"/>
      <c r="C128" s="59"/>
      <c r="D128" s="59"/>
      <c r="E128" s="11"/>
      <c r="G128" s="11"/>
      <c r="H128" s="59"/>
      <c r="I128" s="59"/>
    </row>
    <row r="129" spans="1:9" x14ac:dyDescent="0.2">
      <c r="A129" s="59"/>
      <c r="B129" s="59"/>
      <c r="C129" s="59"/>
      <c r="D129" s="59"/>
      <c r="E129" s="11"/>
      <c r="G129" s="11"/>
      <c r="H129" s="59"/>
      <c r="I129" s="59"/>
    </row>
    <row r="130" spans="1:9" x14ac:dyDescent="0.2">
      <c r="A130" s="59"/>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59"/>
      <c r="B133" s="59"/>
      <c r="C133" s="59"/>
      <c r="D133" s="59"/>
      <c r="E133" s="11"/>
      <c r="G133" s="11"/>
      <c r="H133" s="59"/>
      <c r="I133" s="59"/>
    </row>
    <row r="134" spans="1:9" x14ac:dyDescent="0.2">
      <c r="A134" s="59"/>
      <c r="B134" s="59"/>
      <c r="C134" s="59"/>
      <c r="D134" s="59"/>
      <c r="E134" s="11"/>
      <c r="G134" s="11"/>
      <c r="H134" s="59"/>
      <c r="I134" s="59"/>
    </row>
    <row r="135" spans="1:9" x14ac:dyDescent="0.2">
      <c r="A135" s="59"/>
      <c r="B135" s="59"/>
      <c r="C135" s="59"/>
      <c r="D135" s="59"/>
      <c r="E135" s="11"/>
      <c r="G135" s="11"/>
      <c r="H135" s="59"/>
      <c r="I135" s="59"/>
    </row>
    <row r="136" spans="1:9" x14ac:dyDescent="0.2">
      <c r="A136" s="59"/>
      <c r="B136" s="59"/>
      <c r="C136" s="59"/>
      <c r="D136" s="59"/>
      <c r="E136" s="11"/>
      <c r="G136" s="11"/>
      <c r="H136" s="59"/>
      <c r="I136" s="59"/>
    </row>
    <row r="137" spans="1:9" x14ac:dyDescent="0.2">
      <c r="A137" s="59"/>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63" t="s">
        <v>1438</v>
      </c>
      <c r="B141" s="59"/>
      <c r="C141" s="59"/>
      <c r="D141" s="59"/>
      <c r="E141" s="11"/>
      <c r="G141" s="11"/>
      <c r="H141" s="59"/>
      <c r="I141" s="59"/>
    </row>
    <row r="142" spans="1:9" x14ac:dyDescent="0.2">
      <c r="A142" s="59"/>
      <c r="B142" s="59"/>
      <c r="C142" s="59"/>
      <c r="D142" s="59"/>
      <c r="E142" s="11"/>
      <c r="G142" s="11"/>
      <c r="H142" s="59"/>
      <c r="I142" s="59"/>
    </row>
    <row r="143" spans="1:9" x14ac:dyDescent="0.2">
      <c r="A143" s="59" t="s">
        <v>996</v>
      </c>
      <c r="B143" s="59"/>
      <c r="C143" s="59"/>
      <c r="D143" s="59"/>
      <c r="E143" s="11"/>
      <c r="G143" s="11"/>
      <c r="H143" s="59"/>
      <c r="I143" s="59"/>
    </row>
    <row r="145" spans="1:1" x14ac:dyDescent="0.2">
      <c r="A145" s="59"/>
    </row>
    <row r="146" spans="1:1" x14ac:dyDescent="0.2">
      <c r="A146" s="70"/>
    </row>
    <row r="147" spans="1:1" x14ac:dyDescent="0.2">
      <c r="A147" s="70"/>
    </row>
  </sheetData>
  <mergeCells count="1">
    <mergeCell ref="A1:G1"/>
  </mergeCells>
  <conditionalFormatting sqref="F2:F3">
    <cfRule type="cellIs" dxfId="96" priority="2" stopIfTrue="1" operator="between">
      <formula>0.009</formula>
      <formula>-0.009</formula>
    </cfRule>
  </conditionalFormatting>
  <conditionalFormatting sqref="F5:F249">
    <cfRule type="cellIs" dxfId="95" priority="1" stopIfTrue="1" operator="between">
      <formula>0.009</formula>
      <formula>-0.009</formula>
    </cfRule>
  </conditionalFormatting>
  <hyperlinks>
    <hyperlink ref="A107"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63"/>
  <sheetViews>
    <sheetView workbookViewId="0">
      <selection sqref="A1:G1"/>
    </sheetView>
  </sheetViews>
  <sheetFormatPr defaultColWidth="9.28515625" defaultRowHeight="11.25" x14ac:dyDescent="0.2"/>
  <cols>
    <col min="1" max="1" width="38.7109375" style="7" bestFit="1" customWidth="1"/>
    <col min="2" max="2" width="52.5703125" style="7" bestFit="1" customWidth="1"/>
    <col min="3" max="3" width="25.570312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7" s="1" customFormat="1" ht="15" customHeight="1" x14ac:dyDescent="0.2">
      <c r="A1" s="114" t="s">
        <v>1439</v>
      </c>
      <c r="B1" s="115"/>
      <c r="C1" s="115"/>
      <c r="D1" s="115"/>
      <c r="E1" s="115"/>
      <c r="F1" s="115"/>
      <c r="G1" s="115"/>
    </row>
    <row r="2" spans="1:7" s="1" customFormat="1" ht="12" x14ac:dyDescent="0.2">
      <c r="A2" s="35"/>
      <c r="E2" s="5"/>
      <c r="F2" s="9"/>
      <c r="G2" s="10"/>
    </row>
    <row r="3" spans="1:7" s="1" customFormat="1" ht="12" x14ac:dyDescent="0.2">
      <c r="A3" s="8" t="s">
        <v>7</v>
      </c>
      <c r="B3" s="2"/>
      <c r="C3" s="3"/>
      <c r="D3" s="3"/>
      <c r="E3" s="4"/>
      <c r="F3" s="9"/>
      <c r="G3" s="10"/>
    </row>
    <row r="4" spans="1:7" s="1" customFormat="1" ht="27.75" customHeight="1" x14ac:dyDescent="0.2">
      <c r="A4" s="6" t="s">
        <v>2</v>
      </c>
      <c r="B4" s="6" t="s">
        <v>0</v>
      </c>
      <c r="C4" s="13" t="s">
        <v>4</v>
      </c>
      <c r="D4" s="13" t="s">
        <v>1</v>
      </c>
      <c r="E4" s="52" t="s">
        <v>6</v>
      </c>
      <c r="F4" s="12" t="s">
        <v>3</v>
      </c>
      <c r="G4" s="12" t="s">
        <v>5</v>
      </c>
    </row>
    <row r="5" spans="1:7" x14ac:dyDescent="0.2">
      <c r="A5" s="16" t="s">
        <v>112</v>
      </c>
      <c r="B5" s="17"/>
      <c r="C5" s="17"/>
      <c r="D5" s="17"/>
      <c r="E5" s="18"/>
      <c r="F5" s="19"/>
      <c r="G5" s="18"/>
    </row>
    <row r="6" spans="1:7" x14ac:dyDescent="0.2">
      <c r="A6" s="20" t="s">
        <v>20</v>
      </c>
      <c r="B6" s="21"/>
      <c r="C6" s="21"/>
      <c r="D6" s="21"/>
      <c r="E6" s="22"/>
      <c r="F6" s="23"/>
      <c r="G6" s="22"/>
    </row>
    <row r="7" spans="1:7" x14ac:dyDescent="0.2">
      <c r="A7" s="21" t="s">
        <v>114</v>
      </c>
      <c r="B7" s="21" t="s">
        <v>113</v>
      </c>
      <c r="C7" s="21" t="s">
        <v>115</v>
      </c>
      <c r="D7" s="24">
        <v>50000</v>
      </c>
      <c r="E7" s="22">
        <v>475.8</v>
      </c>
      <c r="F7" s="23">
        <v>2.3550779066101701</v>
      </c>
      <c r="G7" s="22"/>
    </row>
    <row r="8" spans="1:7" x14ac:dyDescent="0.2">
      <c r="A8" s="21" t="s">
        <v>117</v>
      </c>
      <c r="B8" s="21" t="s">
        <v>116</v>
      </c>
      <c r="C8" s="21" t="s">
        <v>115</v>
      </c>
      <c r="D8" s="24">
        <v>27000</v>
      </c>
      <c r="E8" s="22">
        <v>377.40600000000001</v>
      </c>
      <c r="F8" s="23">
        <v>1.86805492312341</v>
      </c>
      <c r="G8" s="22"/>
    </row>
    <row r="9" spans="1:7" x14ac:dyDescent="0.2">
      <c r="A9" s="21" t="s">
        <v>119</v>
      </c>
      <c r="B9" s="21" t="s">
        <v>118</v>
      </c>
      <c r="C9" s="21" t="s">
        <v>120</v>
      </c>
      <c r="D9" s="24">
        <v>6000</v>
      </c>
      <c r="E9" s="22">
        <v>216.06</v>
      </c>
      <c r="F9" s="23">
        <v>1.0694370166082201</v>
      </c>
      <c r="G9" s="22"/>
    </row>
    <row r="10" spans="1:7" x14ac:dyDescent="0.2">
      <c r="A10" s="21" t="s">
        <v>122</v>
      </c>
      <c r="B10" s="21" t="s">
        <v>121</v>
      </c>
      <c r="C10" s="21" t="s">
        <v>123</v>
      </c>
      <c r="D10" s="24">
        <v>11300</v>
      </c>
      <c r="E10" s="22">
        <v>213.43440000000001</v>
      </c>
      <c r="F10" s="23">
        <v>1.0564410255372001</v>
      </c>
      <c r="G10" s="22"/>
    </row>
    <row r="11" spans="1:7" x14ac:dyDescent="0.2">
      <c r="A11" s="21" t="s">
        <v>125</v>
      </c>
      <c r="B11" s="21" t="s">
        <v>124</v>
      </c>
      <c r="C11" s="21" t="s">
        <v>126</v>
      </c>
      <c r="D11" s="24">
        <v>14000</v>
      </c>
      <c r="E11" s="22">
        <v>205.744</v>
      </c>
      <c r="F11" s="23">
        <v>1.0183756805750399</v>
      </c>
      <c r="G11" s="22"/>
    </row>
    <row r="12" spans="1:7" x14ac:dyDescent="0.2">
      <c r="A12" s="21" t="s">
        <v>131</v>
      </c>
      <c r="B12" s="21" t="s">
        <v>130</v>
      </c>
      <c r="C12" s="21" t="s">
        <v>115</v>
      </c>
      <c r="D12" s="24">
        <v>18000</v>
      </c>
      <c r="E12" s="22">
        <v>188.136</v>
      </c>
      <c r="F12" s="23">
        <v>0.931220968974382</v>
      </c>
      <c r="G12" s="22"/>
    </row>
    <row r="13" spans="1:7" x14ac:dyDescent="0.2">
      <c r="A13" s="21" t="s">
        <v>133</v>
      </c>
      <c r="B13" s="21" t="s">
        <v>132</v>
      </c>
      <c r="C13" s="21" t="s">
        <v>134</v>
      </c>
      <c r="D13" s="24">
        <v>48000</v>
      </c>
      <c r="E13" s="22">
        <v>150.696</v>
      </c>
      <c r="F13" s="23">
        <v>0.74590336320833595</v>
      </c>
      <c r="G13" s="22"/>
    </row>
    <row r="14" spans="1:7" x14ac:dyDescent="0.2">
      <c r="A14" s="21" t="s">
        <v>128</v>
      </c>
      <c r="B14" s="21" t="s">
        <v>127</v>
      </c>
      <c r="C14" s="21" t="s">
        <v>129</v>
      </c>
      <c r="D14" s="24">
        <v>11000</v>
      </c>
      <c r="E14" s="22">
        <v>149.292</v>
      </c>
      <c r="F14" s="23">
        <v>0.73895395299210898</v>
      </c>
      <c r="G14" s="22"/>
    </row>
    <row r="15" spans="1:7" x14ac:dyDescent="0.2">
      <c r="A15" s="21" t="s">
        <v>136</v>
      </c>
      <c r="B15" s="21" t="s">
        <v>135</v>
      </c>
      <c r="C15" s="21" t="s">
        <v>126</v>
      </c>
      <c r="D15" s="24">
        <v>10000</v>
      </c>
      <c r="E15" s="22">
        <v>145.47999999999999</v>
      </c>
      <c r="F15" s="23">
        <v>0.72008561129392101</v>
      </c>
      <c r="G15" s="22"/>
    </row>
    <row r="16" spans="1:7" x14ac:dyDescent="0.2">
      <c r="A16" s="21" t="s">
        <v>141</v>
      </c>
      <c r="B16" s="21" t="s">
        <v>140</v>
      </c>
      <c r="C16" s="21" t="s">
        <v>142</v>
      </c>
      <c r="D16" s="24">
        <v>1500</v>
      </c>
      <c r="E16" s="22">
        <v>114.15</v>
      </c>
      <c r="F16" s="23">
        <v>0.56501080924663905</v>
      </c>
      <c r="G16" s="22"/>
    </row>
    <row r="17" spans="1:7" x14ac:dyDescent="0.2">
      <c r="A17" s="21" t="s">
        <v>138</v>
      </c>
      <c r="B17" s="21" t="s">
        <v>137</v>
      </c>
      <c r="C17" s="21" t="s">
        <v>139</v>
      </c>
      <c r="D17" s="24">
        <v>900</v>
      </c>
      <c r="E17" s="22">
        <v>113.76</v>
      </c>
      <c r="F17" s="23">
        <v>0.56308041751991</v>
      </c>
      <c r="G17" s="22"/>
    </row>
    <row r="18" spans="1:7" x14ac:dyDescent="0.2">
      <c r="A18" s="21" t="s">
        <v>144</v>
      </c>
      <c r="B18" s="21" t="s">
        <v>143</v>
      </c>
      <c r="C18" s="21" t="s">
        <v>145</v>
      </c>
      <c r="D18" s="24">
        <v>33500</v>
      </c>
      <c r="E18" s="22">
        <v>109.72924999999999</v>
      </c>
      <c r="F18" s="23">
        <v>0.54312932405192105</v>
      </c>
      <c r="G18" s="22"/>
    </row>
    <row r="19" spans="1:7" x14ac:dyDescent="0.2">
      <c r="A19" s="21" t="s">
        <v>149</v>
      </c>
      <c r="B19" s="21" t="s">
        <v>148</v>
      </c>
      <c r="C19" s="21" t="s">
        <v>150</v>
      </c>
      <c r="D19" s="24">
        <v>8200</v>
      </c>
      <c r="E19" s="22">
        <v>107.502</v>
      </c>
      <c r="F19" s="23">
        <v>0.53210505488946302</v>
      </c>
      <c r="G19" s="22"/>
    </row>
    <row r="20" spans="1:7" x14ac:dyDescent="0.2">
      <c r="A20" s="21" t="s">
        <v>158</v>
      </c>
      <c r="B20" s="21" t="s">
        <v>157</v>
      </c>
      <c r="C20" s="21" t="s">
        <v>159</v>
      </c>
      <c r="D20" s="24">
        <v>55000</v>
      </c>
      <c r="E20" s="22">
        <v>95.188500000000005</v>
      </c>
      <c r="F20" s="23">
        <v>0.47115664840975702</v>
      </c>
      <c r="G20" s="22"/>
    </row>
    <row r="21" spans="1:7" x14ac:dyDescent="0.2">
      <c r="A21" s="21" t="s">
        <v>147</v>
      </c>
      <c r="B21" s="21" t="s">
        <v>146</v>
      </c>
      <c r="C21" s="21" t="s">
        <v>115</v>
      </c>
      <c r="D21" s="24">
        <v>11300</v>
      </c>
      <c r="E21" s="22">
        <v>90.682500000000005</v>
      </c>
      <c r="F21" s="23">
        <v>0.44885319938246498</v>
      </c>
      <c r="G21" s="22"/>
    </row>
    <row r="22" spans="1:7" x14ac:dyDescent="0.2">
      <c r="A22" s="21" t="s">
        <v>172</v>
      </c>
      <c r="B22" s="21" t="s">
        <v>171</v>
      </c>
      <c r="C22" s="21" t="s">
        <v>173</v>
      </c>
      <c r="D22" s="24">
        <v>3400</v>
      </c>
      <c r="E22" s="22">
        <v>90.433199999999999</v>
      </c>
      <c r="F22" s="23">
        <v>0.44761923359407102</v>
      </c>
      <c r="G22" s="22"/>
    </row>
    <row r="23" spans="1:7" x14ac:dyDescent="0.2">
      <c r="A23" s="21" t="s">
        <v>155</v>
      </c>
      <c r="B23" s="21" t="s">
        <v>154</v>
      </c>
      <c r="C23" s="21" t="s">
        <v>156</v>
      </c>
      <c r="D23" s="24">
        <v>5000</v>
      </c>
      <c r="E23" s="22">
        <v>88.54</v>
      </c>
      <c r="F23" s="23">
        <v>0.43824841919139201</v>
      </c>
      <c r="G23" s="22"/>
    </row>
    <row r="24" spans="1:7" x14ac:dyDescent="0.2">
      <c r="A24" s="21" t="s">
        <v>152</v>
      </c>
      <c r="B24" s="21" t="s">
        <v>151</v>
      </c>
      <c r="C24" s="21" t="s">
        <v>153</v>
      </c>
      <c r="D24" s="24">
        <v>5500</v>
      </c>
      <c r="E24" s="22">
        <v>87.697500000000005</v>
      </c>
      <c r="F24" s="23">
        <v>0.43407827808941901</v>
      </c>
      <c r="G24" s="22"/>
    </row>
    <row r="25" spans="1:7" x14ac:dyDescent="0.2">
      <c r="A25" s="21" t="s">
        <v>161</v>
      </c>
      <c r="B25" s="21" t="s">
        <v>160</v>
      </c>
      <c r="C25" s="21" t="s">
        <v>162</v>
      </c>
      <c r="D25" s="24">
        <v>2700</v>
      </c>
      <c r="E25" s="22">
        <v>86.386499999999998</v>
      </c>
      <c r="F25" s="23">
        <v>0.427589192054181</v>
      </c>
      <c r="G25" s="22"/>
    </row>
    <row r="26" spans="1:7" x14ac:dyDescent="0.2">
      <c r="A26" s="21" t="s">
        <v>182</v>
      </c>
      <c r="B26" s="21" t="s">
        <v>181</v>
      </c>
      <c r="C26" s="21" t="s">
        <v>183</v>
      </c>
      <c r="D26" s="24">
        <v>50000</v>
      </c>
      <c r="E26" s="22">
        <v>82.915000000000006</v>
      </c>
      <c r="F26" s="23">
        <v>0.41040623082509903</v>
      </c>
      <c r="G26" s="22"/>
    </row>
    <row r="27" spans="1:7" x14ac:dyDescent="0.2">
      <c r="A27" s="21" t="s">
        <v>166</v>
      </c>
      <c r="B27" s="21" t="s">
        <v>165</v>
      </c>
      <c r="C27" s="21" t="s">
        <v>167</v>
      </c>
      <c r="D27" s="24">
        <v>10000</v>
      </c>
      <c r="E27" s="22">
        <v>77.204999999999998</v>
      </c>
      <c r="F27" s="23">
        <v>0.382143316056827</v>
      </c>
      <c r="G27" s="22"/>
    </row>
    <row r="28" spans="1:7" x14ac:dyDescent="0.2">
      <c r="A28" s="21" t="s">
        <v>177</v>
      </c>
      <c r="B28" s="21" t="s">
        <v>176</v>
      </c>
      <c r="C28" s="21" t="s">
        <v>162</v>
      </c>
      <c r="D28" s="24">
        <v>11500</v>
      </c>
      <c r="E28" s="22">
        <v>76.935000000000002</v>
      </c>
      <c r="F28" s="23">
        <v>0.38080689101524501</v>
      </c>
      <c r="G28" s="22"/>
    </row>
    <row r="29" spans="1:7" x14ac:dyDescent="0.2">
      <c r="A29" s="21" t="s">
        <v>164</v>
      </c>
      <c r="B29" s="21" t="s">
        <v>163</v>
      </c>
      <c r="C29" s="21" t="s">
        <v>153</v>
      </c>
      <c r="D29" s="24">
        <v>4200</v>
      </c>
      <c r="E29" s="22">
        <v>75.608400000000003</v>
      </c>
      <c r="F29" s="23">
        <v>0.37424058931093801</v>
      </c>
      <c r="G29" s="22"/>
    </row>
    <row r="30" spans="1:7" x14ac:dyDescent="0.2">
      <c r="A30" s="21" t="s">
        <v>175</v>
      </c>
      <c r="B30" s="21" t="s">
        <v>174</v>
      </c>
      <c r="C30" s="21" t="s">
        <v>142</v>
      </c>
      <c r="D30" s="24">
        <v>3300</v>
      </c>
      <c r="E30" s="22">
        <v>72.220500000000001</v>
      </c>
      <c r="F30" s="23">
        <v>0.35747142487250899</v>
      </c>
      <c r="G30" s="22"/>
    </row>
    <row r="31" spans="1:7" x14ac:dyDescent="0.2">
      <c r="A31" s="21" t="s">
        <v>208</v>
      </c>
      <c r="B31" s="21" t="s">
        <v>207</v>
      </c>
      <c r="C31" s="21" t="s">
        <v>199</v>
      </c>
      <c r="D31" s="24">
        <v>494</v>
      </c>
      <c r="E31" s="22">
        <v>69.530500000000004</v>
      </c>
      <c r="F31" s="23">
        <v>0.344156671680451</v>
      </c>
      <c r="G31" s="22"/>
    </row>
    <row r="32" spans="1:7" x14ac:dyDescent="0.2">
      <c r="A32" s="21" t="s">
        <v>210</v>
      </c>
      <c r="B32" s="21" t="s">
        <v>209</v>
      </c>
      <c r="C32" s="21" t="s">
        <v>199</v>
      </c>
      <c r="D32" s="24">
        <v>6800</v>
      </c>
      <c r="E32" s="22">
        <v>67.337000000000003</v>
      </c>
      <c r="F32" s="23">
        <v>0.33329945564819102</v>
      </c>
      <c r="G32" s="22"/>
    </row>
    <row r="33" spans="1:7" x14ac:dyDescent="0.2">
      <c r="A33" s="21" t="s">
        <v>169</v>
      </c>
      <c r="B33" s="21" t="s">
        <v>168</v>
      </c>
      <c r="C33" s="21" t="s">
        <v>170</v>
      </c>
      <c r="D33" s="24">
        <v>20000</v>
      </c>
      <c r="E33" s="22">
        <v>66</v>
      </c>
      <c r="F33" s="23">
        <v>0.326681676831171</v>
      </c>
      <c r="G33" s="22"/>
    </row>
    <row r="34" spans="1:7" x14ac:dyDescent="0.2">
      <c r="A34" s="21" t="s">
        <v>185</v>
      </c>
      <c r="B34" s="21" t="s">
        <v>184</v>
      </c>
      <c r="C34" s="21" t="s">
        <v>183</v>
      </c>
      <c r="D34" s="24">
        <v>10200</v>
      </c>
      <c r="E34" s="22">
        <v>64.030500000000004</v>
      </c>
      <c r="F34" s="23">
        <v>0.31693319861118702</v>
      </c>
      <c r="G34" s="22"/>
    </row>
    <row r="35" spans="1:7" x14ac:dyDescent="0.2">
      <c r="A35" s="21" t="s">
        <v>198</v>
      </c>
      <c r="B35" s="21" t="s">
        <v>197</v>
      </c>
      <c r="C35" s="21" t="s">
        <v>199</v>
      </c>
      <c r="D35" s="24">
        <v>2000</v>
      </c>
      <c r="E35" s="22">
        <v>59.231999999999999</v>
      </c>
      <c r="F35" s="23">
        <v>0.29318195578884698</v>
      </c>
      <c r="G35" s="22"/>
    </row>
    <row r="36" spans="1:7" x14ac:dyDescent="0.2">
      <c r="A36" s="21" t="s">
        <v>204</v>
      </c>
      <c r="B36" s="21" t="s">
        <v>203</v>
      </c>
      <c r="C36" s="21" t="s">
        <v>162</v>
      </c>
      <c r="D36" s="24">
        <v>400</v>
      </c>
      <c r="E36" s="22">
        <v>59.164000000000001</v>
      </c>
      <c r="F36" s="23">
        <v>0.29284537466726401</v>
      </c>
      <c r="G36" s="22"/>
    </row>
    <row r="37" spans="1:7" x14ac:dyDescent="0.2">
      <c r="A37" s="21" t="s">
        <v>193</v>
      </c>
      <c r="B37" s="21" t="s">
        <v>192</v>
      </c>
      <c r="C37" s="21" t="s">
        <v>170</v>
      </c>
      <c r="D37" s="24">
        <v>800</v>
      </c>
      <c r="E37" s="22">
        <v>58.14</v>
      </c>
      <c r="F37" s="23">
        <v>0.28777685895400401</v>
      </c>
      <c r="G37" s="22"/>
    </row>
    <row r="38" spans="1:7" x14ac:dyDescent="0.2">
      <c r="A38" s="21" t="s">
        <v>179</v>
      </c>
      <c r="B38" s="21" t="s">
        <v>178</v>
      </c>
      <c r="C38" s="21" t="s">
        <v>180</v>
      </c>
      <c r="D38" s="24">
        <v>1000</v>
      </c>
      <c r="E38" s="22">
        <v>56.46</v>
      </c>
      <c r="F38" s="23">
        <v>0.27946132536193802</v>
      </c>
      <c r="G38" s="22"/>
    </row>
    <row r="39" spans="1:7" x14ac:dyDescent="0.2">
      <c r="A39" s="21" t="s">
        <v>190</v>
      </c>
      <c r="B39" s="21" t="s">
        <v>189</v>
      </c>
      <c r="C39" s="21" t="s">
        <v>191</v>
      </c>
      <c r="D39" s="24">
        <v>1500</v>
      </c>
      <c r="E39" s="22">
        <v>55.421999999999997</v>
      </c>
      <c r="F39" s="23">
        <v>0.27432351353541201</v>
      </c>
      <c r="G39" s="22"/>
    </row>
    <row r="40" spans="1:7" x14ac:dyDescent="0.2">
      <c r="A40" s="21" t="s">
        <v>187</v>
      </c>
      <c r="B40" s="21" t="s">
        <v>186</v>
      </c>
      <c r="C40" s="21" t="s">
        <v>188</v>
      </c>
      <c r="D40" s="24">
        <v>15000</v>
      </c>
      <c r="E40" s="22">
        <v>55.41</v>
      </c>
      <c r="F40" s="23">
        <v>0.274264116866897</v>
      </c>
      <c r="G40" s="22"/>
    </row>
    <row r="41" spans="1:7" x14ac:dyDescent="0.2">
      <c r="A41" s="21" t="s">
        <v>201</v>
      </c>
      <c r="B41" s="21" t="s">
        <v>200</v>
      </c>
      <c r="C41" s="21" t="s">
        <v>202</v>
      </c>
      <c r="D41" s="24">
        <v>7600</v>
      </c>
      <c r="E41" s="22">
        <v>55.1646</v>
      </c>
      <c r="F41" s="23">
        <v>0.27304945499576999</v>
      </c>
      <c r="G41" s="22"/>
    </row>
    <row r="42" spans="1:7" x14ac:dyDescent="0.2">
      <c r="A42" s="21" t="s">
        <v>195</v>
      </c>
      <c r="B42" s="21" t="s">
        <v>194</v>
      </c>
      <c r="C42" s="21" t="s">
        <v>196</v>
      </c>
      <c r="D42" s="24">
        <v>3500</v>
      </c>
      <c r="E42" s="22">
        <v>54.662999999999997</v>
      </c>
      <c r="F42" s="23">
        <v>0.27056667425185299</v>
      </c>
      <c r="G42" s="22"/>
    </row>
    <row r="43" spans="1:7" x14ac:dyDescent="0.2">
      <c r="A43" s="21" t="s">
        <v>206</v>
      </c>
      <c r="B43" s="21" t="s">
        <v>205</v>
      </c>
      <c r="C43" s="21" t="s">
        <v>183</v>
      </c>
      <c r="D43" s="24">
        <v>16000</v>
      </c>
      <c r="E43" s="22">
        <v>52.328000000000003</v>
      </c>
      <c r="F43" s="23">
        <v>0.25900907250335597</v>
      </c>
      <c r="G43" s="22"/>
    </row>
    <row r="44" spans="1:7" x14ac:dyDescent="0.2">
      <c r="A44" s="21" t="s">
        <v>212</v>
      </c>
      <c r="B44" s="21" t="s">
        <v>211</v>
      </c>
      <c r="C44" s="21" t="s">
        <v>213</v>
      </c>
      <c r="D44" s="24">
        <v>5679</v>
      </c>
      <c r="E44" s="22">
        <v>51.022975500000001</v>
      </c>
      <c r="F44" s="23">
        <v>0.25254956353417801</v>
      </c>
      <c r="G44" s="22"/>
    </row>
    <row r="45" spans="1:7" x14ac:dyDescent="0.2">
      <c r="A45" s="21" t="s">
        <v>215</v>
      </c>
      <c r="B45" s="21" t="s">
        <v>214</v>
      </c>
      <c r="C45" s="21" t="s">
        <v>216</v>
      </c>
      <c r="D45" s="24">
        <v>32000</v>
      </c>
      <c r="E45" s="22">
        <v>49.433599999999998</v>
      </c>
      <c r="F45" s="23">
        <v>0.24468259605759701</v>
      </c>
      <c r="G45" s="22"/>
    </row>
    <row r="46" spans="1:7" x14ac:dyDescent="0.2">
      <c r="A46" s="21" t="s">
        <v>232</v>
      </c>
      <c r="B46" s="21" t="s">
        <v>231</v>
      </c>
      <c r="C46" s="21" t="s">
        <v>233</v>
      </c>
      <c r="D46" s="24">
        <v>6500</v>
      </c>
      <c r="E46" s="22">
        <v>48.984000000000002</v>
      </c>
      <c r="F46" s="23">
        <v>0.24245720087724401</v>
      </c>
      <c r="G46" s="22"/>
    </row>
    <row r="47" spans="1:7" x14ac:dyDescent="0.2">
      <c r="A47" s="21" t="s">
        <v>218</v>
      </c>
      <c r="B47" s="21" t="s">
        <v>217</v>
      </c>
      <c r="C47" s="21" t="s">
        <v>219</v>
      </c>
      <c r="D47" s="24">
        <v>11000</v>
      </c>
      <c r="E47" s="22">
        <v>47.003</v>
      </c>
      <c r="F47" s="23">
        <v>0.23265180084993201</v>
      </c>
      <c r="G47" s="22"/>
    </row>
    <row r="48" spans="1:7" x14ac:dyDescent="0.2">
      <c r="A48" s="21" t="s">
        <v>221</v>
      </c>
      <c r="B48" s="21" t="s">
        <v>220</v>
      </c>
      <c r="C48" s="21" t="s">
        <v>145</v>
      </c>
      <c r="D48" s="24">
        <v>30000</v>
      </c>
      <c r="E48" s="22">
        <v>45.656999999999996</v>
      </c>
      <c r="F48" s="23">
        <v>0.22598947453152701</v>
      </c>
      <c r="G48" s="22"/>
    </row>
    <row r="49" spans="1:9" x14ac:dyDescent="0.2">
      <c r="A49" s="21" t="s">
        <v>227</v>
      </c>
      <c r="B49" s="21" t="s">
        <v>226</v>
      </c>
      <c r="C49" s="21" t="s">
        <v>123</v>
      </c>
      <c r="D49" s="24">
        <v>13000</v>
      </c>
      <c r="E49" s="22">
        <v>44.018000000000001</v>
      </c>
      <c r="F49" s="23">
        <v>0.21787687955688601</v>
      </c>
      <c r="G49" s="22"/>
    </row>
    <row r="50" spans="1:9" x14ac:dyDescent="0.2">
      <c r="A50" s="21" t="s">
        <v>229</v>
      </c>
      <c r="B50" s="21" t="s">
        <v>228</v>
      </c>
      <c r="C50" s="21" t="s">
        <v>230</v>
      </c>
      <c r="D50" s="24">
        <v>3098</v>
      </c>
      <c r="E50" s="22">
        <v>38.213830000000002</v>
      </c>
      <c r="F50" s="23">
        <v>0.189147849432444</v>
      </c>
      <c r="G50" s="22"/>
    </row>
    <row r="51" spans="1:9" x14ac:dyDescent="0.2">
      <c r="A51" s="21" t="s">
        <v>225</v>
      </c>
      <c r="B51" s="21" t="s">
        <v>224</v>
      </c>
      <c r="C51" s="21" t="s">
        <v>134</v>
      </c>
      <c r="D51" s="24">
        <v>5042</v>
      </c>
      <c r="E51" s="22">
        <v>37.441892000000003</v>
      </c>
      <c r="F51" s="23">
        <v>0.18532697064078199</v>
      </c>
      <c r="G51" s="22"/>
    </row>
    <row r="52" spans="1:9" x14ac:dyDescent="0.2">
      <c r="A52" s="21" t="s">
        <v>223</v>
      </c>
      <c r="B52" s="21" t="s">
        <v>222</v>
      </c>
      <c r="C52" s="21" t="s">
        <v>167</v>
      </c>
      <c r="D52" s="24">
        <v>2000</v>
      </c>
      <c r="E52" s="22">
        <v>36.792000000000002</v>
      </c>
      <c r="F52" s="23">
        <v>0.18211018566624901</v>
      </c>
      <c r="G52" s="22"/>
    </row>
    <row r="53" spans="1:9" x14ac:dyDescent="0.2">
      <c r="A53" s="21" t="s">
        <v>238</v>
      </c>
      <c r="B53" s="21" t="s">
        <v>237</v>
      </c>
      <c r="C53" s="21" t="s">
        <v>233</v>
      </c>
      <c r="D53" s="24">
        <v>2500</v>
      </c>
      <c r="E53" s="22">
        <v>35.517499999999998</v>
      </c>
      <c r="F53" s="23">
        <v>0.17580176449774401</v>
      </c>
      <c r="G53" s="22"/>
    </row>
    <row r="54" spans="1:9" x14ac:dyDescent="0.2">
      <c r="A54" s="21" t="s">
        <v>235</v>
      </c>
      <c r="B54" s="21" t="s">
        <v>234</v>
      </c>
      <c r="C54" s="21" t="s">
        <v>236</v>
      </c>
      <c r="D54" s="24">
        <v>1300</v>
      </c>
      <c r="E54" s="22">
        <v>23.1998</v>
      </c>
      <c r="F54" s="23">
        <v>0.114832569184058</v>
      </c>
      <c r="G54" s="22"/>
    </row>
    <row r="55" spans="1:9" x14ac:dyDescent="0.2">
      <c r="A55" s="21" t="s">
        <v>240</v>
      </c>
      <c r="B55" s="21" t="s">
        <v>239</v>
      </c>
      <c r="C55" s="21" t="s">
        <v>241</v>
      </c>
      <c r="D55" s="24">
        <v>750</v>
      </c>
      <c r="E55" s="22">
        <v>16.573499999999999</v>
      </c>
      <c r="F55" s="23">
        <v>8.2034223802445697E-2</v>
      </c>
      <c r="G55" s="22"/>
    </row>
    <row r="56" spans="1:9" x14ac:dyDescent="0.2">
      <c r="A56" s="21" t="s">
        <v>243</v>
      </c>
      <c r="B56" s="21" t="s">
        <v>242</v>
      </c>
      <c r="C56" s="21" t="s">
        <v>115</v>
      </c>
      <c r="D56" s="24">
        <v>13000</v>
      </c>
      <c r="E56" s="22">
        <v>8.8386999999999993</v>
      </c>
      <c r="F56" s="23">
        <v>4.37491111667829E-2</v>
      </c>
      <c r="G56" s="22"/>
    </row>
    <row r="57" spans="1:9" x14ac:dyDescent="0.2">
      <c r="A57" s="20" t="s">
        <v>27</v>
      </c>
      <c r="B57" s="20"/>
      <c r="C57" s="20"/>
      <c r="D57" s="20"/>
      <c r="E57" s="25">
        <f>SUM(E7:E56)</f>
        <v>4746.5791475000015</v>
      </c>
      <c r="F57" s="26">
        <f>SUM(F7:F56)</f>
        <v>23.49424901692684</v>
      </c>
      <c r="G57" s="25"/>
      <c r="H57" s="14"/>
      <c r="I57" s="14"/>
    </row>
    <row r="58" spans="1:9" x14ac:dyDescent="0.2">
      <c r="A58" s="21"/>
      <c r="B58" s="21"/>
      <c r="C58" s="21"/>
      <c r="D58" s="21"/>
      <c r="E58" s="22"/>
      <c r="F58" s="23"/>
      <c r="G58" s="22"/>
    </row>
    <row r="59" spans="1:9" x14ac:dyDescent="0.2">
      <c r="A59" s="20" t="s">
        <v>19</v>
      </c>
      <c r="B59" s="21"/>
      <c r="C59" s="21"/>
      <c r="D59" s="21"/>
      <c r="E59" s="22"/>
      <c r="F59" s="23"/>
      <c r="G59" s="22"/>
    </row>
    <row r="60" spans="1:9" x14ac:dyDescent="0.2">
      <c r="A60" s="20" t="s">
        <v>20</v>
      </c>
      <c r="B60" s="21"/>
      <c r="C60" s="21"/>
      <c r="D60" s="21"/>
      <c r="E60" s="22"/>
      <c r="F60" s="23"/>
      <c r="G60" s="22"/>
    </row>
    <row r="61" spans="1:9" x14ac:dyDescent="0.2">
      <c r="A61" s="21" t="s">
        <v>23</v>
      </c>
      <c r="B61" s="21" t="s">
        <v>22</v>
      </c>
      <c r="C61" s="21" t="s">
        <v>24</v>
      </c>
      <c r="D61" s="24">
        <v>1568</v>
      </c>
      <c r="E61" s="22">
        <v>1634.5866880000001</v>
      </c>
      <c r="F61" s="23">
        <v>8.0907503054810697</v>
      </c>
      <c r="G61" s="22">
        <v>8.3308999999999997</v>
      </c>
    </row>
    <row r="62" spans="1:9" x14ac:dyDescent="0.2">
      <c r="A62" s="21" t="s">
        <v>86</v>
      </c>
      <c r="B62" s="21" t="s">
        <v>85</v>
      </c>
      <c r="C62" s="21" t="s">
        <v>87</v>
      </c>
      <c r="D62" s="24">
        <v>1500</v>
      </c>
      <c r="E62" s="22">
        <v>1586.9745822</v>
      </c>
      <c r="F62" s="23">
        <v>7.8550836000233799</v>
      </c>
      <c r="G62" s="22">
        <v>7.57</v>
      </c>
    </row>
    <row r="63" spans="1:9" x14ac:dyDescent="0.2">
      <c r="A63" s="21" t="s">
        <v>97</v>
      </c>
      <c r="B63" s="21" t="s">
        <v>96</v>
      </c>
      <c r="C63" s="21" t="s">
        <v>21</v>
      </c>
      <c r="D63" s="24">
        <v>2000</v>
      </c>
      <c r="E63" s="22">
        <v>1118.92</v>
      </c>
      <c r="F63" s="23">
        <v>5.5383433612111199</v>
      </c>
      <c r="G63" s="22">
        <v>6.5324999999999998</v>
      </c>
    </row>
    <row r="64" spans="1:9" x14ac:dyDescent="0.2">
      <c r="A64" s="21" t="s">
        <v>1440</v>
      </c>
      <c r="B64" s="21" t="s">
        <v>1441</v>
      </c>
      <c r="C64" s="21" t="s">
        <v>21</v>
      </c>
      <c r="D64" s="24">
        <v>1000</v>
      </c>
      <c r="E64" s="22">
        <v>1053.0653973000001</v>
      </c>
      <c r="F64" s="23">
        <v>5.2123813606492098</v>
      </c>
      <c r="G64" s="22">
        <v>6.5549999999999997</v>
      </c>
    </row>
    <row r="65" spans="1:9" x14ac:dyDescent="0.2">
      <c r="A65" s="21" t="s">
        <v>1429</v>
      </c>
      <c r="B65" s="21" t="s">
        <v>1430</v>
      </c>
      <c r="C65" s="21" t="s">
        <v>87</v>
      </c>
      <c r="D65" s="24">
        <v>1000</v>
      </c>
      <c r="E65" s="22">
        <v>1049.6678356</v>
      </c>
      <c r="F65" s="23">
        <v>5.1955643734780903</v>
      </c>
      <c r="G65" s="22">
        <v>6.87</v>
      </c>
    </row>
    <row r="66" spans="1:9" x14ac:dyDescent="0.2">
      <c r="A66" s="21" t="s">
        <v>109</v>
      </c>
      <c r="B66" s="21" t="s">
        <v>108</v>
      </c>
      <c r="C66" s="21" t="s">
        <v>21</v>
      </c>
      <c r="D66" s="24">
        <v>1000</v>
      </c>
      <c r="E66" s="22">
        <v>1049.1305205000001</v>
      </c>
      <c r="F66" s="23">
        <v>5.1929048129045396</v>
      </c>
      <c r="G66" s="22">
        <v>6.7637</v>
      </c>
    </row>
    <row r="67" spans="1:9" x14ac:dyDescent="0.2">
      <c r="A67" s="21" t="s">
        <v>1431</v>
      </c>
      <c r="B67" s="21" t="s">
        <v>1432</v>
      </c>
      <c r="C67" s="21" t="s">
        <v>21</v>
      </c>
      <c r="D67" s="24">
        <v>100</v>
      </c>
      <c r="E67" s="22">
        <v>1046.4623561999999</v>
      </c>
      <c r="F67" s="23">
        <v>5.1796981403653701</v>
      </c>
      <c r="G67" s="22">
        <v>7.04</v>
      </c>
    </row>
    <row r="68" spans="1:9" x14ac:dyDescent="0.2">
      <c r="A68" s="21" t="s">
        <v>64</v>
      </c>
      <c r="B68" s="21" t="s">
        <v>63</v>
      </c>
      <c r="C68" s="21" t="s">
        <v>21</v>
      </c>
      <c r="D68" s="24">
        <v>1000</v>
      </c>
      <c r="E68" s="22">
        <v>1028.6446163999999</v>
      </c>
      <c r="F68" s="23">
        <v>5.0915052749834704</v>
      </c>
      <c r="G68" s="22">
        <v>7.6283000000000003</v>
      </c>
    </row>
    <row r="69" spans="1:9" x14ac:dyDescent="0.2">
      <c r="A69" s="21" t="s">
        <v>103</v>
      </c>
      <c r="B69" s="21" t="s">
        <v>102</v>
      </c>
      <c r="C69" s="21" t="s">
        <v>21</v>
      </c>
      <c r="D69" s="24">
        <v>500</v>
      </c>
      <c r="E69" s="22">
        <v>517.97412329999997</v>
      </c>
      <c r="F69" s="23">
        <v>2.5638281084060601</v>
      </c>
      <c r="G69" s="22">
        <v>7.1395</v>
      </c>
    </row>
    <row r="70" spans="1:9" x14ac:dyDescent="0.2">
      <c r="A70" s="21" t="s">
        <v>1442</v>
      </c>
      <c r="B70" s="21" t="s">
        <v>1443</v>
      </c>
      <c r="C70" s="21" t="s">
        <v>21</v>
      </c>
      <c r="D70" s="24">
        <v>500</v>
      </c>
      <c r="E70" s="22">
        <v>514.63034930000003</v>
      </c>
      <c r="F70" s="23">
        <v>2.5472773554171999</v>
      </c>
      <c r="G70" s="22">
        <v>6.95</v>
      </c>
    </row>
    <row r="71" spans="1:9" x14ac:dyDescent="0.2">
      <c r="A71" s="21" t="s">
        <v>26</v>
      </c>
      <c r="B71" s="21" t="s">
        <v>25</v>
      </c>
      <c r="C71" s="21" t="s">
        <v>24</v>
      </c>
      <c r="D71" s="24">
        <v>349</v>
      </c>
      <c r="E71" s="22">
        <v>362.87938100000002</v>
      </c>
      <c r="F71" s="23">
        <v>1.79615219200814</v>
      </c>
      <c r="G71" s="22">
        <v>8.2711000000000006</v>
      </c>
    </row>
    <row r="72" spans="1:9" x14ac:dyDescent="0.2">
      <c r="A72" s="20" t="s">
        <v>27</v>
      </c>
      <c r="B72" s="20"/>
      <c r="C72" s="20"/>
      <c r="D72" s="20"/>
      <c r="E72" s="25">
        <f>SUM(E60:E71)</f>
        <v>10962.935849800002</v>
      </c>
      <c r="F72" s="26">
        <f>SUM(F60:F71)</f>
        <v>54.263488884927646</v>
      </c>
      <c r="G72" s="25"/>
      <c r="H72" s="14"/>
      <c r="I72" s="14"/>
    </row>
    <row r="73" spans="1:9" x14ac:dyDescent="0.2">
      <c r="A73" s="21"/>
      <c r="B73" s="21"/>
      <c r="C73" s="21"/>
      <c r="D73" s="21"/>
      <c r="E73" s="22"/>
      <c r="F73" s="23"/>
      <c r="G73" s="22"/>
    </row>
    <row r="74" spans="1:9" x14ac:dyDescent="0.2">
      <c r="A74" s="20" t="s">
        <v>35</v>
      </c>
      <c r="B74" s="21"/>
      <c r="C74" s="21"/>
      <c r="D74" s="21"/>
      <c r="E74" s="22"/>
      <c r="F74" s="23"/>
      <c r="G74" s="22"/>
    </row>
    <row r="75" spans="1:9" x14ac:dyDescent="0.2">
      <c r="A75" s="21" t="s">
        <v>60</v>
      </c>
      <c r="B75" s="21" t="s">
        <v>59</v>
      </c>
      <c r="C75" s="21" t="s">
        <v>36</v>
      </c>
      <c r="D75" s="24">
        <v>3000000</v>
      </c>
      <c r="E75" s="22">
        <v>2892.759</v>
      </c>
      <c r="F75" s="23">
        <v>14.318353951340301</v>
      </c>
      <c r="G75" s="22">
        <v>7.5174026418000199</v>
      </c>
    </row>
    <row r="76" spans="1:9" x14ac:dyDescent="0.2">
      <c r="A76" s="21" t="s">
        <v>1332</v>
      </c>
      <c r="B76" s="21" t="s">
        <v>1333</v>
      </c>
      <c r="C76" s="21" t="s">
        <v>36</v>
      </c>
      <c r="D76" s="24">
        <v>500000</v>
      </c>
      <c r="E76" s="22">
        <v>500.80941669999999</v>
      </c>
      <c r="F76" s="23">
        <v>2.4788675760666199</v>
      </c>
      <c r="G76" s="22">
        <v>6.6999065446125101</v>
      </c>
    </row>
    <row r="77" spans="1:9" x14ac:dyDescent="0.2">
      <c r="A77" s="21" t="s">
        <v>91</v>
      </c>
      <c r="B77" s="21" t="s">
        <v>90</v>
      </c>
      <c r="C77" s="21" t="s">
        <v>36</v>
      </c>
      <c r="D77" s="24">
        <v>454700</v>
      </c>
      <c r="E77" s="22">
        <v>460.0939545</v>
      </c>
      <c r="F77" s="23">
        <v>2.27733734175674</v>
      </c>
      <c r="G77" s="22">
        <v>7.4516810649999998</v>
      </c>
    </row>
    <row r="78" spans="1:9" x14ac:dyDescent="0.2">
      <c r="A78" s="21" t="s">
        <v>82</v>
      </c>
      <c r="B78" s="21" t="s">
        <v>81</v>
      </c>
      <c r="C78" s="21" t="s">
        <v>36</v>
      </c>
      <c r="D78" s="24">
        <v>41700</v>
      </c>
      <c r="E78" s="22">
        <v>41.388134999999998</v>
      </c>
      <c r="F78" s="23">
        <v>0.20485977791992299</v>
      </c>
      <c r="G78" s="22">
        <v>7.6304317749999999</v>
      </c>
    </row>
    <row r="79" spans="1:9" x14ac:dyDescent="0.2">
      <c r="A79" s="20" t="s">
        <v>27</v>
      </c>
      <c r="B79" s="20"/>
      <c r="C79" s="20"/>
      <c r="D79" s="20"/>
      <c r="E79" s="25">
        <f>SUM(E75:E78)</f>
        <v>3895.0505062000002</v>
      </c>
      <c r="F79" s="26">
        <f>SUM(F75:F78)</f>
        <v>19.279418647083585</v>
      </c>
      <c r="G79" s="25"/>
      <c r="H79" s="14"/>
      <c r="I79" s="14"/>
    </row>
    <row r="80" spans="1:9" x14ac:dyDescent="0.2">
      <c r="A80" s="21"/>
      <c r="B80" s="21"/>
      <c r="C80" s="21"/>
      <c r="D80" s="21"/>
      <c r="E80" s="22"/>
      <c r="F80" s="23"/>
      <c r="G80" s="22"/>
    </row>
    <row r="81" spans="1:9" x14ac:dyDescent="0.2">
      <c r="A81" s="20" t="s">
        <v>1124</v>
      </c>
      <c r="B81" s="21"/>
      <c r="C81" s="21"/>
      <c r="D81" s="21"/>
      <c r="E81" s="22"/>
      <c r="F81" s="23"/>
      <c r="G81" s="22"/>
    </row>
    <row r="82" spans="1:9" x14ac:dyDescent="0.2">
      <c r="A82" s="21" t="s">
        <v>1125</v>
      </c>
      <c r="B82" s="21" t="s">
        <v>1126</v>
      </c>
      <c r="C82" s="21" t="s">
        <v>1127</v>
      </c>
      <c r="D82" s="24">
        <v>636.86800000000005</v>
      </c>
      <c r="E82" s="22">
        <v>72.148360699999998</v>
      </c>
      <c r="F82" s="23">
        <v>0.35711435536509401</v>
      </c>
      <c r="G82" s="22">
        <v>5.66</v>
      </c>
    </row>
    <row r="83" spans="1:9" x14ac:dyDescent="0.2">
      <c r="A83" s="20" t="s">
        <v>27</v>
      </c>
      <c r="B83" s="20"/>
      <c r="C83" s="20"/>
      <c r="D83" s="20"/>
      <c r="E83" s="25">
        <f>SUM(E82:E82)</f>
        <v>72.148360699999998</v>
      </c>
      <c r="F83" s="26">
        <f>SUM(F82:F82)</f>
        <v>0.35711435536509401</v>
      </c>
      <c r="G83" s="25"/>
      <c r="H83" s="14"/>
      <c r="I83" s="14"/>
    </row>
    <row r="84" spans="1:9" x14ac:dyDescent="0.2">
      <c r="A84" s="21"/>
      <c r="B84" s="21"/>
      <c r="C84" s="21"/>
      <c r="D84" s="21"/>
      <c r="E84" s="22"/>
      <c r="F84" s="23"/>
      <c r="G84" s="22"/>
    </row>
    <row r="85" spans="1:9" x14ac:dyDescent="0.2">
      <c r="A85" s="20" t="s">
        <v>38</v>
      </c>
      <c r="B85" s="20"/>
      <c r="C85" s="20"/>
      <c r="D85" s="20"/>
      <c r="E85" s="25">
        <f>E57+E72+E79+E83</f>
        <v>19676.713864200006</v>
      </c>
      <c r="F85" s="26">
        <f>F57+F72+F79+F83</f>
        <v>97.39427090430317</v>
      </c>
      <c r="G85" s="25"/>
      <c r="H85" s="14"/>
      <c r="I85" s="14"/>
    </row>
    <row r="86" spans="1:9" x14ac:dyDescent="0.2">
      <c r="A86" s="20"/>
      <c r="B86" s="20"/>
      <c r="C86" s="20"/>
      <c r="D86" s="20"/>
      <c r="E86" s="25"/>
      <c r="F86" s="26"/>
      <c r="G86" s="25"/>
      <c r="H86" s="14"/>
      <c r="I86" s="14"/>
    </row>
    <row r="87" spans="1:9" x14ac:dyDescent="0.2">
      <c r="A87" s="20" t="s">
        <v>40</v>
      </c>
      <c r="B87" s="20"/>
      <c r="C87" s="20"/>
      <c r="D87" s="20"/>
      <c r="E87" s="25">
        <f>E89-(E57+E72+E79+E83)</f>
        <v>526.43944399999236</v>
      </c>
      <c r="F87" s="26">
        <f>F89-(F57+F72+F79+F83)</f>
        <v>2.6057290956968302</v>
      </c>
      <c r="G87" s="25"/>
      <c r="H87" s="14"/>
      <c r="I87" s="14"/>
    </row>
    <row r="88" spans="1:9" x14ac:dyDescent="0.2">
      <c r="A88" s="20"/>
      <c r="B88" s="20"/>
      <c r="C88" s="20"/>
      <c r="D88" s="20"/>
      <c r="E88" s="25"/>
      <c r="F88" s="26"/>
      <c r="G88" s="25"/>
      <c r="H88" s="14"/>
      <c r="I88" s="14"/>
    </row>
    <row r="89" spans="1:9" x14ac:dyDescent="0.2">
      <c r="A89" s="27" t="s">
        <v>39</v>
      </c>
      <c r="B89" s="27"/>
      <c r="C89" s="27"/>
      <c r="D89" s="27"/>
      <c r="E89" s="28">
        <v>20203.153308199999</v>
      </c>
      <c r="F89" s="29">
        <v>100</v>
      </c>
      <c r="G89" s="28"/>
      <c r="H89" s="14"/>
      <c r="I89" s="14"/>
    </row>
    <row r="91" spans="1:9" x14ac:dyDescent="0.2">
      <c r="A91" s="14" t="s">
        <v>41</v>
      </c>
    </row>
    <row r="92" spans="1:9" x14ac:dyDescent="0.2">
      <c r="A92" s="14" t="s">
        <v>1129</v>
      </c>
    </row>
    <row r="94" spans="1:9" x14ac:dyDescent="0.2">
      <c r="A94" s="14" t="s">
        <v>42</v>
      </c>
    </row>
    <row r="95" spans="1:9" x14ac:dyDescent="0.2">
      <c r="A95" s="14" t="s">
        <v>43</v>
      </c>
    </row>
    <row r="96" spans="1:9" x14ac:dyDescent="0.2">
      <c r="A96" s="14" t="s">
        <v>44</v>
      </c>
      <c r="B96" s="14"/>
      <c r="C96" s="30" t="s">
        <v>46</v>
      </c>
      <c r="D96" s="14" t="s">
        <v>45</v>
      </c>
    </row>
    <row r="97" spans="1:4" x14ac:dyDescent="0.2">
      <c r="A97" s="7" t="s">
        <v>47</v>
      </c>
      <c r="C97" s="31">
        <v>85.354299999999995</v>
      </c>
      <c r="D97" s="31">
        <v>90.334400000000002</v>
      </c>
    </row>
    <row r="98" spans="1:4" x14ac:dyDescent="0.2">
      <c r="A98" s="7" t="s">
        <v>104</v>
      </c>
      <c r="C98" s="31">
        <v>12.867900000000001</v>
      </c>
      <c r="D98" s="31">
        <v>13.091799999999999</v>
      </c>
    </row>
    <row r="99" spans="1:4" x14ac:dyDescent="0.2">
      <c r="A99" s="7" t="s">
        <v>105</v>
      </c>
      <c r="C99" s="31">
        <v>12.0831</v>
      </c>
      <c r="D99" s="31">
        <v>12.2758</v>
      </c>
    </row>
    <row r="100" spans="1:4" x14ac:dyDescent="0.2">
      <c r="A100" s="7" t="s">
        <v>49</v>
      </c>
      <c r="C100" s="31">
        <v>93.559100000000001</v>
      </c>
      <c r="D100" s="31">
        <v>99.356300000000005</v>
      </c>
    </row>
    <row r="101" spans="1:4" x14ac:dyDescent="0.2">
      <c r="A101" s="7" t="s">
        <v>106</v>
      </c>
      <c r="C101" s="31">
        <v>14.633100000000001</v>
      </c>
      <c r="D101" s="31">
        <v>14.929</v>
      </c>
    </row>
    <row r="102" spans="1:4" x14ac:dyDescent="0.2">
      <c r="A102" s="7" t="s">
        <v>107</v>
      </c>
      <c r="C102" s="31">
        <v>13.8683</v>
      </c>
      <c r="D102" s="31">
        <v>14.162800000000001</v>
      </c>
    </row>
    <row r="104" spans="1:4" x14ac:dyDescent="0.2">
      <c r="A104" s="14" t="s">
        <v>51</v>
      </c>
    </row>
    <row r="105" spans="1:4" x14ac:dyDescent="0.2">
      <c r="A105" s="116" t="s">
        <v>52</v>
      </c>
      <c r="B105" s="117"/>
      <c r="C105" s="32" t="s">
        <v>53</v>
      </c>
    </row>
    <row r="106" spans="1:4" x14ac:dyDescent="0.2">
      <c r="A106" s="112" t="s">
        <v>104</v>
      </c>
      <c r="B106" s="113"/>
      <c r="C106" s="33">
        <v>0.52500000000000002</v>
      </c>
    </row>
    <row r="107" spans="1:4" x14ac:dyDescent="0.2">
      <c r="A107" s="112" t="s">
        <v>105</v>
      </c>
      <c r="B107" s="113"/>
      <c r="C107" s="33">
        <v>0.505</v>
      </c>
    </row>
    <row r="108" spans="1:4" x14ac:dyDescent="0.2">
      <c r="A108" s="112" t="s">
        <v>106</v>
      </c>
      <c r="B108" s="113"/>
      <c r="C108" s="33">
        <v>0.60499999999999998</v>
      </c>
    </row>
    <row r="109" spans="1:4" x14ac:dyDescent="0.2">
      <c r="A109" s="112" t="s">
        <v>107</v>
      </c>
      <c r="B109" s="113"/>
      <c r="C109" s="33">
        <v>0.55500000000000005</v>
      </c>
    </row>
    <row r="110" spans="1:4" x14ac:dyDescent="0.2">
      <c r="A110" s="7" t="s">
        <v>54</v>
      </c>
    </row>
    <row r="111" spans="1:4" x14ac:dyDescent="0.2">
      <c r="A111" s="7" t="s">
        <v>55</v>
      </c>
    </row>
    <row r="113" spans="1:9" x14ac:dyDescent="0.2">
      <c r="A113" s="14" t="s">
        <v>1147</v>
      </c>
      <c r="D113" s="34">
        <v>10.893506094441291</v>
      </c>
      <c r="E113" s="10" t="s">
        <v>56</v>
      </c>
    </row>
    <row r="115" spans="1:9" x14ac:dyDescent="0.2">
      <c r="A115" s="14" t="s">
        <v>964</v>
      </c>
      <c r="D115" s="30" t="s">
        <v>57</v>
      </c>
    </row>
    <row r="117" spans="1:9" x14ac:dyDescent="0.2">
      <c r="A117" s="63" t="s">
        <v>1148</v>
      </c>
      <c r="B117" s="59"/>
      <c r="C117" s="59"/>
      <c r="D117" s="59"/>
      <c r="E117" s="11"/>
      <c r="G117" s="11"/>
      <c r="H117" s="59"/>
      <c r="I117" s="59"/>
    </row>
    <row r="118" spans="1:9" x14ac:dyDescent="0.2">
      <c r="A118" s="63"/>
      <c r="B118" s="59"/>
      <c r="C118" s="59"/>
      <c r="D118" s="59"/>
      <c r="E118" s="11"/>
      <c r="G118" s="11"/>
      <c r="H118" s="59"/>
      <c r="I118" s="59"/>
    </row>
    <row r="119" spans="1:9" x14ac:dyDescent="0.2">
      <c r="A119" s="63" t="s">
        <v>997</v>
      </c>
      <c r="B119" s="59"/>
      <c r="C119" s="59"/>
      <c r="D119" s="59"/>
      <c r="E119" s="11"/>
      <c r="G119" s="11"/>
      <c r="H119" s="59"/>
      <c r="I119" s="59"/>
    </row>
    <row r="120" spans="1:9" x14ac:dyDescent="0.2">
      <c r="A120" s="70"/>
      <c r="B120" s="59"/>
      <c r="C120" s="59"/>
      <c r="D120" s="59"/>
      <c r="E120" s="11"/>
      <c r="G120" s="11"/>
      <c r="H120" s="59"/>
      <c r="I120" s="59"/>
    </row>
    <row r="121" spans="1:9" x14ac:dyDescent="0.2">
      <c r="A121" s="59"/>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59"/>
      <c r="B124" s="59"/>
      <c r="C124" s="59"/>
      <c r="D124" s="59"/>
      <c r="E124" s="11"/>
      <c r="G124" s="11"/>
      <c r="H124" s="59"/>
      <c r="I124" s="59"/>
    </row>
    <row r="125" spans="1:9" x14ac:dyDescent="0.2">
      <c r="A125" s="59"/>
      <c r="B125" s="59"/>
      <c r="C125" s="59"/>
      <c r="D125" s="59"/>
      <c r="E125" s="11"/>
      <c r="G125" s="11"/>
      <c r="H125" s="59"/>
      <c r="I125" s="59"/>
    </row>
    <row r="126" spans="1:9" x14ac:dyDescent="0.2">
      <c r="A126" s="59"/>
      <c r="B126" s="59"/>
      <c r="C126" s="59"/>
      <c r="D126" s="59"/>
      <c r="E126" s="11"/>
      <c r="G126" s="11"/>
      <c r="H126" s="59"/>
      <c r="I126" s="59"/>
    </row>
    <row r="127" spans="1:9" x14ac:dyDescent="0.2">
      <c r="A127" s="59"/>
      <c r="B127" s="59"/>
      <c r="C127" s="59"/>
      <c r="D127" s="59"/>
      <c r="E127" s="11"/>
      <c r="G127" s="11"/>
      <c r="H127" s="59"/>
      <c r="I127" s="59"/>
    </row>
    <row r="128" spans="1:9" x14ac:dyDescent="0.2">
      <c r="A128" s="59"/>
      <c r="B128" s="59"/>
      <c r="C128" s="59"/>
      <c r="D128" s="59"/>
      <c r="E128" s="11"/>
      <c r="G128" s="11"/>
      <c r="H128" s="59"/>
      <c r="I128" s="59"/>
    </row>
    <row r="129" spans="1:9" x14ac:dyDescent="0.2">
      <c r="A129" s="59"/>
      <c r="B129" s="59"/>
      <c r="C129" s="59"/>
      <c r="D129" s="59"/>
      <c r="E129" s="11"/>
      <c r="G129" s="11"/>
      <c r="H129" s="59"/>
      <c r="I129" s="59"/>
    </row>
    <row r="130" spans="1:9" x14ac:dyDescent="0.2">
      <c r="A130" s="59"/>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59"/>
      <c r="B133" s="59"/>
      <c r="C133" s="59"/>
      <c r="D133" s="59"/>
      <c r="E133" s="11"/>
      <c r="G133" s="11"/>
      <c r="H133" s="59"/>
      <c r="I133" s="59"/>
    </row>
    <row r="134" spans="1:9" x14ac:dyDescent="0.2">
      <c r="A134" s="59"/>
      <c r="B134" s="59"/>
      <c r="C134" s="59"/>
      <c r="D134" s="59"/>
      <c r="E134" s="11"/>
      <c r="G134" s="11"/>
      <c r="H134" s="59"/>
      <c r="I134" s="59"/>
    </row>
    <row r="135" spans="1:9" x14ac:dyDescent="0.2">
      <c r="A135" s="59"/>
      <c r="B135" s="59"/>
      <c r="C135" s="59"/>
      <c r="D135" s="59"/>
      <c r="E135" s="11"/>
      <c r="G135" s="11"/>
      <c r="H135" s="59"/>
      <c r="I135" s="59"/>
    </row>
    <row r="136" spans="1:9" x14ac:dyDescent="0.2">
      <c r="A136" s="59"/>
      <c r="B136" s="59"/>
      <c r="C136" s="59"/>
      <c r="D136" s="59"/>
      <c r="E136" s="11"/>
      <c r="G136" s="11"/>
      <c r="H136" s="59"/>
      <c r="I136" s="59"/>
    </row>
    <row r="137" spans="1:9" x14ac:dyDescent="0.2">
      <c r="A137" s="63" t="s">
        <v>1444</v>
      </c>
      <c r="B137" s="59"/>
      <c r="C137" s="59"/>
      <c r="D137" s="59"/>
      <c r="E137" s="11"/>
      <c r="G137" s="11"/>
      <c r="H137" s="59"/>
      <c r="I137" s="59"/>
    </row>
    <row r="138" spans="1:9" x14ac:dyDescent="0.2">
      <c r="A138" s="59"/>
      <c r="B138" s="59"/>
      <c r="C138" s="59"/>
      <c r="D138" s="59"/>
      <c r="E138" s="11"/>
      <c r="G138" s="11"/>
      <c r="H138" s="59"/>
      <c r="I138" s="59"/>
    </row>
    <row r="139" spans="1:9" x14ac:dyDescent="0.2">
      <c r="A139" s="63" t="s">
        <v>1487</v>
      </c>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59"/>
      <c r="B149" s="59"/>
      <c r="C149" s="59"/>
      <c r="D149" s="59"/>
      <c r="E149" s="11"/>
      <c r="G149" s="11"/>
      <c r="H149" s="59"/>
      <c r="I149" s="59"/>
    </row>
    <row r="150" spans="1:9" x14ac:dyDescent="0.2">
      <c r="A150" s="59"/>
      <c r="B150" s="59"/>
      <c r="C150" s="59"/>
      <c r="D150" s="59"/>
      <c r="E150" s="11"/>
      <c r="G150" s="11"/>
      <c r="H150" s="59"/>
      <c r="I150" s="59"/>
    </row>
    <row r="151" spans="1:9" x14ac:dyDescent="0.2">
      <c r="A151" s="59"/>
      <c r="B151" s="59"/>
      <c r="C151" s="59"/>
      <c r="D151" s="59"/>
      <c r="E151" s="11"/>
      <c r="G151" s="11"/>
      <c r="H151" s="59"/>
      <c r="I151" s="59"/>
    </row>
    <row r="152" spans="1:9" x14ac:dyDescent="0.2">
      <c r="A152" s="59"/>
      <c r="B152" s="59"/>
      <c r="C152" s="59"/>
      <c r="D152" s="59"/>
      <c r="E152" s="11"/>
      <c r="G152" s="11"/>
      <c r="H152" s="59"/>
      <c r="I152" s="59"/>
    </row>
    <row r="153" spans="1:9" x14ac:dyDescent="0.2">
      <c r="A153" s="59"/>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63" t="s">
        <v>1445</v>
      </c>
      <c r="B156" s="59"/>
      <c r="C156" s="59"/>
      <c r="D156" s="59"/>
      <c r="E156" s="11"/>
      <c r="G156" s="11"/>
      <c r="H156" s="59"/>
      <c r="I156" s="59"/>
    </row>
    <row r="157" spans="1:9" x14ac:dyDescent="0.2">
      <c r="A157" s="59"/>
      <c r="B157" s="59"/>
      <c r="C157" s="59"/>
      <c r="D157" s="59"/>
      <c r="E157" s="11"/>
      <c r="G157" s="11"/>
      <c r="H157" s="59"/>
      <c r="I157" s="59"/>
    </row>
    <row r="158" spans="1:9" x14ac:dyDescent="0.2">
      <c r="A158" s="59" t="s">
        <v>996</v>
      </c>
      <c r="B158" s="59"/>
      <c r="C158" s="59"/>
      <c r="D158" s="59"/>
      <c r="E158" s="11"/>
      <c r="G158" s="11"/>
      <c r="H158" s="59"/>
      <c r="I158" s="59"/>
    </row>
    <row r="161" spans="1:1" x14ac:dyDescent="0.2">
      <c r="A161" s="59"/>
    </row>
    <row r="162" spans="1:1" x14ac:dyDescent="0.2">
      <c r="A162" s="70"/>
    </row>
    <row r="163" spans="1:1" x14ac:dyDescent="0.2">
      <c r="A163" s="70"/>
    </row>
  </sheetData>
  <mergeCells count="6">
    <mergeCell ref="A109:B109"/>
    <mergeCell ref="A1:G1"/>
    <mergeCell ref="A105:B105"/>
    <mergeCell ref="A106:B106"/>
    <mergeCell ref="A107:B107"/>
    <mergeCell ref="A108:B108"/>
  </mergeCells>
  <conditionalFormatting sqref="F2:F3">
    <cfRule type="cellIs" dxfId="94" priority="2" stopIfTrue="1" operator="between">
      <formula>0.009</formula>
      <formula>-0.009</formula>
    </cfRule>
  </conditionalFormatting>
  <conditionalFormatting sqref="F5:F265">
    <cfRule type="cellIs" dxfId="93" priority="1" stopIfTrue="1" operator="between">
      <formula>0.009</formula>
      <formula>-0.009</formula>
    </cfRule>
  </conditionalFormatting>
  <hyperlinks>
    <hyperlink ref="A118"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34"/>
  <sheetViews>
    <sheetView workbookViewId="0">
      <selection sqref="A1:G1"/>
    </sheetView>
  </sheetViews>
  <sheetFormatPr defaultColWidth="9.140625" defaultRowHeight="11.25" x14ac:dyDescent="0.2"/>
  <cols>
    <col min="1" max="1" width="40.5703125" style="7" bestFit="1" customWidth="1"/>
    <col min="2" max="2" width="51.7109375" style="7" bestFit="1" customWidth="1"/>
    <col min="3" max="3" width="35.4257812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140625" style="7"/>
  </cols>
  <sheetData>
    <row r="1" spans="1:7" s="1" customFormat="1" ht="13.9" customHeight="1" x14ac:dyDescent="0.2">
      <c r="A1" s="114" t="s">
        <v>8</v>
      </c>
      <c r="B1" s="115"/>
      <c r="C1" s="115"/>
      <c r="D1" s="115"/>
      <c r="E1" s="115"/>
      <c r="F1" s="115"/>
      <c r="G1" s="115"/>
    </row>
    <row r="2" spans="1:7" s="1" customFormat="1" ht="12" x14ac:dyDescent="0.2">
      <c r="E2" s="5"/>
      <c r="F2" s="9"/>
      <c r="G2" s="10"/>
    </row>
    <row r="3" spans="1:7" s="1" customFormat="1" ht="12" x14ac:dyDescent="0.2">
      <c r="A3" s="8" t="s">
        <v>7</v>
      </c>
      <c r="B3" s="2"/>
      <c r="C3" s="3"/>
      <c r="D3" s="3"/>
      <c r="E3" s="4"/>
      <c r="F3" s="9"/>
      <c r="G3" s="10"/>
    </row>
    <row r="4" spans="1:7" s="1" customFormat="1" ht="27.75" customHeight="1" x14ac:dyDescent="0.2">
      <c r="A4" s="6" t="s">
        <v>2</v>
      </c>
      <c r="B4" s="6" t="s">
        <v>0</v>
      </c>
      <c r="C4" s="13" t="s">
        <v>4</v>
      </c>
      <c r="D4" s="13" t="s">
        <v>1</v>
      </c>
      <c r="E4" s="52" t="s">
        <v>6</v>
      </c>
      <c r="F4" s="12" t="s">
        <v>3</v>
      </c>
      <c r="G4" s="12" t="s">
        <v>5</v>
      </c>
    </row>
    <row r="5" spans="1:7" x14ac:dyDescent="0.2">
      <c r="A5" s="16" t="s">
        <v>112</v>
      </c>
      <c r="B5" s="17"/>
      <c r="C5" s="17"/>
      <c r="D5" s="17"/>
      <c r="E5" s="18"/>
      <c r="F5" s="19"/>
      <c r="G5" s="18"/>
    </row>
    <row r="6" spans="1:7" x14ac:dyDescent="0.2">
      <c r="A6" s="20" t="s">
        <v>20</v>
      </c>
      <c r="B6" s="21"/>
      <c r="C6" s="21"/>
      <c r="D6" s="21"/>
      <c r="E6" s="22"/>
      <c r="F6" s="23"/>
      <c r="G6" s="22"/>
    </row>
    <row r="7" spans="1:7" x14ac:dyDescent="0.2">
      <c r="A7" s="21" t="s">
        <v>114</v>
      </c>
      <c r="B7" s="21" t="s">
        <v>113</v>
      </c>
      <c r="C7" s="21" t="s">
        <v>115</v>
      </c>
      <c r="D7" s="24">
        <v>1063481</v>
      </c>
      <c r="E7" s="22">
        <v>10120.0852</v>
      </c>
      <c r="F7" s="23">
        <v>5.15061018806247</v>
      </c>
      <c r="G7" s="22"/>
    </row>
    <row r="8" spans="1:7" x14ac:dyDescent="0.2">
      <c r="A8" s="21" t="s">
        <v>117</v>
      </c>
      <c r="B8" s="21" t="s">
        <v>116</v>
      </c>
      <c r="C8" s="21" t="s">
        <v>115</v>
      </c>
      <c r="D8" s="24">
        <v>690889</v>
      </c>
      <c r="E8" s="22">
        <v>9657.2464419999997</v>
      </c>
      <c r="F8" s="23">
        <v>4.9150487303007404</v>
      </c>
      <c r="G8" s="22"/>
    </row>
    <row r="9" spans="1:7" x14ac:dyDescent="0.2">
      <c r="A9" s="21" t="s">
        <v>128</v>
      </c>
      <c r="B9" s="21" t="s">
        <v>127</v>
      </c>
      <c r="C9" s="21" t="s">
        <v>129</v>
      </c>
      <c r="D9" s="24">
        <v>495020</v>
      </c>
      <c r="E9" s="22">
        <v>6718.4114399999999</v>
      </c>
      <c r="F9" s="23">
        <v>3.4193307394743502</v>
      </c>
      <c r="G9" s="22"/>
    </row>
    <row r="10" spans="1:7" x14ac:dyDescent="0.2">
      <c r="A10" s="21" t="s">
        <v>119</v>
      </c>
      <c r="B10" s="21" t="s">
        <v>118</v>
      </c>
      <c r="C10" s="21" t="s">
        <v>120</v>
      </c>
      <c r="D10" s="24">
        <v>165175</v>
      </c>
      <c r="E10" s="22">
        <v>5947.9517500000002</v>
      </c>
      <c r="F10" s="23">
        <v>3.0272058264543098</v>
      </c>
      <c r="G10" s="22"/>
    </row>
    <row r="11" spans="1:7" x14ac:dyDescent="0.2">
      <c r="A11" s="21" t="s">
        <v>122</v>
      </c>
      <c r="B11" s="21" t="s">
        <v>121</v>
      </c>
      <c r="C11" s="21" t="s">
        <v>123</v>
      </c>
      <c r="D11" s="24">
        <v>306603</v>
      </c>
      <c r="E11" s="22">
        <v>5791.1174639999999</v>
      </c>
      <c r="F11" s="23">
        <v>2.9473851277798402</v>
      </c>
      <c r="G11" s="22"/>
    </row>
    <row r="12" spans="1:7" x14ac:dyDescent="0.2">
      <c r="A12" s="21" t="s">
        <v>161</v>
      </c>
      <c r="B12" s="21" t="s">
        <v>160</v>
      </c>
      <c r="C12" s="21" t="s">
        <v>162</v>
      </c>
      <c r="D12" s="24">
        <v>178448</v>
      </c>
      <c r="E12" s="22">
        <v>5709.4437600000001</v>
      </c>
      <c r="F12" s="23">
        <v>2.9058173540303498</v>
      </c>
      <c r="G12" s="22"/>
    </row>
    <row r="13" spans="1:7" x14ac:dyDescent="0.2">
      <c r="A13" s="21" t="s">
        <v>136</v>
      </c>
      <c r="B13" s="21" t="s">
        <v>135</v>
      </c>
      <c r="C13" s="21" t="s">
        <v>126</v>
      </c>
      <c r="D13" s="24">
        <v>338001</v>
      </c>
      <c r="E13" s="22">
        <v>4917.2385480000003</v>
      </c>
      <c r="F13" s="23">
        <v>2.5026250730045598</v>
      </c>
      <c r="G13" s="22"/>
    </row>
    <row r="14" spans="1:7" x14ac:dyDescent="0.2">
      <c r="A14" s="21" t="s">
        <v>172</v>
      </c>
      <c r="B14" s="21" t="s">
        <v>171</v>
      </c>
      <c r="C14" s="21" t="s">
        <v>173</v>
      </c>
      <c r="D14" s="24">
        <v>184612</v>
      </c>
      <c r="E14" s="22">
        <v>4910.3099759999996</v>
      </c>
      <c r="F14" s="23">
        <v>2.49909878119706</v>
      </c>
      <c r="G14" s="22"/>
    </row>
    <row r="15" spans="1:7" x14ac:dyDescent="0.2">
      <c r="A15" s="21" t="s">
        <v>125</v>
      </c>
      <c r="B15" s="21" t="s">
        <v>124</v>
      </c>
      <c r="C15" s="21" t="s">
        <v>126</v>
      </c>
      <c r="D15" s="24">
        <v>326668</v>
      </c>
      <c r="E15" s="22">
        <v>4800.7129279999999</v>
      </c>
      <c r="F15" s="23">
        <v>2.44331944131459</v>
      </c>
      <c r="G15" s="22"/>
    </row>
    <row r="16" spans="1:7" x14ac:dyDescent="0.2">
      <c r="A16" s="21" t="s">
        <v>179</v>
      </c>
      <c r="B16" s="21" t="s">
        <v>178</v>
      </c>
      <c r="C16" s="21" t="s">
        <v>180</v>
      </c>
      <c r="D16" s="24">
        <v>81355</v>
      </c>
      <c r="E16" s="22">
        <v>4593.3032999999996</v>
      </c>
      <c r="F16" s="23">
        <v>2.33775845818383</v>
      </c>
      <c r="G16" s="22"/>
    </row>
    <row r="17" spans="1:7" x14ac:dyDescent="0.2">
      <c r="A17" s="21" t="s">
        <v>201</v>
      </c>
      <c r="B17" s="21" t="s">
        <v>200</v>
      </c>
      <c r="C17" s="21" t="s">
        <v>202</v>
      </c>
      <c r="D17" s="24">
        <v>608166</v>
      </c>
      <c r="E17" s="22">
        <v>4414.3729110000004</v>
      </c>
      <c r="F17" s="23">
        <v>2.2466919635522</v>
      </c>
      <c r="G17" s="22"/>
    </row>
    <row r="18" spans="1:7" x14ac:dyDescent="0.2">
      <c r="A18" s="21" t="s">
        <v>141</v>
      </c>
      <c r="B18" s="21" t="s">
        <v>140</v>
      </c>
      <c r="C18" s="21" t="s">
        <v>142</v>
      </c>
      <c r="D18" s="24">
        <v>56019</v>
      </c>
      <c r="E18" s="22">
        <v>4263.0459000000001</v>
      </c>
      <c r="F18" s="23">
        <v>2.1696741885846902</v>
      </c>
      <c r="G18" s="22"/>
    </row>
    <row r="19" spans="1:7" x14ac:dyDescent="0.2">
      <c r="A19" s="21" t="s">
        <v>245</v>
      </c>
      <c r="B19" s="21" t="s">
        <v>244</v>
      </c>
      <c r="C19" s="21" t="s">
        <v>134</v>
      </c>
      <c r="D19" s="24">
        <v>74613</v>
      </c>
      <c r="E19" s="22">
        <v>3952.99674</v>
      </c>
      <c r="F19" s="23">
        <v>2.0118748884072399</v>
      </c>
      <c r="G19" s="22"/>
    </row>
    <row r="20" spans="1:7" x14ac:dyDescent="0.2">
      <c r="A20" s="21" t="s">
        <v>152</v>
      </c>
      <c r="B20" s="21" t="s">
        <v>151</v>
      </c>
      <c r="C20" s="21" t="s">
        <v>153</v>
      </c>
      <c r="D20" s="24">
        <v>246269</v>
      </c>
      <c r="E20" s="22">
        <v>3926.7592049999998</v>
      </c>
      <c r="F20" s="23">
        <v>1.99852131356968</v>
      </c>
      <c r="G20" s="22"/>
    </row>
    <row r="21" spans="1:7" x14ac:dyDescent="0.2">
      <c r="A21" s="21" t="s">
        <v>247</v>
      </c>
      <c r="B21" s="21" t="s">
        <v>246</v>
      </c>
      <c r="C21" s="21" t="s">
        <v>170</v>
      </c>
      <c r="D21" s="24">
        <v>107768</v>
      </c>
      <c r="E21" s="22">
        <v>3910.6851839999999</v>
      </c>
      <c r="F21" s="23">
        <v>1.9903404519771599</v>
      </c>
      <c r="G21" s="22"/>
    </row>
    <row r="22" spans="1:7" x14ac:dyDescent="0.2">
      <c r="A22" s="21" t="s">
        <v>158</v>
      </c>
      <c r="B22" s="21" t="s">
        <v>157</v>
      </c>
      <c r="C22" s="21" t="s">
        <v>159</v>
      </c>
      <c r="D22" s="24">
        <v>2251694</v>
      </c>
      <c r="E22" s="22">
        <v>3897.0068059999999</v>
      </c>
      <c r="F22" s="23">
        <v>1.9833788511911301</v>
      </c>
      <c r="G22" s="22"/>
    </row>
    <row r="23" spans="1:7" x14ac:dyDescent="0.2">
      <c r="A23" s="21" t="s">
        <v>249</v>
      </c>
      <c r="B23" s="21" t="s">
        <v>248</v>
      </c>
      <c r="C23" s="21" t="s">
        <v>145</v>
      </c>
      <c r="D23" s="24">
        <v>1033458</v>
      </c>
      <c r="E23" s="22">
        <v>3866.6831069999998</v>
      </c>
      <c r="F23" s="23">
        <v>1.9679456260826</v>
      </c>
      <c r="G23" s="22"/>
    </row>
    <row r="24" spans="1:7" x14ac:dyDescent="0.2">
      <c r="A24" s="21" t="s">
        <v>251</v>
      </c>
      <c r="B24" s="21" t="s">
        <v>250</v>
      </c>
      <c r="C24" s="21" t="s">
        <v>153</v>
      </c>
      <c r="D24" s="24">
        <v>218284</v>
      </c>
      <c r="E24" s="22">
        <v>3469.4058960000002</v>
      </c>
      <c r="F24" s="23">
        <v>1.76575167118767</v>
      </c>
      <c r="G24" s="22"/>
    </row>
    <row r="25" spans="1:7" x14ac:dyDescent="0.2">
      <c r="A25" s="21" t="s">
        <v>253</v>
      </c>
      <c r="B25" s="21" t="s">
        <v>252</v>
      </c>
      <c r="C25" s="21" t="s">
        <v>254</v>
      </c>
      <c r="D25" s="24">
        <v>2642307</v>
      </c>
      <c r="E25" s="22">
        <v>3355.2014290000002</v>
      </c>
      <c r="F25" s="23">
        <v>1.7076273886715101</v>
      </c>
      <c r="G25" s="22"/>
    </row>
    <row r="26" spans="1:7" x14ac:dyDescent="0.2">
      <c r="A26" s="21" t="s">
        <v>133</v>
      </c>
      <c r="B26" s="21" t="s">
        <v>132</v>
      </c>
      <c r="C26" s="21" t="s">
        <v>134</v>
      </c>
      <c r="D26" s="24">
        <v>930477</v>
      </c>
      <c r="E26" s="22">
        <v>2921.2325420000002</v>
      </c>
      <c r="F26" s="23">
        <v>1.48675923128837</v>
      </c>
      <c r="G26" s="22"/>
    </row>
    <row r="27" spans="1:7" x14ac:dyDescent="0.2">
      <c r="A27" s="21" t="s">
        <v>138</v>
      </c>
      <c r="B27" s="21" t="s">
        <v>137</v>
      </c>
      <c r="C27" s="21" t="s">
        <v>139</v>
      </c>
      <c r="D27" s="24">
        <v>22868</v>
      </c>
      <c r="E27" s="22">
        <v>2890.5151999999998</v>
      </c>
      <c r="F27" s="23">
        <v>1.47112566185406</v>
      </c>
      <c r="G27" s="22"/>
    </row>
    <row r="28" spans="1:7" x14ac:dyDescent="0.2">
      <c r="A28" s="21" t="s">
        <v>215</v>
      </c>
      <c r="B28" s="21" t="s">
        <v>214</v>
      </c>
      <c r="C28" s="21" t="s">
        <v>216</v>
      </c>
      <c r="D28" s="24">
        <v>1828065</v>
      </c>
      <c r="E28" s="22">
        <v>2823.9948119999999</v>
      </c>
      <c r="F28" s="23">
        <v>1.4372701575400499</v>
      </c>
      <c r="G28" s="22"/>
    </row>
    <row r="29" spans="1:7" x14ac:dyDescent="0.2">
      <c r="A29" s="21" t="s">
        <v>169</v>
      </c>
      <c r="B29" s="21" t="s">
        <v>168</v>
      </c>
      <c r="C29" s="21" t="s">
        <v>170</v>
      </c>
      <c r="D29" s="24">
        <v>756109</v>
      </c>
      <c r="E29" s="22">
        <v>2495.1597000000002</v>
      </c>
      <c r="F29" s="23">
        <v>1.2699097604102101</v>
      </c>
      <c r="G29" s="22"/>
    </row>
    <row r="30" spans="1:7" x14ac:dyDescent="0.2">
      <c r="A30" s="21" t="s">
        <v>131</v>
      </c>
      <c r="B30" s="21" t="s">
        <v>130</v>
      </c>
      <c r="C30" s="21" t="s">
        <v>115</v>
      </c>
      <c r="D30" s="24">
        <v>234779</v>
      </c>
      <c r="E30" s="22">
        <v>2453.910108</v>
      </c>
      <c r="F30" s="23">
        <v>1.2489158098050701</v>
      </c>
      <c r="G30" s="22"/>
    </row>
    <row r="31" spans="1:7" x14ac:dyDescent="0.2">
      <c r="A31" s="21" t="s">
        <v>155</v>
      </c>
      <c r="B31" s="21" t="s">
        <v>154</v>
      </c>
      <c r="C31" s="21" t="s">
        <v>156</v>
      </c>
      <c r="D31" s="24">
        <v>135713</v>
      </c>
      <c r="E31" s="22">
        <v>2403.2058040000002</v>
      </c>
      <c r="F31" s="23">
        <v>1.2231098902302999</v>
      </c>
      <c r="G31" s="22"/>
    </row>
    <row r="32" spans="1:7" x14ac:dyDescent="0.2">
      <c r="A32" s="21" t="s">
        <v>190</v>
      </c>
      <c r="B32" s="21" t="s">
        <v>189</v>
      </c>
      <c r="C32" s="21" t="s">
        <v>191</v>
      </c>
      <c r="D32" s="24">
        <v>64148</v>
      </c>
      <c r="E32" s="22">
        <v>2370.140304</v>
      </c>
      <c r="F32" s="23">
        <v>1.20628122744657</v>
      </c>
      <c r="G32" s="22"/>
    </row>
    <row r="33" spans="1:9" x14ac:dyDescent="0.2">
      <c r="A33" s="21" t="s">
        <v>221</v>
      </c>
      <c r="B33" s="21" t="s">
        <v>220</v>
      </c>
      <c r="C33" s="21" t="s">
        <v>145</v>
      </c>
      <c r="D33" s="24">
        <v>1468708</v>
      </c>
      <c r="E33" s="22">
        <v>2235.226705</v>
      </c>
      <c r="F33" s="23">
        <v>1.1376170468804301</v>
      </c>
      <c r="G33" s="22"/>
    </row>
    <row r="34" spans="1:9" x14ac:dyDescent="0.2">
      <c r="A34" s="21" t="s">
        <v>227</v>
      </c>
      <c r="B34" s="21" t="s">
        <v>226</v>
      </c>
      <c r="C34" s="21" t="s">
        <v>123</v>
      </c>
      <c r="D34" s="24">
        <v>636640</v>
      </c>
      <c r="E34" s="22">
        <v>2155.6630399999999</v>
      </c>
      <c r="F34" s="23">
        <v>1.0971231759841</v>
      </c>
      <c r="G34" s="22"/>
    </row>
    <row r="35" spans="1:9" x14ac:dyDescent="0.2">
      <c r="A35" s="21" t="s">
        <v>256</v>
      </c>
      <c r="B35" s="21" t="s">
        <v>255</v>
      </c>
      <c r="C35" s="21" t="s">
        <v>188</v>
      </c>
      <c r="D35" s="24">
        <v>85291</v>
      </c>
      <c r="E35" s="22">
        <v>2049.3721479999999</v>
      </c>
      <c r="F35" s="23">
        <v>1.0430265018539799</v>
      </c>
      <c r="G35" s="22"/>
    </row>
    <row r="36" spans="1:9" x14ac:dyDescent="0.2">
      <c r="A36" s="21" t="s">
        <v>258</v>
      </c>
      <c r="B36" s="21" t="s">
        <v>257</v>
      </c>
      <c r="C36" s="21" t="s">
        <v>142</v>
      </c>
      <c r="D36" s="24">
        <v>316534</v>
      </c>
      <c r="E36" s="22">
        <v>1981.1863060000001</v>
      </c>
      <c r="F36" s="23">
        <v>1.00832336590738</v>
      </c>
      <c r="G36" s="22"/>
    </row>
    <row r="37" spans="1:9" x14ac:dyDescent="0.2">
      <c r="A37" s="21" t="s">
        <v>260</v>
      </c>
      <c r="B37" s="21" t="s">
        <v>259</v>
      </c>
      <c r="C37" s="21" t="s">
        <v>261</v>
      </c>
      <c r="D37" s="24">
        <v>836444</v>
      </c>
      <c r="E37" s="22">
        <v>1954.8532720000001</v>
      </c>
      <c r="F37" s="23">
        <v>0.99492118692147602</v>
      </c>
      <c r="G37" s="22"/>
    </row>
    <row r="38" spans="1:9" x14ac:dyDescent="0.2">
      <c r="A38" s="21" t="s">
        <v>164</v>
      </c>
      <c r="B38" s="21" t="s">
        <v>163</v>
      </c>
      <c r="C38" s="21" t="s">
        <v>153</v>
      </c>
      <c r="D38" s="24">
        <v>68567</v>
      </c>
      <c r="E38" s="22">
        <v>1234.343134</v>
      </c>
      <c r="F38" s="23">
        <v>0.62821806298086902</v>
      </c>
      <c r="G38" s="22"/>
    </row>
    <row r="39" spans="1:9" x14ac:dyDescent="0.2">
      <c r="A39" s="21" t="s">
        <v>263</v>
      </c>
      <c r="B39" s="21" t="s">
        <v>262</v>
      </c>
      <c r="C39" s="21" t="s">
        <v>183</v>
      </c>
      <c r="D39" s="24">
        <v>40059</v>
      </c>
      <c r="E39" s="22">
        <v>404.71607699999998</v>
      </c>
      <c r="F39" s="23">
        <v>0.20597996047196099</v>
      </c>
      <c r="G39" s="22"/>
    </row>
    <row r="40" spans="1:9" x14ac:dyDescent="0.2">
      <c r="A40" s="20" t="s">
        <v>27</v>
      </c>
      <c r="B40" s="20"/>
      <c r="C40" s="20"/>
      <c r="D40" s="20"/>
      <c r="E40" s="25">
        <f>SUM(E7:E39)</f>
        <v>128595.49713799998</v>
      </c>
      <c r="F40" s="26">
        <f>SUM(F7:F39)</f>
        <v>65.448587102600811</v>
      </c>
      <c r="G40" s="25"/>
      <c r="H40" s="14"/>
      <c r="I40" s="14"/>
    </row>
    <row r="41" spans="1:9" x14ac:dyDescent="0.2">
      <c r="A41" s="21"/>
      <c r="B41" s="21"/>
      <c r="C41" s="21"/>
      <c r="D41" s="21"/>
      <c r="E41" s="22"/>
      <c r="F41" s="23"/>
      <c r="G41" s="22"/>
    </row>
    <row r="42" spans="1:9" x14ac:dyDescent="0.2">
      <c r="A42" s="20" t="s">
        <v>1489</v>
      </c>
      <c r="B42" s="21"/>
      <c r="C42" s="21"/>
      <c r="D42" s="21"/>
      <c r="E42" s="22"/>
      <c r="F42" s="23"/>
      <c r="G42" s="22"/>
      <c r="H42" s="14"/>
      <c r="I42" s="14"/>
    </row>
    <row r="43" spans="1:9" x14ac:dyDescent="0.2">
      <c r="A43" s="21"/>
      <c r="B43" s="21" t="s">
        <v>244</v>
      </c>
      <c r="C43" s="21" t="s">
        <v>134</v>
      </c>
      <c r="D43" s="21">
        <v>-7500</v>
      </c>
      <c r="E43" s="22">
        <v>-6.1875</v>
      </c>
      <c r="F43" s="23">
        <f>E43/$E$84*100</f>
        <v>-3.1491237384677893E-3</v>
      </c>
      <c r="G43" s="22"/>
      <c r="H43" s="14"/>
      <c r="I43" s="14"/>
    </row>
    <row r="44" spans="1:9" x14ac:dyDescent="0.2">
      <c r="A44" s="21"/>
      <c r="B44" s="21" t="s">
        <v>135</v>
      </c>
      <c r="C44" s="21" t="s">
        <v>126</v>
      </c>
      <c r="D44" s="21">
        <v>-28000</v>
      </c>
      <c r="E44" s="22">
        <v>-4.032</v>
      </c>
      <c r="F44" s="23">
        <f t="shared" ref="F44:F47" si="0">E44/$E$84*100</f>
        <v>-2.0520835415761014E-3</v>
      </c>
      <c r="G44" s="22"/>
      <c r="H44" s="14"/>
      <c r="I44" s="14"/>
    </row>
    <row r="45" spans="1:9" x14ac:dyDescent="0.2">
      <c r="A45" s="21"/>
      <c r="B45" s="21" t="s">
        <v>259</v>
      </c>
      <c r="C45" s="21" t="s">
        <v>261</v>
      </c>
      <c r="D45" s="21">
        <v>-112500</v>
      </c>
      <c r="E45" s="22">
        <v>-2.8125</v>
      </c>
      <c r="F45" s="23">
        <f t="shared" si="0"/>
        <v>-1.4314198811217224E-3</v>
      </c>
      <c r="G45" s="22"/>
      <c r="H45" s="14"/>
      <c r="I45" s="14"/>
    </row>
    <row r="46" spans="1:9" x14ac:dyDescent="0.2">
      <c r="A46" s="21"/>
      <c r="B46" s="21" t="s">
        <v>121</v>
      </c>
      <c r="C46" s="21" t="s">
        <v>123</v>
      </c>
      <c r="D46" s="21">
        <v>-28500</v>
      </c>
      <c r="E46" s="22">
        <v>-1.75275</v>
      </c>
      <c r="F46" s="23">
        <f t="shared" si="0"/>
        <v>-8.920608699150576E-4</v>
      </c>
      <c r="G46" s="22"/>
      <c r="H46" s="14"/>
      <c r="I46" s="14"/>
    </row>
    <row r="47" spans="1:9" x14ac:dyDescent="0.2">
      <c r="A47" s="21"/>
      <c r="B47" s="21" t="s">
        <v>140</v>
      </c>
      <c r="C47" s="21" t="s">
        <v>142</v>
      </c>
      <c r="D47" s="21">
        <v>-125</v>
      </c>
      <c r="E47" s="22">
        <v>-2.5187500000000002E-2</v>
      </c>
      <c r="F47" s="23">
        <f t="shared" si="0"/>
        <v>-1.2819160268712315E-5</v>
      </c>
      <c r="G47" s="22"/>
      <c r="H47" s="14"/>
      <c r="I47" s="14"/>
    </row>
    <row r="48" spans="1:9" x14ac:dyDescent="0.2">
      <c r="A48" s="20" t="s">
        <v>27</v>
      </c>
      <c r="B48" s="21"/>
      <c r="C48" s="21"/>
      <c r="D48" s="21"/>
      <c r="E48" s="25">
        <f>SUM(E43:E47)</f>
        <v>-14.8099375</v>
      </c>
      <c r="F48" s="25">
        <f>SUM(F43:F47)</f>
        <v>-7.5375071913493822E-3</v>
      </c>
      <c r="G48" s="22"/>
    </row>
    <row r="49" spans="1:9" x14ac:dyDescent="0.2">
      <c r="A49" s="20"/>
      <c r="B49" s="21"/>
      <c r="C49" s="21"/>
      <c r="D49" s="21"/>
      <c r="E49" s="25"/>
      <c r="F49" s="25"/>
      <c r="G49" s="22"/>
    </row>
    <row r="50" spans="1:9" x14ac:dyDescent="0.2">
      <c r="A50" s="20" t="s">
        <v>1488</v>
      </c>
      <c r="B50" s="21"/>
      <c r="C50" s="21"/>
      <c r="D50" s="21"/>
      <c r="E50" s="22"/>
      <c r="F50" s="23"/>
      <c r="G50" s="22"/>
    </row>
    <row r="51" spans="1:9" x14ac:dyDescent="0.2">
      <c r="A51" s="21" t="s">
        <v>266</v>
      </c>
      <c r="B51" s="21" t="s">
        <v>265</v>
      </c>
      <c r="C51" s="21" t="s">
        <v>196</v>
      </c>
      <c r="D51" s="24">
        <v>978150</v>
      </c>
      <c r="E51" s="22">
        <v>1047.98991</v>
      </c>
      <c r="F51" s="23">
        <v>0.533373721738299</v>
      </c>
      <c r="G51" s="22"/>
    </row>
    <row r="52" spans="1:9" x14ac:dyDescent="0.2">
      <c r="A52" s="20" t="s">
        <v>27</v>
      </c>
      <c r="B52" s="20"/>
      <c r="C52" s="20"/>
      <c r="D52" s="20"/>
      <c r="E52" s="25">
        <f>SUM(E50:E51)</f>
        <v>1047.98991</v>
      </c>
      <c r="F52" s="26">
        <f>SUM(F50:F51)</f>
        <v>0.533373721738299</v>
      </c>
      <c r="G52" s="25"/>
      <c r="H52" s="14"/>
      <c r="I52" s="14"/>
    </row>
    <row r="53" spans="1:9" x14ac:dyDescent="0.2">
      <c r="A53" s="21"/>
      <c r="B53" s="21"/>
      <c r="C53" s="21"/>
      <c r="D53" s="21"/>
      <c r="E53" s="22"/>
      <c r="F53" s="23"/>
      <c r="G53" s="22"/>
    </row>
    <row r="54" spans="1:9" x14ac:dyDescent="0.2">
      <c r="A54" s="20" t="s">
        <v>19</v>
      </c>
      <c r="B54" s="21"/>
      <c r="C54" s="21"/>
      <c r="D54" s="21"/>
      <c r="E54" s="22"/>
      <c r="F54" s="23"/>
      <c r="G54" s="22"/>
    </row>
    <row r="55" spans="1:9" x14ac:dyDescent="0.2">
      <c r="A55" s="20" t="s">
        <v>20</v>
      </c>
      <c r="B55" s="21"/>
      <c r="C55" s="21"/>
      <c r="D55" s="21"/>
      <c r="E55" s="22"/>
      <c r="F55" s="23"/>
      <c r="G55" s="22"/>
    </row>
    <row r="56" spans="1:9" x14ac:dyDescent="0.2">
      <c r="A56" s="21" t="s">
        <v>268</v>
      </c>
      <c r="B56" s="21" t="s">
        <v>267</v>
      </c>
      <c r="C56" s="21" t="s">
        <v>21</v>
      </c>
      <c r="D56" s="24">
        <v>5000</v>
      </c>
      <c r="E56" s="22">
        <v>5234.1641780999998</v>
      </c>
      <c r="F56" s="23">
        <v>2.66392414776444</v>
      </c>
      <c r="G56" s="22">
        <v>6.85</v>
      </c>
    </row>
    <row r="57" spans="1:9" x14ac:dyDescent="0.2">
      <c r="A57" s="21" t="s">
        <v>270</v>
      </c>
      <c r="B57" s="21" t="s">
        <v>269</v>
      </c>
      <c r="C57" s="21" t="s">
        <v>21</v>
      </c>
      <c r="D57" s="24">
        <v>500</v>
      </c>
      <c r="E57" s="22">
        <v>5162.3229451999996</v>
      </c>
      <c r="F57" s="23">
        <v>2.6273606032107102</v>
      </c>
      <c r="G57" s="22">
        <v>6.85</v>
      </c>
    </row>
    <row r="58" spans="1:9" x14ac:dyDescent="0.2">
      <c r="A58" s="21" t="s">
        <v>272</v>
      </c>
      <c r="B58" s="21" t="s">
        <v>271</v>
      </c>
      <c r="C58" s="21" t="s">
        <v>21</v>
      </c>
      <c r="D58" s="24">
        <v>500</v>
      </c>
      <c r="E58" s="22">
        <v>5093.8278081999997</v>
      </c>
      <c r="F58" s="23">
        <v>2.59250005179313</v>
      </c>
      <c r="G58" s="22">
        <v>6.9950000000000001</v>
      </c>
    </row>
    <row r="59" spans="1:9" x14ac:dyDescent="0.2">
      <c r="A59" s="21" t="s">
        <v>66</v>
      </c>
      <c r="B59" s="21" t="s">
        <v>65</v>
      </c>
      <c r="C59" s="21" t="s">
        <v>21</v>
      </c>
      <c r="D59" s="24">
        <v>5000</v>
      </c>
      <c r="E59" s="22">
        <v>5070.0206848999997</v>
      </c>
      <c r="F59" s="23">
        <v>2.5803834332672801</v>
      </c>
      <c r="G59" s="22">
        <v>6.64</v>
      </c>
    </row>
    <row r="60" spans="1:9" x14ac:dyDescent="0.2">
      <c r="A60" s="21" t="s">
        <v>274</v>
      </c>
      <c r="B60" s="21" t="s">
        <v>273</v>
      </c>
      <c r="C60" s="21" t="s">
        <v>21</v>
      </c>
      <c r="D60" s="24">
        <v>3500</v>
      </c>
      <c r="E60" s="22">
        <v>3726.2846848999998</v>
      </c>
      <c r="F60" s="23">
        <v>1.89648994868809</v>
      </c>
      <c r="G60" s="22">
        <v>7.0350000000000001</v>
      </c>
    </row>
    <row r="61" spans="1:9" x14ac:dyDescent="0.2">
      <c r="A61" s="20" t="s">
        <v>27</v>
      </c>
      <c r="B61" s="20"/>
      <c r="C61" s="20"/>
      <c r="D61" s="20"/>
      <c r="E61" s="25">
        <f>SUM(E55:E60)</f>
        <v>24286.620301299998</v>
      </c>
      <c r="F61" s="26">
        <f>SUM(F55:F60)</f>
        <v>12.360658184723651</v>
      </c>
      <c r="G61" s="25"/>
      <c r="H61" s="14"/>
      <c r="I61" s="14"/>
    </row>
    <row r="62" spans="1:9" x14ac:dyDescent="0.2">
      <c r="A62" s="21"/>
      <c r="B62" s="21"/>
      <c r="C62" s="21"/>
      <c r="D62" s="21"/>
      <c r="E62" s="22"/>
      <c r="F62" s="23"/>
      <c r="G62" s="22"/>
    </row>
    <row r="63" spans="1:9" x14ac:dyDescent="0.2">
      <c r="A63" s="20" t="s">
        <v>28</v>
      </c>
      <c r="B63" s="21"/>
      <c r="C63" s="21"/>
      <c r="D63" s="21"/>
      <c r="E63" s="22"/>
      <c r="F63" s="23"/>
      <c r="G63" s="22"/>
    </row>
    <row r="64" spans="1:9" x14ac:dyDescent="0.2">
      <c r="A64" s="20" t="s">
        <v>29</v>
      </c>
      <c r="B64" s="21"/>
      <c r="C64" s="21"/>
      <c r="D64" s="21"/>
      <c r="E64" s="22"/>
      <c r="F64" s="23"/>
      <c r="G64" s="22"/>
    </row>
    <row r="65" spans="1:9" x14ac:dyDescent="0.2">
      <c r="A65" s="21" t="s">
        <v>276</v>
      </c>
      <c r="B65" s="21" t="s">
        <v>275</v>
      </c>
      <c r="C65" s="21" t="s">
        <v>32</v>
      </c>
      <c r="D65" s="24">
        <v>1000</v>
      </c>
      <c r="E65" s="22">
        <v>4714.58</v>
      </c>
      <c r="F65" s="23">
        <v>2.39948214867159</v>
      </c>
      <c r="G65" s="22">
        <v>6.4050000000000002</v>
      </c>
    </row>
    <row r="66" spans="1:9" x14ac:dyDescent="0.2">
      <c r="A66" s="21" t="s">
        <v>278</v>
      </c>
      <c r="B66" s="21" t="s">
        <v>277</v>
      </c>
      <c r="C66" s="21" t="s">
        <v>31</v>
      </c>
      <c r="D66" s="24">
        <v>500</v>
      </c>
      <c r="E66" s="22">
        <v>2439.2024999999999</v>
      </c>
      <c r="F66" s="23">
        <v>1.2414303831402</v>
      </c>
      <c r="G66" s="22">
        <v>6.0651000000000002</v>
      </c>
    </row>
    <row r="67" spans="1:9" x14ac:dyDescent="0.2">
      <c r="A67" s="20" t="s">
        <v>27</v>
      </c>
      <c r="B67" s="20"/>
      <c r="C67" s="20"/>
      <c r="D67" s="20"/>
      <c r="E67" s="25">
        <f>SUM(E64:E66)</f>
        <v>7153.7824999999993</v>
      </c>
      <c r="F67" s="26">
        <f>SUM(F64:F66)</f>
        <v>3.6409125318117903</v>
      </c>
      <c r="G67" s="25"/>
      <c r="H67" s="14"/>
      <c r="I67" s="14"/>
    </row>
    <row r="68" spans="1:9" x14ac:dyDescent="0.2">
      <c r="A68" s="21"/>
      <c r="B68" s="21"/>
      <c r="C68" s="21"/>
      <c r="D68" s="21"/>
      <c r="E68" s="22"/>
      <c r="F68" s="23"/>
      <c r="G68" s="22"/>
    </row>
    <row r="69" spans="1:9" x14ac:dyDescent="0.2">
      <c r="A69" s="20" t="s">
        <v>33</v>
      </c>
      <c r="B69" s="21"/>
      <c r="C69" s="21"/>
      <c r="D69" s="21"/>
      <c r="E69" s="22"/>
      <c r="F69" s="23"/>
      <c r="G69" s="22"/>
    </row>
    <row r="70" spans="1:9" x14ac:dyDescent="0.2">
      <c r="A70" s="21" t="s">
        <v>280</v>
      </c>
      <c r="B70" s="21" t="s">
        <v>279</v>
      </c>
      <c r="C70" s="21" t="s">
        <v>36</v>
      </c>
      <c r="D70" s="24">
        <v>2500000</v>
      </c>
      <c r="E70" s="22">
        <v>2472.4650000000001</v>
      </c>
      <c r="F70" s="23">
        <v>1.25835930893426</v>
      </c>
      <c r="G70" s="22">
        <v>5.4200999999999997</v>
      </c>
    </row>
    <row r="71" spans="1:9" x14ac:dyDescent="0.2">
      <c r="A71" s="20" t="s">
        <v>27</v>
      </c>
      <c r="B71" s="20"/>
      <c r="C71" s="20"/>
      <c r="D71" s="20"/>
      <c r="E71" s="25">
        <f>SUM(E69:E70)</f>
        <v>2472.4650000000001</v>
      </c>
      <c r="F71" s="26">
        <f>SUM(F69:F70)</f>
        <v>1.25835930893426</v>
      </c>
      <c r="G71" s="25"/>
      <c r="H71" s="14"/>
      <c r="I71" s="14"/>
    </row>
    <row r="72" spans="1:9" x14ac:dyDescent="0.2">
      <c r="A72" s="21"/>
      <c r="B72" s="21"/>
      <c r="C72" s="21"/>
      <c r="D72" s="21"/>
      <c r="E72" s="22"/>
      <c r="F72" s="23"/>
      <c r="G72" s="22"/>
    </row>
    <row r="73" spans="1:9" x14ac:dyDescent="0.2">
      <c r="A73" s="20" t="s">
        <v>1478</v>
      </c>
      <c r="B73" s="21"/>
      <c r="C73" s="21"/>
      <c r="D73" s="21"/>
      <c r="E73" s="22"/>
      <c r="F73" s="23"/>
      <c r="G73" s="22"/>
    </row>
    <row r="74" spans="1:9" x14ac:dyDescent="0.2">
      <c r="A74" s="21" t="s">
        <v>282</v>
      </c>
      <c r="B74" s="21" t="s">
        <v>281</v>
      </c>
      <c r="C74" s="21" t="s">
        <v>1480</v>
      </c>
      <c r="D74" s="24">
        <v>15253909</v>
      </c>
      <c r="E74" s="22">
        <v>13017.685939999999</v>
      </c>
      <c r="F74" s="23">
        <v>6.6253420304763404</v>
      </c>
      <c r="G74" s="22"/>
    </row>
    <row r="75" spans="1:9" x14ac:dyDescent="0.2">
      <c r="A75" s="21" t="s">
        <v>284</v>
      </c>
      <c r="B75" s="21" t="s">
        <v>1479</v>
      </c>
      <c r="C75" s="21" t="s">
        <v>1480</v>
      </c>
      <c r="D75" s="24">
        <v>11426460</v>
      </c>
      <c r="E75" s="22">
        <v>12978.173269999999</v>
      </c>
      <c r="F75" s="23">
        <v>6.6052320850917399</v>
      </c>
      <c r="G75" s="22"/>
    </row>
    <row r="76" spans="1:9" x14ac:dyDescent="0.2">
      <c r="A76" s="20" t="s">
        <v>27</v>
      </c>
      <c r="B76" s="20"/>
      <c r="C76" s="20"/>
      <c r="D76" s="20"/>
      <c r="E76" s="25">
        <f>SUM(E74:E75)</f>
        <v>25995.859209999999</v>
      </c>
      <c r="F76" s="26">
        <f>SUM(F74:F75)</f>
        <v>13.23057411556808</v>
      </c>
      <c r="G76" s="25"/>
      <c r="H76" s="14"/>
      <c r="I76" s="14"/>
    </row>
    <row r="77" spans="1:9" x14ac:dyDescent="0.2">
      <c r="A77" s="21"/>
      <c r="B77" s="21"/>
      <c r="C77" s="21"/>
      <c r="D77" s="21"/>
      <c r="E77" s="22"/>
      <c r="F77" s="23"/>
      <c r="G77" s="22"/>
    </row>
    <row r="78" spans="1:9" x14ac:dyDescent="0.2">
      <c r="A78" s="20" t="s">
        <v>38</v>
      </c>
      <c r="B78" s="20"/>
      <c r="C78" s="20"/>
      <c r="D78" s="20"/>
      <c r="E78" s="25">
        <f>E40+E52+E61+E67+E71+E76+E48</f>
        <v>189537.40412179998</v>
      </c>
      <c r="F78" s="25">
        <f>F40+F52+F61+F67+F71+F76+F48</f>
        <v>96.464927458185542</v>
      </c>
      <c r="G78" s="25"/>
    </row>
    <row r="79" spans="1:9" x14ac:dyDescent="0.2">
      <c r="A79" s="20"/>
      <c r="B79" s="20"/>
      <c r="C79" s="20"/>
      <c r="D79" s="20"/>
      <c r="E79" s="25"/>
      <c r="F79" s="26"/>
      <c r="G79" s="25"/>
    </row>
    <row r="80" spans="1:9" x14ac:dyDescent="0.2">
      <c r="A80" s="20" t="s">
        <v>345</v>
      </c>
      <c r="B80" s="20"/>
      <c r="C80" s="20"/>
      <c r="D80" s="20"/>
      <c r="E80" s="25">
        <v>340</v>
      </c>
      <c r="F80" s="109">
        <f>E80/E84*100</f>
        <v>0.17304275896227045</v>
      </c>
      <c r="G80" s="25"/>
    </row>
    <row r="81" spans="1:7" x14ac:dyDescent="0.2">
      <c r="A81" s="20"/>
      <c r="B81" s="20"/>
      <c r="C81" s="20"/>
      <c r="D81" s="20"/>
      <c r="E81" s="25"/>
      <c r="F81" s="26"/>
      <c r="G81" s="25"/>
    </row>
    <row r="82" spans="1:7" x14ac:dyDescent="0.2">
      <c r="A82" s="20" t="s">
        <v>40</v>
      </c>
      <c r="B82" s="20"/>
      <c r="C82" s="20"/>
      <c r="D82" s="20"/>
      <c r="E82" s="25">
        <f>E84-(E40+E52+E61+E67+E71+E76+E80+E48)</f>
        <v>6605.8246703000332</v>
      </c>
      <c r="F82" s="25">
        <f>F84-(F40+F52+F61+F67+F71+F76+F80+F48)</f>
        <v>3.3620297828521899</v>
      </c>
      <c r="G82" s="25"/>
    </row>
    <row r="83" spans="1:7" x14ac:dyDescent="0.2">
      <c r="A83" s="20"/>
      <c r="B83" s="20"/>
      <c r="C83" s="20"/>
      <c r="D83" s="20"/>
      <c r="E83" s="25"/>
      <c r="F83" s="26"/>
      <c r="G83" s="25"/>
    </row>
    <row r="84" spans="1:7" x14ac:dyDescent="0.2">
      <c r="A84" s="27" t="s">
        <v>39</v>
      </c>
      <c r="B84" s="27"/>
      <c r="C84" s="27"/>
      <c r="D84" s="27"/>
      <c r="E84" s="28">
        <v>196483.22879210001</v>
      </c>
      <c r="F84" s="29">
        <v>100</v>
      </c>
      <c r="G84" s="28"/>
    </row>
    <row r="85" spans="1:7" x14ac:dyDescent="0.2">
      <c r="F85" s="111" t="s">
        <v>943</v>
      </c>
    </row>
    <row r="86" spans="1:7" x14ac:dyDescent="0.2">
      <c r="A86" s="14" t="s">
        <v>41</v>
      </c>
    </row>
    <row r="88" spans="1:7" x14ac:dyDescent="0.2">
      <c r="A88" s="14" t="s">
        <v>42</v>
      </c>
    </row>
    <row r="89" spans="1:7" x14ac:dyDescent="0.2">
      <c r="A89" s="14" t="s">
        <v>43</v>
      </c>
    </row>
    <row r="90" spans="1:7" x14ac:dyDescent="0.2">
      <c r="A90" s="14" t="s">
        <v>44</v>
      </c>
      <c r="B90" s="14"/>
      <c r="C90" s="30" t="s">
        <v>991</v>
      </c>
      <c r="D90" s="14" t="s">
        <v>45</v>
      </c>
    </row>
    <row r="91" spans="1:7" x14ac:dyDescent="0.2">
      <c r="A91" s="7" t="s">
        <v>47</v>
      </c>
      <c r="C91" s="67" t="s">
        <v>990</v>
      </c>
      <c r="D91" s="31">
        <v>9.9137000000000004</v>
      </c>
    </row>
    <row r="92" spans="1:7" x14ac:dyDescent="0.2">
      <c r="A92" s="7" t="s">
        <v>48</v>
      </c>
      <c r="C92" s="67" t="s">
        <v>990</v>
      </c>
      <c r="D92" s="31">
        <v>9.9137000000000004</v>
      </c>
    </row>
    <row r="93" spans="1:7" x14ac:dyDescent="0.2">
      <c r="A93" s="7" t="s">
        <v>49</v>
      </c>
      <c r="C93" s="67" t="s">
        <v>990</v>
      </c>
      <c r="D93" s="31">
        <v>9.9270999999999994</v>
      </c>
    </row>
    <row r="94" spans="1:7" x14ac:dyDescent="0.2">
      <c r="A94" s="7" t="s">
        <v>50</v>
      </c>
      <c r="C94" s="67" t="s">
        <v>990</v>
      </c>
      <c r="D94" s="31">
        <v>9.9270999999999994</v>
      </c>
    </row>
    <row r="95" spans="1:7" x14ac:dyDescent="0.2">
      <c r="C95" s="67"/>
      <c r="D95" s="31"/>
    </row>
    <row r="96" spans="1:7" x14ac:dyDescent="0.2">
      <c r="A96" s="7" t="s">
        <v>1477</v>
      </c>
    </row>
    <row r="97" spans="1:5" x14ac:dyDescent="0.2">
      <c r="A97" s="7" t="s">
        <v>55</v>
      </c>
    </row>
    <row r="99" spans="1:5" x14ac:dyDescent="0.2">
      <c r="A99" s="14" t="s">
        <v>51</v>
      </c>
      <c r="D99" s="30" t="s">
        <v>57</v>
      </c>
    </row>
    <row r="101" spans="1:5" x14ac:dyDescent="0.2">
      <c r="A101" s="14" t="s">
        <v>1490</v>
      </c>
      <c r="D101" s="110" t="s">
        <v>1484</v>
      </c>
    </row>
    <row r="103" spans="1:5" x14ac:dyDescent="0.2">
      <c r="A103" s="14" t="s">
        <v>348</v>
      </c>
      <c r="D103" s="34">
        <f>ABS(+F48)</f>
        <v>7.5375071913493822E-3</v>
      </c>
    </row>
    <row r="105" spans="1:5" x14ac:dyDescent="0.2">
      <c r="A105" s="14" t="s">
        <v>349</v>
      </c>
      <c r="D105" s="36">
        <v>1.0778263874139508E-4</v>
      </c>
    </row>
    <row r="107" spans="1:5" x14ac:dyDescent="0.2">
      <c r="A107" s="14" t="s">
        <v>350</v>
      </c>
      <c r="D107" s="34">
        <v>0.76891684376333935</v>
      </c>
      <c r="E107" s="10" t="s">
        <v>56</v>
      </c>
    </row>
    <row r="109" spans="1:5" x14ac:dyDescent="0.2">
      <c r="A109" s="14" t="s">
        <v>1483</v>
      </c>
      <c r="D109" s="30" t="s">
        <v>57</v>
      </c>
    </row>
    <row r="110" spans="1:5" x14ac:dyDescent="0.2">
      <c r="A110" s="14"/>
      <c r="D110" s="30"/>
    </row>
    <row r="111" spans="1:5" x14ac:dyDescent="0.2">
      <c r="A111" s="14" t="s">
        <v>1485</v>
      </c>
    </row>
    <row r="113" spans="1:1" x14ac:dyDescent="0.2">
      <c r="A113" s="63" t="s">
        <v>997</v>
      </c>
    </row>
    <row r="132" spans="1:1" x14ac:dyDescent="0.2">
      <c r="A132" s="63" t="s">
        <v>1486</v>
      </c>
    </row>
    <row r="133" spans="1:1" x14ac:dyDescent="0.2">
      <c r="A133" s="59"/>
    </row>
    <row r="134" spans="1:1" x14ac:dyDescent="0.2">
      <c r="A134" s="63" t="s">
        <v>998</v>
      </c>
    </row>
  </sheetData>
  <mergeCells count="1">
    <mergeCell ref="A1:G1"/>
  </mergeCells>
  <conditionalFormatting sqref="F2:F3 F5:F47 F50:F77">
    <cfRule type="cellIs" dxfId="92" priority="2" stopIfTrue="1" operator="between">
      <formula>0.009</formula>
      <formula>-0.009</formula>
    </cfRule>
  </conditionalFormatting>
  <conditionalFormatting sqref="F79:F81 F83:F65550">
    <cfRule type="cellIs" dxfId="9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69"/>
  <sheetViews>
    <sheetView workbookViewId="0">
      <selection sqref="A1:G1"/>
    </sheetView>
  </sheetViews>
  <sheetFormatPr defaultColWidth="9.140625" defaultRowHeight="11.25" x14ac:dyDescent="0.2"/>
  <cols>
    <col min="1" max="1" width="38.7109375" style="7" bestFit="1" customWidth="1"/>
    <col min="2" max="2" width="37" style="7" bestFit="1" customWidth="1"/>
    <col min="3" max="3" width="25.5703125" style="7" bestFit="1" customWidth="1"/>
    <col min="4" max="4" width="15.5703125" style="7" bestFit="1" customWidth="1"/>
    <col min="5" max="5" width="26.28515625" style="10" customWidth="1"/>
    <col min="6" max="6" width="31.28515625" style="11" bestFit="1" customWidth="1"/>
    <col min="7" max="7" width="33.7109375" style="10" customWidth="1"/>
    <col min="8" max="8" width="27" style="7" customWidth="1"/>
    <col min="9" max="16384" width="9.140625" style="7"/>
  </cols>
  <sheetData>
    <row r="1" spans="1:11" s="1" customFormat="1" ht="15" x14ac:dyDescent="0.2">
      <c r="A1" s="114" t="s">
        <v>9</v>
      </c>
      <c r="B1" s="115"/>
      <c r="C1" s="115"/>
      <c r="D1" s="115"/>
      <c r="E1" s="115"/>
      <c r="F1" s="115"/>
      <c r="G1" s="115"/>
    </row>
    <row r="2" spans="1:11" s="1" customFormat="1" ht="12" x14ac:dyDescent="0.2">
      <c r="E2" s="5"/>
      <c r="F2" s="9"/>
      <c r="G2" s="10"/>
    </row>
    <row r="3" spans="1:11" s="1" customFormat="1" ht="12" x14ac:dyDescent="0.2">
      <c r="A3" s="8" t="s">
        <v>7</v>
      </c>
      <c r="B3" s="2"/>
      <c r="C3" s="3"/>
      <c r="D3" s="3"/>
      <c r="E3" s="4"/>
      <c r="F3" s="9"/>
      <c r="G3" s="10"/>
    </row>
    <row r="4" spans="1:11" s="1" customFormat="1" ht="37.5" customHeight="1" x14ac:dyDescent="0.2">
      <c r="A4" s="37" t="s">
        <v>2</v>
      </c>
      <c r="B4" s="37" t="s">
        <v>0</v>
      </c>
      <c r="C4" s="38" t="s">
        <v>4</v>
      </c>
      <c r="D4" s="38" t="s">
        <v>1</v>
      </c>
      <c r="E4" s="53" t="s">
        <v>6</v>
      </c>
      <c r="F4" s="39" t="s">
        <v>288</v>
      </c>
      <c r="G4" s="53" t="s">
        <v>289</v>
      </c>
      <c r="H4" s="54" t="s">
        <v>290</v>
      </c>
      <c r="I4" s="55" t="s">
        <v>5</v>
      </c>
      <c r="J4" s="35"/>
      <c r="K4" s="35"/>
    </row>
    <row r="5" spans="1:11" x14ac:dyDescent="0.2">
      <c r="A5" s="41" t="s">
        <v>112</v>
      </c>
      <c r="B5" s="42"/>
      <c r="C5" s="42"/>
      <c r="D5" s="42"/>
      <c r="E5" s="43"/>
      <c r="F5" s="44"/>
      <c r="G5" s="43"/>
      <c r="H5" s="42"/>
      <c r="I5" s="42"/>
    </row>
    <row r="6" spans="1:11" x14ac:dyDescent="0.2">
      <c r="A6" s="41" t="s">
        <v>20</v>
      </c>
      <c r="B6" s="42"/>
      <c r="C6" s="42"/>
      <c r="D6" s="42"/>
      <c r="E6" s="43"/>
      <c r="F6" s="44"/>
      <c r="G6" s="43"/>
      <c r="H6" s="42"/>
      <c r="I6" s="42"/>
    </row>
    <row r="7" spans="1:11" x14ac:dyDescent="0.2">
      <c r="A7" s="42" t="s">
        <v>131</v>
      </c>
      <c r="B7" s="42" t="s">
        <v>130</v>
      </c>
      <c r="C7" s="42" t="s">
        <v>115</v>
      </c>
      <c r="D7" s="45">
        <v>278750</v>
      </c>
      <c r="E7" s="43">
        <v>2913.4949999999999</v>
      </c>
      <c r="F7" s="44">
        <v>4.4282038195320998</v>
      </c>
      <c r="G7" s="43">
        <v>-2722.3087500000001</v>
      </c>
      <c r="H7" s="43">
        <v>-4.1376209688692303</v>
      </c>
      <c r="I7" s="46"/>
    </row>
    <row r="8" spans="1:11" x14ac:dyDescent="0.2">
      <c r="A8" s="42" t="s">
        <v>114</v>
      </c>
      <c r="B8" s="42" t="s">
        <v>113</v>
      </c>
      <c r="C8" s="42" t="s">
        <v>115</v>
      </c>
      <c r="D8" s="45">
        <v>302400</v>
      </c>
      <c r="E8" s="43">
        <v>2877.6383999999998</v>
      </c>
      <c r="F8" s="44">
        <v>4.3737055852549096</v>
      </c>
      <c r="G8" s="43">
        <v>-1370.0830000000001</v>
      </c>
      <c r="H8" s="43">
        <v>-2.08238104876652</v>
      </c>
      <c r="I8" s="46"/>
    </row>
    <row r="9" spans="1:11" x14ac:dyDescent="0.2">
      <c r="A9" s="42" t="s">
        <v>128</v>
      </c>
      <c r="B9" s="42" t="s">
        <v>127</v>
      </c>
      <c r="C9" s="42" t="s">
        <v>129</v>
      </c>
      <c r="D9" s="45">
        <v>195000</v>
      </c>
      <c r="E9" s="43">
        <v>2646.54</v>
      </c>
      <c r="F9" s="44">
        <v>4.0224604938551396</v>
      </c>
      <c r="G9" s="43">
        <v>-2333.1239999999998</v>
      </c>
      <c r="H9" s="43">
        <v>-3.5461013690574399</v>
      </c>
      <c r="I9" s="46"/>
    </row>
    <row r="10" spans="1:11" x14ac:dyDescent="0.2">
      <c r="A10" s="42" t="s">
        <v>144</v>
      </c>
      <c r="B10" s="42" t="s">
        <v>143</v>
      </c>
      <c r="C10" s="42" t="s">
        <v>145</v>
      </c>
      <c r="D10" s="45">
        <v>755000</v>
      </c>
      <c r="E10" s="43">
        <v>2473.0025000000001</v>
      </c>
      <c r="F10" s="44">
        <v>3.75870187393918</v>
      </c>
      <c r="G10" s="43">
        <v>-1703.0250000000001</v>
      </c>
      <c r="H10" s="43">
        <v>-2.5884176254837099</v>
      </c>
      <c r="I10" s="46"/>
    </row>
    <row r="11" spans="1:11" x14ac:dyDescent="0.2">
      <c r="A11" s="42" t="s">
        <v>117</v>
      </c>
      <c r="B11" s="42" t="s">
        <v>116</v>
      </c>
      <c r="C11" s="42" t="s">
        <v>115</v>
      </c>
      <c r="D11" s="45">
        <v>160100</v>
      </c>
      <c r="E11" s="43">
        <v>2237.8778000000002</v>
      </c>
      <c r="F11" s="44">
        <v>3.4013372329817302</v>
      </c>
      <c r="G11" s="43">
        <v>-1456.9268</v>
      </c>
      <c r="H11" s="43">
        <v>-2.21437442677564</v>
      </c>
      <c r="I11" s="46"/>
    </row>
    <row r="12" spans="1:11" x14ac:dyDescent="0.2">
      <c r="A12" s="42" t="s">
        <v>292</v>
      </c>
      <c r="B12" s="42" t="s">
        <v>291</v>
      </c>
      <c r="C12" s="42" t="s">
        <v>115</v>
      </c>
      <c r="D12" s="45">
        <v>110000</v>
      </c>
      <c r="E12" s="43">
        <v>2156.33</v>
      </c>
      <c r="F12" s="44">
        <v>3.2773932140510502</v>
      </c>
      <c r="G12" s="43">
        <v>-2169.1999999999998</v>
      </c>
      <c r="H12" s="43">
        <v>-3.2969542509354</v>
      </c>
      <c r="I12" s="46"/>
    </row>
    <row r="13" spans="1:11" x14ac:dyDescent="0.2">
      <c r="A13" s="42" t="s">
        <v>122</v>
      </c>
      <c r="B13" s="42" t="s">
        <v>121</v>
      </c>
      <c r="C13" s="42" t="s">
        <v>123</v>
      </c>
      <c r="D13" s="45">
        <v>107425</v>
      </c>
      <c r="E13" s="43">
        <v>2029.0434</v>
      </c>
      <c r="F13" s="44">
        <v>3.0839310635084001</v>
      </c>
      <c r="G13" s="43">
        <v>-1434.5973750000001</v>
      </c>
      <c r="H13" s="43">
        <v>-2.1804360657786401</v>
      </c>
      <c r="I13" s="46"/>
    </row>
    <row r="14" spans="1:11" x14ac:dyDescent="0.2">
      <c r="A14" s="42" t="s">
        <v>125</v>
      </c>
      <c r="B14" s="42" t="s">
        <v>124</v>
      </c>
      <c r="C14" s="42" t="s">
        <v>126</v>
      </c>
      <c r="D14" s="45">
        <v>137200</v>
      </c>
      <c r="E14" s="43">
        <v>2016.2911999999999</v>
      </c>
      <c r="F14" s="44">
        <v>3.0645490701473501</v>
      </c>
      <c r="G14" s="43">
        <v>-1168.7544</v>
      </c>
      <c r="H14" s="43">
        <v>-1.7763829003224501</v>
      </c>
      <c r="I14" s="46"/>
    </row>
    <row r="15" spans="1:11" x14ac:dyDescent="0.2">
      <c r="A15" s="42" t="s">
        <v>294</v>
      </c>
      <c r="B15" s="42" t="s">
        <v>293</v>
      </c>
      <c r="C15" s="42" t="s">
        <v>188</v>
      </c>
      <c r="D15" s="45">
        <v>42000</v>
      </c>
      <c r="E15" s="43">
        <v>1819.692</v>
      </c>
      <c r="F15" s="44">
        <v>2.7657391087927099</v>
      </c>
      <c r="G15" s="43">
        <v>-1830.0239999999999</v>
      </c>
      <c r="H15" s="43">
        <v>-2.7814426544872801</v>
      </c>
      <c r="I15" s="46"/>
    </row>
    <row r="16" spans="1:11" x14ac:dyDescent="0.2">
      <c r="A16" s="42" t="s">
        <v>161</v>
      </c>
      <c r="B16" s="42" t="s">
        <v>160</v>
      </c>
      <c r="C16" s="42" t="s">
        <v>162</v>
      </c>
      <c r="D16" s="45">
        <v>54000</v>
      </c>
      <c r="E16" s="43">
        <v>1727.73</v>
      </c>
      <c r="F16" s="44">
        <v>2.6259666088736</v>
      </c>
      <c r="G16" s="43">
        <v>-1602.3648000000001</v>
      </c>
      <c r="H16" s="43">
        <v>-2.4354247828274298</v>
      </c>
      <c r="I16" s="46"/>
    </row>
    <row r="17" spans="1:9" x14ac:dyDescent="0.2">
      <c r="A17" s="42" t="s">
        <v>296</v>
      </c>
      <c r="B17" s="42" t="s">
        <v>295</v>
      </c>
      <c r="C17" s="42" t="s">
        <v>129</v>
      </c>
      <c r="D17" s="45">
        <v>319950</v>
      </c>
      <c r="E17" s="43">
        <v>1202.6920500000001</v>
      </c>
      <c r="F17" s="44">
        <v>1.8279645338436801</v>
      </c>
      <c r="G17" s="43">
        <v>-1209.5709750000001</v>
      </c>
      <c r="H17" s="43">
        <v>-1.8384197712679</v>
      </c>
      <c r="I17" s="46"/>
    </row>
    <row r="18" spans="1:9" x14ac:dyDescent="0.2">
      <c r="A18" s="42" t="s">
        <v>119</v>
      </c>
      <c r="B18" s="42" t="s">
        <v>118</v>
      </c>
      <c r="C18" s="42" t="s">
        <v>120</v>
      </c>
      <c r="D18" s="45">
        <v>29150</v>
      </c>
      <c r="E18" s="43">
        <v>1049.6914999999999</v>
      </c>
      <c r="F18" s="44">
        <v>1.5954199027732601</v>
      </c>
      <c r="G18" s="43">
        <v>-316.6275</v>
      </c>
      <c r="H18" s="43">
        <v>-0.481240264654273</v>
      </c>
      <c r="I18" s="46"/>
    </row>
    <row r="19" spans="1:9" x14ac:dyDescent="0.2">
      <c r="A19" s="42" t="s">
        <v>141</v>
      </c>
      <c r="B19" s="42" t="s">
        <v>140</v>
      </c>
      <c r="C19" s="42" t="s">
        <v>142</v>
      </c>
      <c r="D19" s="45">
        <v>13750</v>
      </c>
      <c r="E19" s="43">
        <v>1046.375</v>
      </c>
      <c r="F19" s="44">
        <v>1.59037917403768</v>
      </c>
      <c r="G19" s="43">
        <v>-631.57875000000001</v>
      </c>
      <c r="H19" s="43">
        <v>-0.95993280684721005</v>
      </c>
      <c r="I19" s="46"/>
    </row>
    <row r="20" spans="1:9" x14ac:dyDescent="0.2">
      <c r="A20" s="42" t="s">
        <v>166</v>
      </c>
      <c r="B20" s="42" t="s">
        <v>165</v>
      </c>
      <c r="C20" s="42" t="s">
        <v>167</v>
      </c>
      <c r="D20" s="45">
        <v>132300</v>
      </c>
      <c r="E20" s="43">
        <v>1021.42215</v>
      </c>
      <c r="F20" s="44">
        <v>1.55245348489862</v>
      </c>
      <c r="G20" s="43">
        <v>-631.78610000000003</v>
      </c>
      <c r="H20" s="43">
        <v>-0.96024795688590203</v>
      </c>
      <c r="I20" s="46"/>
    </row>
    <row r="21" spans="1:9" x14ac:dyDescent="0.2">
      <c r="A21" s="42" t="s">
        <v>172</v>
      </c>
      <c r="B21" s="42" t="s">
        <v>171</v>
      </c>
      <c r="C21" s="42" t="s">
        <v>173</v>
      </c>
      <c r="D21" s="45">
        <v>36300</v>
      </c>
      <c r="E21" s="43">
        <v>965.50739999999996</v>
      </c>
      <c r="F21" s="44">
        <v>1.4674689870641699</v>
      </c>
      <c r="G21" s="43">
        <v>-650.21939999999995</v>
      </c>
      <c r="H21" s="43">
        <v>-0.98826462053783304</v>
      </c>
      <c r="I21" s="46"/>
    </row>
    <row r="22" spans="1:9" x14ac:dyDescent="0.2">
      <c r="A22" s="42" t="s">
        <v>249</v>
      </c>
      <c r="B22" s="42" t="s">
        <v>248</v>
      </c>
      <c r="C22" s="42" t="s">
        <v>145</v>
      </c>
      <c r="D22" s="45">
        <v>226200</v>
      </c>
      <c r="E22" s="43">
        <v>846.32730000000004</v>
      </c>
      <c r="F22" s="44">
        <v>1.2863278579281201</v>
      </c>
      <c r="G22" s="43">
        <v>-849.38099999999997</v>
      </c>
      <c r="H22" s="43">
        <v>-1.2909691584979499</v>
      </c>
      <c r="I22" s="46"/>
    </row>
    <row r="23" spans="1:9" x14ac:dyDescent="0.2">
      <c r="A23" s="42" t="s">
        <v>138</v>
      </c>
      <c r="B23" s="42" t="s">
        <v>137</v>
      </c>
      <c r="C23" s="42" t="s">
        <v>139</v>
      </c>
      <c r="D23" s="45">
        <v>6500</v>
      </c>
      <c r="E23" s="43">
        <v>821.6</v>
      </c>
      <c r="F23" s="44">
        <v>1.2487449809001101</v>
      </c>
      <c r="G23" s="43">
        <v>-634.29999999999995</v>
      </c>
      <c r="H23" s="43">
        <v>-0.96406881862821603</v>
      </c>
      <c r="I23" s="46"/>
    </row>
    <row r="24" spans="1:9" x14ac:dyDescent="0.2">
      <c r="A24" s="42" t="s">
        <v>247</v>
      </c>
      <c r="B24" s="42" t="s">
        <v>246</v>
      </c>
      <c r="C24" s="42" t="s">
        <v>170</v>
      </c>
      <c r="D24" s="45">
        <v>21175</v>
      </c>
      <c r="E24" s="43">
        <v>768.39840000000004</v>
      </c>
      <c r="F24" s="44">
        <v>1.1678841837045699</v>
      </c>
      <c r="G24" s="43">
        <v>-772.48517500000003</v>
      </c>
      <c r="H24" s="43">
        <v>-1.1740956488570999</v>
      </c>
      <c r="I24" s="46"/>
    </row>
    <row r="25" spans="1:9" x14ac:dyDescent="0.2">
      <c r="A25" s="42" t="s">
        <v>298</v>
      </c>
      <c r="B25" s="42" t="s">
        <v>297</v>
      </c>
      <c r="C25" s="42" t="s">
        <v>126</v>
      </c>
      <c r="D25" s="45">
        <v>51600</v>
      </c>
      <c r="E25" s="43">
        <v>764.40239999999994</v>
      </c>
      <c r="F25" s="44">
        <v>1.1618106869376801</v>
      </c>
      <c r="G25" s="43">
        <v>-769.09799999999996</v>
      </c>
      <c r="H25" s="43">
        <v>-1.1689475016070101</v>
      </c>
      <c r="I25" s="46"/>
    </row>
    <row r="26" spans="1:9" x14ac:dyDescent="0.2">
      <c r="A26" s="42" t="s">
        <v>227</v>
      </c>
      <c r="B26" s="42" t="s">
        <v>226</v>
      </c>
      <c r="C26" s="42" t="s">
        <v>123</v>
      </c>
      <c r="D26" s="45">
        <v>217302</v>
      </c>
      <c r="E26" s="43">
        <v>735.78457200000003</v>
      </c>
      <c r="F26" s="44">
        <v>1.1183146194118001</v>
      </c>
      <c r="G26" s="43">
        <v>-510.28559999999999</v>
      </c>
      <c r="H26" s="43">
        <v>-0.77558006551314895</v>
      </c>
      <c r="I26" s="46"/>
    </row>
    <row r="27" spans="1:9" x14ac:dyDescent="0.2">
      <c r="A27" s="42" t="s">
        <v>133</v>
      </c>
      <c r="B27" s="42" t="s">
        <v>132</v>
      </c>
      <c r="C27" s="42" t="s">
        <v>134</v>
      </c>
      <c r="D27" s="45">
        <v>225000</v>
      </c>
      <c r="E27" s="43">
        <v>706.38750000000005</v>
      </c>
      <c r="F27" s="44">
        <v>1.07363418353892</v>
      </c>
      <c r="G27" s="43"/>
      <c r="H27" s="43"/>
      <c r="I27" s="46"/>
    </row>
    <row r="28" spans="1:9" x14ac:dyDescent="0.2">
      <c r="A28" s="42" t="s">
        <v>251</v>
      </c>
      <c r="B28" s="42" t="s">
        <v>250</v>
      </c>
      <c r="C28" s="42" t="s">
        <v>153</v>
      </c>
      <c r="D28" s="45">
        <v>44250</v>
      </c>
      <c r="E28" s="43">
        <v>703.30949999999996</v>
      </c>
      <c r="F28" s="44">
        <v>1.0689559495428</v>
      </c>
      <c r="G28" s="43">
        <v>-466.65449999999998</v>
      </c>
      <c r="H28" s="43">
        <v>-0.70926541466583704</v>
      </c>
      <c r="I28" s="46"/>
    </row>
    <row r="29" spans="1:9" x14ac:dyDescent="0.2">
      <c r="A29" s="42" t="s">
        <v>300</v>
      </c>
      <c r="B29" s="42" t="s">
        <v>299</v>
      </c>
      <c r="C29" s="42" t="s">
        <v>123</v>
      </c>
      <c r="D29" s="45">
        <v>9649125</v>
      </c>
      <c r="E29" s="43">
        <v>626.22821250000004</v>
      </c>
      <c r="F29" s="44">
        <v>0.95180055654506401</v>
      </c>
      <c r="G29" s="43">
        <v>-629.12294999999995</v>
      </c>
      <c r="H29" s="43">
        <v>-0.95620025095128103</v>
      </c>
      <c r="I29" s="46"/>
    </row>
    <row r="30" spans="1:9" x14ac:dyDescent="0.2">
      <c r="A30" s="42" t="s">
        <v>302</v>
      </c>
      <c r="B30" s="42" t="s">
        <v>301</v>
      </c>
      <c r="C30" s="42" t="s">
        <v>115</v>
      </c>
      <c r="D30" s="45">
        <v>263250</v>
      </c>
      <c r="E30" s="43">
        <v>612.92497500000002</v>
      </c>
      <c r="F30" s="44">
        <v>0.93158104454671098</v>
      </c>
      <c r="G30" s="43">
        <v>-615.03097500000001</v>
      </c>
      <c r="H30" s="43">
        <v>-0.93478194149142302</v>
      </c>
      <c r="I30" s="46"/>
    </row>
    <row r="31" spans="1:9" x14ac:dyDescent="0.2">
      <c r="A31" s="42" t="s">
        <v>177</v>
      </c>
      <c r="B31" s="42" t="s">
        <v>176</v>
      </c>
      <c r="C31" s="42" t="s">
        <v>162</v>
      </c>
      <c r="D31" s="45">
        <v>83800</v>
      </c>
      <c r="E31" s="43">
        <v>560.62199999999996</v>
      </c>
      <c r="F31" s="44">
        <v>0.85208606217403005</v>
      </c>
      <c r="G31" s="43">
        <v>-349.93400000000003</v>
      </c>
      <c r="H31" s="43">
        <v>-0.531862617023248</v>
      </c>
      <c r="I31" s="46"/>
    </row>
    <row r="32" spans="1:9" x14ac:dyDescent="0.2">
      <c r="A32" s="42" t="s">
        <v>304</v>
      </c>
      <c r="B32" s="42" t="s">
        <v>303</v>
      </c>
      <c r="C32" s="42" t="s">
        <v>233</v>
      </c>
      <c r="D32" s="45">
        <v>166850</v>
      </c>
      <c r="E32" s="43">
        <v>520.07145000000003</v>
      </c>
      <c r="F32" s="44">
        <v>0.79045352105275601</v>
      </c>
      <c r="G32" s="43">
        <v>-521.82337500000006</v>
      </c>
      <c r="H32" s="43">
        <v>-0.79311626149903602</v>
      </c>
      <c r="I32" s="46"/>
    </row>
    <row r="33" spans="1:9" x14ac:dyDescent="0.2">
      <c r="A33" s="42" t="s">
        <v>204</v>
      </c>
      <c r="B33" s="42" t="s">
        <v>203</v>
      </c>
      <c r="C33" s="42" t="s">
        <v>162</v>
      </c>
      <c r="D33" s="45">
        <v>3500</v>
      </c>
      <c r="E33" s="43">
        <v>517.68499999999995</v>
      </c>
      <c r="F33" s="44">
        <v>0.78682636981167897</v>
      </c>
      <c r="G33" s="43">
        <v>-74.215000000000003</v>
      </c>
      <c r="H33" s="43">
        <v>-0.11279893957826399</v>
      </c>
      <c r="I33" s="46"/>
    </row>
    <row r="34" spans="1:9" x14ac:dyDescent="0.2">
      <c r="A34" s="42" t="s">
        <v>306</v>
      </c>
      <c r="B34" s="42" t="s">
        <v>305</v>
      </c>
      <c r="C34" s="42" t="s">
        <v>129</v>
      </c>
      <c r="D34" s="45">
        <v>163925</v>
      </c>
      <c r="E34" s="43">
        <v>505.21685000000002</v>
      </c>
      <c r="F34" s="44">
        <v>0.76787610236570802</v>
      </c>
      <c r="G34" s="43">
        <v>-507.18394999999998</v>
      </c>
      <c r="H34" s="43">
        <v>-0.77086588602190098</v>
      </c>
      <c r="I34" s="46"/>
    </row>
    <row r="35" spans="1:9" x14ac:dyDescent="0.2">
      <c r="A35" s="42" t="s">
        <v>308</v>
      </c>
      <c r="B35" s="42" t="s">
        <v>307</v>
      </c>
      <c r="C35" s="42" t="s">
        <v>233</v>
      </c>
      <c r="D35" s="45">
        <v>123500</v>
      </c>
      <c r="E35" s="43">
        <v>468.92950000000002</v>
      </c>
      <c r="F35" s="44">
        <v>0.71272317371105098</v>
      </c>
      <c r="G35" s="43">
        <v>-470.59674999999999</v>
      </c>
      <c r="H35" s="43">
        <v>-0.71525721712561496</v>
      </c>
      <c r="I35" s="46"/>
    </row>
    <row r="36" spans="1:9" x14ac:dyDescent="0.2">
      <c r="A36" s="42" t="s">
        <v>310</v>
      </c>
      <c r="B36" s="42" t="s">
        <v>309</v>
      </c>
      <c r="C36" s="42" t="s">
        <v>139</v>
      </c>
      <c r="D36" s="45">
        <v>76650</v>
      </c>
      <c r="E36" s="43">
        <v>431.69279999999998</v>
      </c>
      <c r="F36" s="44">
        <v>0.65612733360603304</v>
      </c>
      <c r="G36" s="43">
        <v>-433.30245000000002</v>
      </c>
      <c r="H36" s="43">
        <v>-0.65857383112125401</v>
      </c>
      <c r="I36" s="46"/>
    </row>
    <row r="37" spans="1:9" x14ac:dyDescent="0.2">
      <c r="A37" s="42" t="s">
        <v>312</v>
      </c>
      <c r="B37" s="42" t="s">
        <v>311</v>
      </c>
      <c r="C37" s="42" t="s">
        <v>150</v>
      </c>
      <c r="D37" s="45">
        <v>76875</v>
      </c>
      <c r="E37" s="43">
        <v>374.49656249999998</v>
      </c>
      <c r="F37" s="44">
        <v>0.56919511049929505</v>
      </c>
      <c r="G37" s="43">
        <v>-376.45687500000003</v>
      </c>
      <c r="H37" s="43">
        <v>-0.57217457787438097</v>
      </c>
      <c r="I37" s="46"/>
    </row>
    <row r="38" spans="1:9" x14ac:dyDescent="0.2">
      <c r="A38" s="42" t="s">
        <v>314</v>
      </c>
      <c r="B38" s="42" t="s">
        <v>313</v>
      </c>
      <c r="C38" s="42" t="s">
        <v>145</v>
      </c>
      <c r="D38" s="45">
        <v>134900</v>
      </c>
      <c r="E38" s="43">
        <v>371.31225000000001</v>
      </c>
      <c r="F38" s="44">
        <v>0.56435529276317897</v>
      </c>
      <c r="G38" s="43">
        <v>-373.60554999999999</v>
      </c>
      <c r="H38" s="43">
        <v>-0.56784086587016303</v>
      </c>
      <c r="I38" s="46"/>
    </row>
    <row r="39" spans="1:9" x14ac:dyDescent="0.2">
      <c r="A39" s="42" t="s">
        <v>136</v>
      </c>
      <c r="B39" s="42" t="s">
        <v>135</v>
      </c>
      <c r="C39" s="42" t="s">
        <v>126</v>
      </c>
      <c r="D39" s="45">
        <v>25000</v>
      </c>
      <c r="E39" s="43">
        <v>363.7</v>
      </c>
      <c r="F39" s="44">
        <v>0.55278547900848496</v>
      </c>
      <c r="G39" s="43"/>
      <c r="H39" s="43"/>
      <c r="I39" s="46"/>
    </row>
    <row r="40" spans="1:9" x14ac:dyDescent="0.2">
      <c r="A40" s="42" t="s">
        <v>155</v>
      </c>
      <c r="B40" s="42" t="s">
        <v>154</v>
      </c>
      <c r="C40" s="42" t="s">
        <v>156</v>
      </c>
      <c r="D40" s="45">
        <v>20000</v>
      </c>
      <c r="E40" s="43">
        <v>354.16</v>
      </c>
      <c r="F40" s="44">
        <v>0.53828568942987398</v>
      </c>
      <c r="G40" s="43"/>
      <c r="H40" s="43"/>
      <c r="I40" s="46"/>
    </row>
    <row r="41" spans="1:9" x14ac:dyDescent="0.2">
      <c r="A41" s="42" t="s">
        <v>147</v>
      </c>
      <c r="B41" s="42" t="s">
        <v>146</v>
      </c>
      <c r="C41" s="42" t="s">
        <v>115</v>
      </c>
      <c r="D41" s="45">
        <v>42700</v>
      </c>
      <c r="E41" s="43">
        <v>342.66750000000002</v>
      </c>
      <c r="F41" s="44">
        <v>0.52081830664872197</v>
      </c>
      <c r="G41" s="43"/>
      <c r="H41" s="43"/>
      <c r="I41" s="46"/>
    </row>
    <row r="42" spans="1:9" x14ac:dyDescent="0.2">
      <c r="A42" s="42" t="s">
        <v>316</v>
      </c>
      <c r="B42" s="42" t="s">
        <v>315</v>
      </c>
      <c r="C42" s="42" t="s">
        <v>196</v>
      </c>
      <c r="D42" s="45">
        <v>17050</v>
      </c>
      <c r="E42" s="43">
        <v>332.08285000000001</v>
      </c>
      <c r="F42" s="44">
        <v>0.50473075971337</v>
      </c>
      <c r="G42" s="43">
        <v>-333.4298</v>
      </c>
      <c r="H42" s="43">
        <v>-0.50677798105225003</v>
      </c>
      <c r="I42" s="46"/>
    </row>
    <row r="43" spans="1:9" x14ac:dyDescent="0.2">
      <c r="A43" s="42" t="s">
        <v>238</v>
      </c>
      <c r="B43" s="42" t="s">
        <v>237</v>
      </c>
      <c r="C43" s="42" t="s">
        <v>233</v>
      </c>
      <c r="D43" s="45">
        <v>23000</v>
      </c>
      <c r="E43" s="43">
        <v>326.76100000000002</v>
      </c>
      <c r="F43" s="44">
        <v>0.496642111372812</v>
      </c>
      <c r="G43" s="43"/>
      <c r="H43" s="43"/>
      <c r="I43" s="46"/>
    </row>
    <row r="44" spans="1:9" x14ac:dyDescent="0.2">
      <c r="A44" s="42" t="s">
        <v>318</v>
      </c>
      <c r="B44" s="42" t="s">
        <v>317</v>
      </c>
      <c r="C44" s="42" t="s">
        <v>126</v>
      </c>
      <c r="D44" s="45">
        <v>10150</v>
      </c>
      <c r="E44" s="43">
        <v>313.09705000000002</v>
      </c>
      <c r="F44" s="44">
        <v>0.47587435457903099</v>
      </c>
      <c r="G44" s="43">
        <v>-314.6703</v>
      </c>
      <c r="H44" s="43">
        <v>-0.47826552794952898</v>
      </c>
      <c r="I44" s="46"/>
    </row>
    <row r="45" spans="1:9" x14ac:dyDescent="0.2">
      <c r="A45" s="42" t="s">
        <v>169</v>
      </c>
      <c r="B45" s="42" t="s">
        <v>168</v>
      </c>
      <c r="C45" s="42" t="s">
        <v>170</v>
      </c>
      <c r="D45" s="45">
        <v>88000</v>
      </c>
      <c r="E45" s="43">
        <v>290.39999999999998</v>
      </c>
      <c r="F45" s="44">
        <v>0.441377242518735</v>
      </c>
      <c r="G45" s="43"/>
      <c r="H45" s="43"/>
      <c r="I45" s="46"/>
    </row>
    <row r="46" spans="1:9" x14ac:dyDescent="0.2">
      <c r="A46" s="42" t="s">
        <v>149</v>
      </c>
      <c r="B46" s="42" t="s">
        <v>148</v>
      </c>
      <c r="C46" s="42" t="s">
        <v>150</v>
      </c>
      <c r="D46" s="45">
        <v>19500</v>
      </c>
      <c r="E46" s="43">
        <v>255.64500000000001</v>
      </c>
      <c r="F46" s="44">
        <v>0.38855332356646699</v>
      </c>
      <c r="G46" s="43"/>
      <c r="H46" s="43"/>
      <c r="I46" s="46"/>
    </row>
    <row r="47" spans="1:9" x14ac:dyDescent="0.2">
      <c r="A47" s="42" t="s">
        <v>320</v>
      </c>
      <c r="B47" s="42" t="s">
        <v>319</v>
      </c>
      <c r="C47" s="42" t="s">
        <v>233</v>
      </c>
      <c r="D47" s="45">
        <v>12500</v>
      </c>
      <c r="E47" s="43">
        <v>239.1875</v>
      </c>
      <c r="F47" s="44">
        <v>0.363539666649277</v>
      </c>
      <c r="G47" s="43">
        <v>-240.45</v>
      </c>
      <c r="H47" s="43">
        <v>-0.36545853293260999</v>
      </c>
      <c r="I47" s="46"/>
    </row>
    <row r="48" spans="1:9" x14ac:dyDescent="0.2">
      <c r="A48" s="42" t="s">
        <v>322</v>
      </c>
      <c r="B48" s="42" t="s">
        <v>321</v>
      </c>
      <c r="C48" s="42" t="s">
        <v>115</v>
      </c>
      <c r="D48" s="45">
        <v>222750</v>
      </c>
      <c r="E48" s="43">
        <v>231.28132500000001</v>
      </c>
      <c r="F48" s="44">
        <v>0.35152311802541097</v>
      </c>
      <c r="G48" s="43">
        <v>-232.15004999999999</v>
      </c>
      <c r="H48" s="43">
        <v>-0.35284348801510501</v>
      </c>
      <c r="I48" s="46"/>
    </row>
    <row r="49" spans="1:9" x14ac:dyDescent="0.2">
      <c r="A49" s="42" t="s">
        <v>324</v>
      </c>
      <c r="B49" s="42" t="s">
        <v>323</v>
      </c>
      <c r="C49" s="42" t="s">
        <v>115</v>
      </c>
      <c r="D49" s="45">
        <v>140400</v>
      </c>
      <c r="E49" s="43">
        <v>227.16720000000001</v>
      </c>
      <c r="F49" s="44">
        <v>0.34527008376963497</v>
      </c>
      <c r="G49" s="43">
        <v>-227.81304</v>
      </c>
      <c r="H49" s="43">
        <v>-0.34625169216601398</v>
      </c>
      <c r="I49" s="46"/>
    </row>
    <row r="50" spans="1:9" x14ac:dyDescent="0.2">
      <c r="A50" s="42" t="s">
        <v>326</v>
      </c>
      <c r="B50" s="42" t="s">
        <v>325</v>
      </c>
      <c r="C50" s="42" t="s">
        <v>129</v>
      </c>
      <c r="D50" s="45">
        <v>165750</v>
      </c>
      <c r="E50" s="43">
        <v>226.44765000000001</v>
      </c>
      <c r="F50" s="44">
        <v>0.34417644398019198</v>
      </c>
      <c r="G50" s="43">
        <v>-227.92282499999999</v>
      </c>
      <c r="H50" s="43">
        <v>-0.346418553738224</v>
      </c>
      <c r="I50" s="46"/>
    </row>
    <row r="51" spans="1:9" x14ac:dyDescent="0.2">
      <c r="A51" s="42" t="s">
        <v>152</v>
      </c>
      <c r="B51" s="42" t="s">
        <v>151</v>
      </c>
      <c r="C51" s="42" t="s">
        <v>153</v>
      </c>
      <c r="D51" s="45">
        <v>14000</v>
      </c>
      <c r="E51" s="43">
        <v>223.23</v>
      </c>
      <c r="F51" s="44">
        <v>0.33928595677499102</v>
      </c>
      <c r="G51" s="43">
        <v>-224.01400000000001</v>
      </c>
      <c r="H51" s="43">
        <v>-0.34047755373826399</v>
      </c>
      <c r="I51" s="46"/>
    </row>
    <row r="52" spans="1:9" x14ac:dyDescent="0.2">
      <c r="A52" s="42" t="s">
        <v>328</v>
      </c>
      <c r="B52" s="42" t="s">
        <v>327</v>
      </c>
      <c r="C52" s="42" t="s">
        <v>233</v>
      </c>
      <c r="D52" s="45">
        <v>51000</v>
      </c>
      <c r="E52" s="43">
        <v>178.5</v>
      </c>
      <c r="F52" s="44">
        <v>0.27130109431678501</v>
      </c>
      <c r="G52" s="43">
        <v>-179.673</v>
      </c>
      <c r="H52" s="43">
        <v>-0.27308393007943799</v>
      </c>
      <c r="I52" s="46"/>
    </row>
    <row r="53" spans="1:9" x14ac:dyDescent="0.2">
      <c r="A53" s="42" t="s">
        <v>201</v>
      </c>
      <c r="B53" s="42" t="s">
        <v>200</v>
      </c>
      <c r="C53" s="42" t="s">
        <v>202</v>
      </c>
      <c r="D53" s="45">
        <v>18000</v>
      </c>
      <c r="E53" s="43">
        <v>130.65299999999999</v>
      </c>
      <c r="F53" s="44">
        <v>0.19857872199311399</v>
      </c>
      <c r="G53" s="43"/>
      <c r="H53" s="43"/>
      <c r="I53" s="46"/>
    </row>
    <row r="54" spans="1:9" x14ac:dyDescent="0.2">
      <c r="A54" s="42" t="s">
        <v>330</v>
      </c>
      <c r="B54" s="42" t="s">
        <v>329</v>
      </c>
      <c r="C54" s="42" t="s">
        <v>331</v>
      </c>
      <c r="D54" s="45">
        <v>16800</v>
      </c>
      <c r="E54" s="43">
        <v>118.2636</v>
      </c>
      <c r="F54" s="44">
        <v>0.179748146206401</v>
      </c>
      <c r="G54" s="43">
        <v>-118.7004</v>
      </c>
      <c r="H54" s="43">
        <v>-0.180412035943082</v>
      </c>
      <c r="I54" s="46"/>
    </row>
    <row r="55" spans="1:9" x14ac:dyDescent="0.2">
      <c r="A55" s="42" t="s">
        <v>223</v>
      </c>
      <c r="B55" s="42" t="s">
        <v>222</v>
      </c>
      <c r="C55" s="42" t="s">
        <v>167</v>
      </c>
      <c r="D55" s="45">
        <v>6000</v>
      </c>
      <c r="E55" s="43">
        <v>110.376</v>
      </c>
      <c r="F55" s="44">
        <v>0.16775982961517899</v>
      </c>
      <c r="G55" s="43"/>
      <c r="H55" s="43"/>
      <c r="I55" s="46"/>
    </row>
    <row r="56" spans="1:9" x14ac:dyDescent="0.2">
      <c r="A56" s="42" t="s">
        <v>187</v>
      </c>
      <c r="B56" s="42" t="s">
        <v>186</v>
      </c>
      <c r="C56" s="42" t="s">
        <v>188</v>
      </c>
      <c r="D56" s="45">
        <v>26000</v>
      </c>
      <c r="E56" s="43">
        <v>96.043999999999997</v>
      </c>
      <c r="F56" s="44">
        <v>0.14597670757737399</v>
      </c>
      <c r="G56" s="43"/>
      <c r="H56" s="43"/>
      <c r="I56" s="46"/>
    </row>
    <row r="57" spans="1:9" x14ac:dyDescent="0.2">
      <c r="A57" s="42" t="s">
        <v>185</v>
      </c>
      <c r="B57" s="42" t="s">
        <v>184</v>
      </c>
      <c r="C57" s="42" t="s">
        <v>183</v>
      </c>
      <c r="D57" s="45">
        <v>14500</v>
      </c>
      <c r="E57" s="43">
        <v>91.023750000000007</v>
      </c>
      <c r="F57" s="44">
        <v>0.138346459293095</v>
      </c>
      <c r="G57" s="43"/>
      <c r="H57" s="43"/>
      <c r="I57" s="46"/>
    </row>
    <row r="58" spans="1:9" x14ac:dyDescent="0.2">
      <c r="A58" s="42" t="s">
        <v>215</v>
      </c>
      <c r="B58" s="42" t="s">
        <v>214</v>
      </c>
      <c r="C58" s="42" t="s">
        <v>216</v>
      </c>
      <c r="D58" s="45">
        <v>55000</v>
      </c>
      <c r="E58" s="43">
        <v>84.963999999999999</v>
      </c>
      <c r="F58" s="44">
        <v>0.12913628110661801</v>
      </c>
      <c r="G58" s="43">
        <v>-85.272000000000006</v>
      </c>
      <c r="H58" s="43">
        <v>-0.12960440848504701</v>
      </c>
      <c r="I58" s="46"/>
    </row>
    <row r="59" spans="1:9" x14ac:dyDescent="0.2">
      <c r="A59" s="42" t="s">
        <v>333</v>
      </c>
      <c r="B59" s="42" t="s">
        <v>332</v>
      </c>
      <c r="C59" s="42" t="s">
        <v>126</v>
      </c>
      <c r="D59" s="45">
        <v>3375</v>
      </c>
      <c r="E59" s="43">
        <v>58.195124999999997</v>
      </c>
      <c r="F59" s="44">
        <v>8.8450426310375696E-2</v>
      </c>
      <c r="G59" s="43">
        <v>-58.576500000000003</v>
      </c>
      <c r="H59" s="43">
        <v>-8.9030075917350904E-2</v>
      </c>
      <c r="I59" s="46"/>
    </row>
    <row r="60" spans="1:9" x14ac:dyDescent="0.2">
      <c r="A60" s="42" t="s">
        <v>335</v>
      </c>
      <c r="B60" s="42" t="s">
        <v>334</v>
      </c>
      <c r="C60" s="42" t="s">
        <v>153</v>
      </c>
      <c r="D60" s="45">
        <v>15000</v>
      </c>
      <c r="E60" s="43">
        <v>52.252499999999998</v>
      </c>
      <c r="F60" s="44">
        <v>7.9418265718699102E-2</v>
      </c>
      <c r="G60" s="43">
        <v>-52.47</v>
      </c>
      <c r="H60" s="43">
        <v>-7.9748842682362403E-2</v>
      </c>
      <c r="I60" s="46"/>
    </row>
    <row r="61" spans="1:9" x14ac:dyDescent="0.2">
      <c r="A61" s="42" t="s">
        <v>235</v>
      </c>
      <c r="B61" s="42" t="s">
        <v>234</v>
      </c>
      <c r="C61" s="42" t="s">
        <v>236</v>
      </c>
      <c r="D61" s="45">
        <v>2499</v>
      </c>
      <c r="E61" s="43">
        <v>44.597154000000003</v>
      </c>
      <c r="F61" s="44">
        <v>6.7782950608482703E-2</v>
      </c>
      <c r="G61" s="43"/>
      <c r="H61" s="43"/>
      <c r="I61" s="46"/>
    </row>
    <row r="62" spans="1:9" x14ac:dyDescent="0.2">
      <c r="A62" s="42" t="s">
        <v>337</v>
      </c>
      <c r="B62" s="42" t="s">
        <v>336</v>
      </c>
      <c r="C62" s="42" t="s">
        <v>338</v>
      </c>
      <c r="D62" s="45">
        <v>4050</v>
      </c>
      <c r="E62" s="43">
        <v>15.179399999999999</v>
      </c>
      <c r="F62" s="44">
        <v>2.30710802861188E-2</v>
      </c>
      <c r="G62" s="43">
        <v>-15.26445</v>
      </c>
      <c r="H62" s="43">
        <v>-2.32003472781168E-2</v>
      </c>
      <c r="I62" s="46"/>
    </row>
    <row r="63" spans="1:9" x14ac:dyDescent="0.2">
      <c r="A63" s="42" t="s">
        <v>340</v>
      </c>
      <c r="B63" s="42" t="s">
        <v>339</v>
      </c>
      <c r="C63" s="42" t="s">
        <v>216</v>
      </c>
      <c r="D63" s="45">
        <v>1350</v>
      </c>
      <c r="E63" s="43">
        <v>13.8591</v>
      </c>
      <c r="F63" s="44">
        <v>2.1064364124625999E-2</v>
      </c>
      <c r="G63" s="43">
        <v>-13.950900000000001</v>
      </c>
      <c r="H63" s="43">
        <v>-2.1203890401703299E-2</v>
      </c>
      <c r="I63" s="46"/>
    </row>
    <row r="64" spans="1:9" x14ac:dyDescent="0.2">
      <c r="A64" s="41" t="s">
        <v>27</v>
      </c>
      <c r="B64" s="41"/>
      <c r="C64" s="41"/>
      <c r="D64" s="41"/>
      <c r="E64" s="47">
        <f>SUM(E7:E63)</f>
        <v>43238.452376000008</v>
      </c>
      <c r="F64" s="48">
        <f>SUM(F7:F63)</f>
        <v>65.717868045786958</v>
      </c>
      <c r="G64" s="47">
        <f>SUM(G7:G63)</f>
        <v>-31908.024265000011</v>
      </c>
      <c r="H64" s="47">
        <f>SUM(H7:H63)</f>
        <v>-48.496817370201761</v>
      </c>
      <c r="I64" s="41"/>
    </row>
    <row r="65" spans="1:9" x14ac:dyDescent="0.2">
      <c r="A65" s="42"/>
      <c r="B65" s="42"/>
      <c r="C65" s="42"/>
      <c r="D65" s="42"/>
      <c r="E65" s="43"/>
      <c r="F65" s="44"/>
      <c r="G65" s="43"/>
      <c r="H65" s="42"/>
      <c r="I65" s="42"/>
    </row>
    <row r="66" spans="1:9" x14ac:dyDescent="0.2">
      <c r="A66" s="41" t="s">
        <v>19</v>
      </c>
      <c r="B66" s="42"/>
      <c r="C66" s="42"/>
      <c r="D66" s="42"/>
      <c r="E66" s="43"/>
      <c r="F66" s="44"/>
      <c r="G66" s="43"/>
      <c r="H66" s="42"/>
      <c r="I66" s="42"/>
    </row>
    <row r="67" spans="1:9" x14ac:dyDescent="0.2">
      <c r="A67" s="41" t="s">
        <v>20</v>
      </c>
      <c r="B67" s="42"/>
      <c r="C67" s="42"/>
      <c r="D67" s="42"/>
      <c r="E67" s="43"/>
      <c r="F67" s="44"/>
      <c r="G67" s="43"/>
      <c r="H67" s="42"/>
      <c r="I67" s="42"/>
    </row>
    <row r="68" spans="1:9" x14ac:dyDescent="0.2">
      <c r="A68" s="42" t="s">
        <v>95</v>
      </c>
      <c r="B68" s="42" t="s">
        <v>94</v>
      </c>
      <c r="C68" s="42" t="s">
        <v>21</v>
      </c>
      <c r="D68" s="45">
        <v>2500</v>
      </c>
      <c r="E68" s="43">
        <v>2540.0289726000001</v>
      </c>
      <c r="F68" s="44">
        <v>3.8605750132365202</v>
      </c>
      <c r="G68" s="46"/>
      <c r="H68" s="46"/>
      <c r="I68" s="46">
        <v>7.2257999999999996</v>
      </c>
    </row>
    <row r="69" spans="1:9" x14ac:dyDescent="0.2">
      <c r="A69" s="42" t="s">
        <v>23</v>
      </c>
      <c r="B69" s="42" t="s">
        <v>22</v>
      </c>
      <c r="C69" s="42" t="s">
        <v>24</v>
      </c>
      <c r="D69" s="45">
        <v>2327</v>
      </c>
      <c r="E69" s="43">
        <v>2425.8183819999999</v>
      </c>
      <c r="F69" s="44">
        <v>3.6869870120469002</v>
      </c>
      <c r="G69" s="46"/>
      <c r="H69" s="46"/>
      <c r="I69" s="46">
        <v>8.3308999999999997</v>
      </c>
    </row>
    <row r="70" spans="1:9" x14ac:dyDescent="0.2">
      <c r="A70" s="42" t="s">
        <v>86</v>
      </c>
      <c r="B70" s="42" t="s">
        <v>85</v>
      </c>
      <c r="C70" s="42" t="s">
        <v>87</v>
      </c>
      <c r="D70" s="45">
        <v>2000</v>
      </c>
      <c r="E70" s="43">
        <v>2115.9661096</v>
      </c>
      <c r="F70" s="44">
        <v>3.2160443757518702</v>
      </c>
      <c r="G70" s="46"/>
      <c r="H70" s="46"/>
      <c r="I70" s="46">
        <v>7.57</v>
      </c>
    </row>
    <row r="71" spans="1:9" x14ac:dyDescent="0.2">
      <c r="A71" s="42" t="s">
        <v>26</v>
      </c>
      <c r="B71" s="42" t="s">
        <v>25</v>
      </c>
      <c r="C71" s="42" t="s">
        <v>24</v>
      </c>
      <c r="D71" s="45">
        <v>1018</v>
      </c>
      <c r="E71" s="43">
        <v>1058.4848420000001</v>
      </c>
      <c r="F71" s="44">
        <v>1.6087848512735501</v>
      </c>
      <c r="G71" s="46"/>
      <c r="H71" s="46"/>
      <c r="I71" s="46">
        <v>8.2711000000000006</v>
      </c>
    </row>
    <row r="72" spans="1:9" x14ac:dyDescent="0.2">
      <c r="A72" s="42" t="s">
        <v>64</v>
      </c>
      <c r="B72" s="42" t="s">
        <v>63</v>
      </c>
      <c r="C72" s="42" t="s">
        <v>21</v>
      </c>
      <c r="D72" s="45">
        <v>1000</v>
      </c>
      <c r="E72" s="43">
        <v>1028.6446163999999</v>
      </c>
      <c r="F72" s="44">
        <v>1.5634308688649301</v>
      </c>
      <c r="G72" s="46"/>
      <c r="H72" s="46"/>
      <c r="I72" s="46">
        <v>7.6283000000000003</v>
      </c>
    </row>
    <row r="73" spans="1:9" x14ac:dyDescent="0.2">
      <c r="A73" s="42" t="s">
        <v>97</v>
      </c>
      <c r="B73" s="42" t="s">
        <v>96</v>
      </c>
      <c r="C73" s="42" t="s">
        <v>21</v>
      </c>
      <c r="D73" s="45">
        <v>500</v>
      </c>
      <c r="E73" s="43">
        <v>279.73</v>
      </c>
      <c r="F73" s="44">
        <v>0.42515997262316102</v>
      </c>
      <c r="G73" s="46"/>
      <c r="H73" s="46"/>
      <c r="I73" s="46">
        <v>6.5324999999999998</v>
      </c>
    </row>
    <row r="74" spans="1:9" x14ac:dyDescent="0.2">
      <c r="A74" s="41" t="s">
        <v>27</v>
      </c>
      <c r="B74" s="41"/>
      <c r="C74" s="41"/>
      <c r="D74" s="41"/>
      <c r="E74" s="47">
        <f>SUM(E67:E73)</f>
        <v>9448.6729225999989</v>
      </c>
      <c r="F74" s="48">
        <f>SUM(F67:F73)</f>
        <v>14.360982093796933</v>
      </c>
      <c r="G74" s="47"/>
      <c r="H74" s="41"/>
      <c r="I74" s="41"/>
    </row>
    <row r="75" spans="1:9" x14ac:dyDescent="0.2">
      <c r="A75" s="42"/>
      <c r="B75" s="42"/>
      <c r="C75" s="42"/>
      <c r="D75" s="42"/>
      <c r="E75" s="43"/>
      <c r="F75" s="44"/>
      <c r="G75" s="43"/>
      <c r="H75" s="42"/>
      <c r="I75" s="42"/>
    </row>
    <row r="76" spans="1:9" x14ac:dyDescent="0.2">
      <c r="A76" s="41" t="s">
        <v>35</v>
      </c>
      <c r="B76" s="42"/>
      <c r="C76" s="42"/>
      <c r="D76" s="42"/>
      <c r="E76" s="43"/>
      <c r="F76" s="44"/>
      <c r="G76" s="43"/>
      <c r="H76" s="42"/>
      <c r="I76" s="42"/>
    </row>
    <row r="77" spans="1:9" x14ac:dyDescent="0.2">
      <c r="A77" s="42" t="s">
        <v>342</v>
      </c>
      <c r="B77" s="42" t="s">
        <v>341</v>
      </c>
      <c r="C77" s="42" t="s">
        <v>36</v>
      </c>
      <c r="D77" s="45">
        <v>2500000</v>
      </c>
      <c r="E77" s="43">
        <v>2655.0668056</v>
      </c>
      <c r="F77" s="44">
        <v>4.0354203352574203</v>
      </c>
      <c r="G77" s="46"/>
      <c r="H77" s="46"/>
      <c r="I77" s="46">
        <v>6.1834207831124903</v>
      </c>
    </row>
    <row r="78" spans="1:9" x14ac:dyDescent="0.2">
      <c r="A78" s="42" t="s">
        <v>70</v>
      </c>
      <c r="B78" s="42" t="s">
        <v>69</v>
      </c>
      <c r="C78" s="42" t="s">
        <v>36</v>
      </c>
      <c r="D78" s="45">
        <v>2000000</v>
      </c>
      <c r="E78" s="43">
        <v>2040.1228888999999</v>
      </c>
      <c r="F78" s="44">
        <v>3.1007707131612898</v>
      </c>
      <c r="G78" s="46"/>
      <c r="H78" s="46"/>
      <c r="I78" s="46">
        <v>7.75896966</v>
      </c>
    </row>
    <row r="79" spans="1:9" x14ac:dyDescent="0.2">
      <c r="A79" s="42" t="s">
        <v>72</v>
      </c>
      <c r="B79" s="42" t="s">
        <v>71</v>
      </c>
      <c r="C79" s="42" t="s">
        <v>36</v>
      </c>
      <c r="D79" s="45">
        <v>2000000</v>
      </c>
      <c r="E79" s="43">
        <v>2036.4533332999999</v>
      </c>
      <c r="F79" s="44">
        <v>3.0951933773073002</v>
      </c>
      <c r="G79" s="46"/>
      <c r="H79" s="46"/>
      <c r="I79" s="46">
        <v>7.7433732150000001</v>
      </c>
    </row>
    <row r="80" spans="1:9" x14ac:dyDescent="0.2">
      <c r="A80" s="42" t="s">
        <v>74</v>
      </c>
      <c r="B80" s="42" t="s">
        <v>73</v>
      </c>
      <c r="C80" s="42" t="s">
        <v>36</v>
      </c>
      <c r="D80" s="45">
        <v>2000000</v>
      </c>
      <c r="E80" s="43">
        <v>2025.1791111</v>
      </c>
      <c r="F80" s="44">
        <v>3.0780577536634302</v>
      </c>
      <c r="G80" s="46"/>
      <c r="H80" s="46"/>
      <c r="I80" s="46">
        <v>7.7806905750000004</v>
      </c>
    </row>
    <row r="81" spans="1:9" x14ac:dyDescent="0.2">
      <c r="A81" s="42" t="s">
        <v>344</v>
      </c>
      <c r="B81" s="42" t="s">
        <v>343</v>
      </c>
      <c r="C81" s="42" t="s">
        <v>36</v>
      </c>
      <c r="D81" s="45">
        <v>1000000</v>
      </c>
      <c r="E81" s="43">
        <v>1051.8305556</v>
      </c>
      <c r="F81" s="44">
        <v>1.59867104072892</v>
      </c>
      <c r="G81" s="46"/>
      <c r="H81" s="46"/>
      <c r="I81" s="46">
        <v>6.1242545000000002</v>
      </c>
    </row>
    <row r="82" spans="1:9" x14ac:dyDescent="0.2">
      <c r="A82" s="42" t="s">
        <v>60</v>
      </c>
      <c r="B82" s="42" t="s">
        <v>59</v>
      </c>
      <c r="C82" s="42" t="s">
        <v>36</v>
      </c>
      <c r="D82" s="45">
        <v>966600</v>
      </c>
      <c r="E82" s="43">
        <v>932.04694979999999</v>
      </c>
      <c r="F82" s="44">
        <v>1.4166126466967</v>
      </c>
      <c r="G82" s="46"/>
      <c r="H82" s="46"/>
      <c r="I82" s="46">
        <v>7.5174026418000199</v>
      </c>
    </row>
    <row r="83" spans="1:9" x14ac:dyDescent="0.2">
      <c r="A83" s="42" t="s">
        <v>82</v>
      </c>
      <c r="B83" s="42" t="s">
        <v>81</v>
      </c>
      <c r="C83" s="42" t="s">
        <v>36</v>
      </c>
      <c r="D83" s="45">
        <v>41700</v>
      </c>
      <c r="E83" s="43">
        <v>41.388134999999998</v>
      </c>
      <c r="F83" s="44">
        <v>6.2905581609136202E-2</v>
      </c>
      <c r="G83" s="46"/>
      <c r="H83" s="46"/>
      <c r="I83" s="46">
        <v>7.6304317749999999</v>
      </c>
    </row>
    <row r="84" spans="1:9" x14ac:dyDescent="0.2">
      <c r="A84" s="42" t="s">
        <v>62</v>
      </c>
      <c r="B84" s="42" t="s">
        <v>61</v>
      </c>
      <c r="C84" s="42" t="s">
        <v>36</v>
      </c>
      <c r="D84" s="45">
        <v>23000</v>
      </c>
      <c r="E84" s="43">
        <v>22.903039700000001</v>
      </c>
      <c r="F84" s="44">
        <v>3.4810194587063102E-2</v>
      </c>
      <c r="G84" s="46"/>
      <c r="H84" s="46"/>
      <c r="I84" s="46">
        <v>7.4274103392000104</v>
      </c>
    </row>
    <row r="85" spans="1:9" x14ac:dyDescent="0.2">
      <c r="A85" s="41" t="s">
        <v>27</v>
      </c>
      <c r="B85" s="41"/>
      <c r="C85" s="41"/>
      <c r="D85" s="41"/>
      <c r="E85" s="47">
        <f>SUM(E77:E84)</f>
        <v>10804.990818999999</v>
      </c>
      <c r="F85" s="48">
        <f>SUM(F77:F84)</f>
        <v>16.422441643011258</v>
      </c>
      <c r="G85" s="47"/>
      <c r="H85" s="41"/>
      <c r="I85" s="41"/>
    </row>
    <row r="86" spans="1:9" x14ac:dyDescent="0.2">
      <c r="A86" s="42"/>
      <c r="B86" s="42"/>
      <c r="C86" s="42"/>
      <c r="D86" s="42"/>
      <c r="E86" s="43"/>
      <c r="F86" s="44"/>
      <c r="G86" s="43"/>
      <c r="H86" s="42"/>
      <c r="I86" s="42"/>
    </row>
    <row r="87" spans="1:9" x14ac:dyDescent="0.2">
      <c r="A87" s="41" t="s">
        <v>38</v>
      </c>
      <c r="B87" s="41"/>
      <c r="C87" s="41"/>
      <c r="D87" s="41"/>
      <c r="E87" s="47">
        <f>E64+E74+E85</f>
        <v>63492.116117600002</v>
      </c>
      <c r="F87" s="48">
        <f>F64+F74+F85</f>
        <v>96.501291782595146</v>
      </c>
      <c r="G87" s="47"/>
      <c r="H87" s="41"/>
      <c r="I87" s="41"/>
    </row>
    <row r="88" spans="1:9" x14ac:dyDescent="0.2">
      <c r="A88" s="41"/>
      <c r="B88" s="41"/>
      <c r="C88" s="41"/>
      <c r="D88" s="41"/>
      <c r="E88" s="47"/>
      <c r="F88" s="48"/>
      <c r="G88" s="47"/>
      <c r="H88" s="41"/>
      <c r="I88" s="41"/>
    </row>
    <row r="89" spans="1:9" x14ac:dyDescent="0.2">
      <c r="A89" s="41" t="s">
        <v>345</v>
      </c>
      <c r="B89" s="41"/>
      <c r="C89" s="41"/>
      <c r="D89" s="41"/>
      <c r="E89" s="69">
        <v>1728.6863625999999</v>
      </c>
      <c r="F89" s="69">
        <f>E89/E93*100</f>
        <v>2.6274201787332321</v>
      </c>
      <c r="G89" s="47"/>
      <c r="H89" s="41"/>
      <c r="I89" s="41"/>
    </row>
    <row r="90" spans="1:9" x14ac:dyDescent="0.2">
      <c r="A90" s="41"/>
      <c r="B90" s="41"/>
      <c r="C90" s="41"/>
      <c r="D90" s="41"/>
      <c r="E90" s="47"/>
      <c r="F90" s="48"/>
      <c r="G90" s="47"/>
      <c r="H90" s="41"/>
      <c r="I90" s="41"/>
    </row>
    <row r="91" spans="1:9" x14ac:dyDescent="0.2">
      <c r="A91" s="41" t="s">
        <v>40</v>
      </c>
      <c r="B91" s="41"/>
      <c r="C91" s="41"/>
      <c r="D91" s="41"/>
      <c r="E91" s="47">
        <f>E93-(E64+E74+E85+E89)</f>
        <v>573.25575959999696</v>
      </c>
      <c r="F91" s="48">
        <f>F93-(F64+F74+F85+F89)</f>
        <v>0.87128803867162219</v>
      </c>
      <c r="G91" s="47"/>
      <c r="H91" s="41"/>
      <c r="I91" s="41"/>
    </row>
    <row r="92" spans="1:9" x14ac:dyDescent="0.2">
      <c r="A92" s="42"/>
      <c r="B92" s="42"/>
      <c r="C92" s="42"/>
      <c r="D92" s="42"/>
      <c r="E92" s="43"/>
      <c r="F92" s="44"/>
      <c r="G92" s="43"/>
      <c r="H92" s="42"/>
      <c r="I92" s="42"/>
    </row>
    <row r="93" spans="1:9" x14ac:dyDescent="0.2">
      <c r="A93" s="49" t="s">
        <v>39</v>
      </c>
      <c r="B93" s="49"/>
      <c r="C93" s="49"/>
      <c r="D93" s="49"/>
      <c r="E93" s="50">
        <v>65794.058239799997</v>
      </c>
      <c r="F93" s="51">
        <v>100</v>
      </c>
      <c r="G93" s="50"/>
      <c r="H93" s="49"/>
      <c r="I93" s="49"/>
    </row>
    <row r="95" spans="1:9" x14ac:dyDescent="0.2">
      <c r="A95" s="14" t="s">
        <v>41</v>
      </c>
    </row>
    <row r="97" spans="1:4" x14ac:dyDescent="0.2">
      <c r="A97" s="14" t="s">
        <v>42</v>
      </c>
    </row>
    <row r="98" spans="1:4" x14ac:dyDescent="0.2">
      <c r="A98" s="14" t="s">
        <v>43</v>
      </c>
    </row>
    <row r="99" spans="1:4" x14ac:dyDescent="0.2">
      <c r="A99" s="14" t="s">
        <v>44</v>
      </c>
      <c r="B99" s="14"/>
      <c r="C99" s="30" t="s">
        <v>46</v>
      </c>
      <c r="D99" s="14" t="s">
        <v>45</v>
      </c>
    </row>
    <row r="100" spans="1:4" x14ac:dyDescent="0.2">
      <c r="A100" s="7" t="s">
        <v>47</v>
      </c>
      <c r="C100" s="31">
        <v>15.696300000000001</v>
      </c>
      <c r="D100" s="31">
        <v>16.385400000000001</v>
      </c>
    </row>
    <row r="101" spans="1:4" x14ac:dyDescent="0.2">
      <c r="A101" s="7" t="s">
        <v>48</v>
      </c>
      <c r="C101" s="31">
        <v>13.5802</v>
      </c>
      <c r="D101" s="31">
        <v>13.429399999999999</v>
      </c>
    </row>
    <row r="102" spans="1:4" x14ac:dyDescent="0.2">
      <c r="A102" s="7" t="s">
        <v>104</v>
      </c>
      <c r="C102" s="31">
        <v>13.080299999999999</v>
      </c>
      <c r="D102" s="31">
        <v>13.2979</v>
      </c>
    </row>
    <row r="103" spans="1:4" x14ac:dyDescent="0.2">
      <c r="A103" s="7" t="s">
        <v>105</v>
      </c>
      <c r="C103" s="31">
        <v>12.1225</v>
      </c>
      <c r="D103" s="31">
        <v>12.294</v>
      </c>
    </row>
    <row r="104" spans="1:4" x14ac:dyDescent="0.2">
      <c r="A104" s="7" t="s">
        <v>49</v>
      </c>
      <c r="C104" s="31">
        <v>17.1038</v>
      </c>
      <c r="D104" s="31">
        <v>17.925599999999999</v>
      </c>
    </row>
    <row r="105" spans="1:4" x14ac:dyDescent="0.2">
      <c r="A105" s="7" t="s">
        <v>50</v>
      </c>
      <c r="C105" s="31">
        <v>14.8653</v>
      </c>
      <c r="D105" s="31">
        <v>14.632899999999999</v>
      </c>
    </row>
    <row r="106" spans="1:4" x14ac:dyDescent="0.2">
      <c r="A106" s="7" t="s">
        <v>106</v>
      </c>
      <c r="C106" s="31">
        <v>13.6463</v>
      </c>
      <c r="D106" s="31">
        <v>13.881600000000001</v>
      </c>
    </row>
    <row r="107" spans="1:4" x14ac:dyDescent="0.2">
      <c r="A107" s="7" t="s">
        <v>107</v>
      </c>
      <c r="C107" s="31">
        <v>13.5136</v>
      </c>
      <c r="D107" s="31">
        <v>13.831899999999999</v>
      </c>
    </row>
    <row r="109" spans="1:4" x14ac:dyDescent="0.2">
      <c r="A109" s="14" t="s">
        <v>51</v>
      </c>
    </row>
    <row r="110" spans="1:4" x14ac:dyDescent="0.2">
      <c r="A110" s="116" t="s">
        <v>52</v>
      </c>
      <c r="B110" s="117"/>
      <c r="C110" s="32" t="s">
        <v>53</v>
      </c>
    </row>
    <row r="111" spans="1:4" x14ac:dyDescent="0.2">
      <c r="A111" s="112" t="s">
        <v>48</v>
      </c>
      <c r="B111" s="113"/>
      <c r="C111" s="33">
        <v>0.75</v>
      </c>
    </row>
    <row r="112" spans="1:4" x14ac:dyDescent="0.2">
      <c r="A112" s="112" t="s">
        <v>104</v>
      </c>
      <c r="B112" s="113"/>
      <c r="C112" s="33">
        <v>0.35499999999999998</v>
      </c>
    </row>
    <row r="113" spans="1:5" x14ac:dyDescent="0.2">
      <c r="A113" s="112" t="s">
        <v>105</v>
      </c>
      <c r="B113" s="113"/>
      <c r="C113" s="33">
        <v>0.36</v>
      </c>
    </row>
    <row r="114" spans="1:5" x14ac:dyDescent="0.2">
      <c r="A114" s="112" t="s">
        <v>50</v>
      </c>
      <c r="B114" s="113"/>
      <c r="C114" s="33">
        <v>0.95</v>
      </c>
    </row>
    <row r="115" spans="1:5" x14ac:dyDescent="0.2">
      <c r="A115" s="112" t="s">
        <v>106</v>
      </c>
      <c r="B115" s="113"/>
      <c r="C115" s="33">
        <v>0.41499999999999998</v>
      </c>
    </row>
    <row r="116" spans="1:5" x14ac:dyDescent="0.2">
      <c r="A116" s="112" t="s">
        <v>107</v>
      </c>
      <c r="B116" s="113"/>
      <c r="C116" s="33">
        <v>0.33</v>
      </c>
    </row>
    <row r="117" spans="1:5" x14ac:dyDescent="0.2">
      <c r="A117" s="7" t="s">
        <v>54</v>
      </c>
    </row>
    <row r="118" spans="1:5" x14ac:dyDescent="0.2">
      <c r="A118" s="7" t="s">
        <v>55</v>
      </c>
    </row>
    <row r="120" spans="1:5" x14ac:dyDescent="0.2">
      <c r="A120" s="14" t="s">
        <v>346</v>
      </c>
      <c r="D120" s="34" t="s">
        <v>347</v>
      </c>
    </row>
    <row r="122" spans="1:5" x14ac:dyDescent="0.2">
      <c r="A122" s="14" t="s">
        <v>348</v>
      </c>
      <c r="D122" s="34">
        <f>ABS(+H64)</f>
        <v>48.496817370201761</v>
      </c>
    </row>
    <row r="124" spans="1:5" x14ac:dyDescent="0.2">
      <c r="A124" s="14" t="s">
        <v>349</v>
      </c>
      <c r="D124" s="36">
        <v>3.5597393222681326</v>
      </c>
    </row>
    <row r="126" spans="1:5" x14ac:dyDescent="0.2">
      <c r="A126" s="14" t="s">
        <v>350</v>
      </c>
      <c r="D126" s="34">
        <v>10.1144962898735</v>
      </c>
      <c r="E126" s="10" t="s">
        <v>56</v>
      </c>
    </row>
    <row r="128" spans="1:5" x14ac:dyDescent="0.2">
      <c r="A128" s="14" t="s">
        <v>351</v>
      </c>
      <c r="D128" s="30" t="s">
        <v>57</v>
      </c>
    </row>
    <row r="130" spans="1:9" x14ac:dyDescent="0.2">
      <c r="A130" s="63" t="s">
        <v>994</v>
      </c>
      <c r="B130" s="59"/>
      <c r="C130" s="59"/>
      <c r="D130" s="59"/>
      <c r="E130" s="11"/>
      <c r="G130" s="11"/>
      <c r="H130" s="11"/>
      <c r="I130" s="11"/>
    </row>
    <row r="131" spans="1:9" x14ac:dyDescent="0.2">
      <c r="A131" s="70"/>
      <c r="B131" s="59"/>
      <c r="C131" s="59"/>
      <c r="D131" s="59"/>
      <c r="E131" s="11"/>
      <c r="G131" s="11"/>
      <c r="H131" s="11"/>
      <c r="I131" s="11"/>
    </row>
    <row r="132" spans="1:9" x14ac:dyDescent="0.2">
      <c r="A132" s="63" t="s">
        <v>997</v>
      </c>
      <c r="B132" s="59"/>
      <c r="C132" s="59"/>
      <c r="D132" s="59"/>
      <c r="E132" s="11"/>
      <c r="G132" s="11"/>
      <c r="H132" s="11"/>
      <c r="I132" s="11"/>
    </row>
    <row r="133" spans="1:9" x14ac:dyDescent="0.2">
      <c r="A133" s="70"/>
      <c r="B133" s="59"/>
      <c r="C133" s="59"/>
      <c r="D133" s="59"/>
      <c r="E133" s="11"/>
      <c r="G133" s="11"/>
      <c r="H133" s="11"/>
      <c r="I133" s="11"/>
    </row>
    <row r="134" spans="1:9" x14ac:dyDescent="0.2">
      <c r="A134" s="59"/>
      <c r="B134" s="59"/>
      <c r="C134" s="59"/>
      <c r="D134" s="59"/>
      <c r="E134" s="11"/>
      <c r="G134" s="11"/>
      <c r="H134" s="11"/>
      <c r="I134" s="11"/>
    </row>
    <row r="135" spans="1:9" x14ac:dyDescent="0.2">
      <c r="A135" s="59"/>
      <c r="B135" s="59"/>
      <c r="C135" s="59"/>
      <c r="D135" s="59"/>
      <c r="E135" s="11"/>
      <c r="G135" s="11"/>
      <c r="H135" s="11"/>
      <c r="I135" s="11"/>
    </row>
    <row r="136" spans="1:9" x14ac:dyDescent="0.2">
      <c r="A136" s="59"/>
      <c r="B136" s="59"/>
      <c r="C136" s="59"/>
      <c r="D136" s="59"/>
      <c r="E136" s="11"/>
      <c r="G136" s="11"/>
      <c r="H136" s="11"/>
      <c r="I136" s="11"/>
    </row>
    <row r="137" spans="1:9" x14ac:dyDescent="0.2">
      <c r="A137" s="59"/>
      <c r="B137" s="59"/>
      <c r="C137" s="59"/>
      <c r="D137" s="59"/>
      <c r="E137" s="11"/>
      <c r="G137" s="11"/>
      <c r="H137" s="11"/>
      <c r="I137" s="11"/>
    </row>
    <row r="138" spans="1:9" x14ac:dyDescent="0.2">
      <c r="A138" s="59"/>
      <c r="B138" s="59"/>
      <c r="C138" s="59"/>
      <c r="D138" s="59"/>
      <c r="E138" s="11"/>
      <c r="G138" s="11"/>
      <c r="H138" s="11"/>
      <c r="I138" s="11"/>
    </row>
    <row r="139" spans="1:9" x14ac:dyDescent="0.2">
      <c r="A139" s="59"/>
      <c r="B139" s="59"/>
      <c r="C139" s="59"/>
      <c r="D139" s="59"/>
      <c r="E139" s="11"/>
      <c r="G139" s="11"/>
      <c r="H139" s="11"/>
      <c r="I139" s="11"/>
    </row>
    <row r="140" spans="1:9" x14ac:dyDescent="0.2">
      <c r="A140" s="59"/>
      <c r="B140" s="59"/>
      <c r="C140" s="59"/>
      <c r="D140" s="59"/>
      <c r="E140" s="11"/>
      <c r="G140" s="11"/>
      <c r="H140" s="11"/>
      <c r="I140" s="11"/>
    </row>
    <row r="141" spans="1:9" x14ac:dyDescent="0.2">
      <c r="A141" s="59"/>
      <c r="B141" s="59"/>
      <c r="C141" s="59"/>
      <c r="D141" s="59"/>
      <c r="E141" s="11"/>
      <c r="G141" s="11"/>
      <c r="H141" s="11"/>
      <c r="I141" s="11"/>
    </row>
    <row r="142" spans="1:9" x14ac:dyDescent="0.2">
      <c r="A142" s="59"/>
      <c r="B142" s="59"/>
      <c r="C142" s="59"/>
      <c r="D142" s="59"/>
      <c r="E142" s="11"/>
      <c r="G142" s="11"/>
      <c r="H142" s="11"/>
      <c r="I142" s="11"/>
    </row>
    <row r="143" spans="1:9" x14ac:dyDescent="0.2">
      <c r="A143" s="59"/>
      <c r="B143" s="59"/>
      <c r="C143" s="59"/>
      <c r="D143" s="59"/>
      <c r="E143" s="11"/>
      <c r="G143" s="11"/>
      <c r="H143" s="11"/>
      <c r="I143" s="11"/>
    </row>
    <row r="144" spans="1:9" x14ac:dyDescent="0.2">
      <c r="A144" s="59"/>
      <c r="B144" s="59"/>
      <c r="C144" s="59"/>
      <c r="D144" s="59"/>
      <c r="E144" s="11"/>
      <c r="G144" s="11"/>
      <c r="H144" s="11"/>
      <c r="I144" s="11"/>
    </row>
    <row r="145" spans="1:9" x14ac:dyDescent="0.2">
      <c r="A145" s="59"/>
      <c r="B145" s="59"/>
      <c r="C145" s="59"/>
      <c r="D145" s="59"/>
      <c r="E145" s="11"/>
      <c r="G145" s="11"/>
      <c r="H145" s="11"/>
      <c r="I145" s="11"/>
    </row>
    <row r="146" spans="1:9" x14ac:dyDescent="0.2">
      <c r="A146" s="59"/>
      <c r="B146" s="59"/>
      <c r="C146" s="59"/>
      <c r="D146" s="59"/>
      <c r="E146" s="11"/>
      <c r="G146" s="11"/>
      <c r="H146" s="11"/>
      <c r="I146" s="11"/>
    </row>
    <row r="147" spans="1:9" x14ac:dyDescent="0.2">
      <c r="A147" s="59"/>
      <c r="B147" s="59"/>
      <c r="C147" s="59"/>
      <c r="D147" s="59"/>
      <c r="E147" s="11"/>
      <c r="G147" s="11"/>
      <c r="H147" s="11"/>
      <c r="I147" s="11"/>
    </row>
    <row r="148" spans="1:9" x14ac:dyDescent="0.2">
      <c r="A148" s="59"/>
      <c r="B148" s="59"/>
      <c r="C148" s="59"/>
      <c r="D148" s="59"/>
      <c r="E148" s="11"/>
      <c r="G148" s="11"/>
      <c r="H148" s="11"/>
      <c r="I148" s="11"/>
    </row>
    <row r="149" spans="1:9" x14ac:dyDescent="0.2">
      <c r="A149" s="63" t="s">
        <v>995</v>
      </c>
      <c r="B149" s="59"/>
      <c r="C149" s="59"/>
      <c r="D149" s="59"/>
      <c r="E149" s="11"/>
      <c r="G149" s="11"/>
      <c r="H149" s="11"/>
      <c r="I149" s="11"/>
    </row>
    <row r="150" spans="1:9" x14ac:dyDescent="0.2">
      <c r="A150" s="59"/>
      <c r="B150" s="59"/>
      <c r="C150" s="59"/>
      <c r="D150" s="59"/>
      <c r="E150" s="11"/>
      <c r="G150" s="11"/>
      <c r="H150" s="11"/>
      <c r="I150" s="11"/>
    </row>
    <row r="151" spans="1:9" x14ac:dyDescent="0.2">
      <c r="A151" s="63" t="s">
        <v>998</v>
      </c>
      <c r="B151" s="59"/>
      <c r="C151" s="59"/>
      <c r="D151" s="59"/>
      <c r="E151" s="11"/>
      <c r="G151" s="11"/>
      <c r="H151" s="11"/>
      <c r="I151" s="11"/>
    </row>
    <row r="152" spans="1:9" x14ac:dyDescent="0.2">
      <c r="A152" s="59"/>
      <c r="B152" s="59"/>
      <c r="C152" s="59"/>
      <c r="D152" s="59"/>
      <c r="E152" s="11"/>
      <c r="G152" s="11"/>
      <c r="H152" s="11"/>
      <c r="I152" s="11"/>
    </row>
    <row r="153" spans="1:9" x14ac:dyDescent="0.2">
      <c r="A153" s="59"/>
      <c r="B153" s="59"/>
      <c r="C153" s="59"/>
      <c r="D153" s="59"/>
      <c r="E153" s="11"/>
      <c r="G153" s="11"/>
      <c r="H153" s="11"/>
      <c r="I153" s="11"/>
    </row>
    <row r="154" spans="1:9" x14ac:dyDescent="0.2">
      <c r="A154" s="59"/>
      <c r="B154" s="59"/>
      <c r="C154" s="59"/>
      <c r="D154" s="59"/>
      <c r="E154" s="11"/>
      <c r="G154" s="11"/>
      <c r="H154" s="11"/>
      <c r="I154" s="11"/>
    </row>
    <row r="155" spans="1:9" x14ac:dyDescent="0.2">
      <c r="A155" s="59"/>
      <c r="B155" s="59"/>
      <c r="C155" s="59"/>
      <c r="D155" s="59"/>
      <c r="E155" s="11"/>
      <c r="G155" s="11"/>
      <c r="H155" s="11"/>
      <c r="I155" s="11"/>
    </row>
    <row r="156" spans="1:9" x14ac:dyDescent="0.2">
      <c r="A156" s="59"/>
      <c r="B156" s="59"/>
      <c r="C156" s="59"/>
      <c r="D156" s="59"/>
      <c r="E156" s="11"/>
      <c r="G156" s="11"/>
      <c r="H156" s="11"/>
      <c r="I156" s="11"/>
    </row>
    <row r="157" spans="1:9" x14ac:dyDescent="0.2">
      <c r="A157" s="59"/>
      <c r="B157" s="59"/>
      <c r="C157" s="59"/>
      <c r="D157" s="59"/>
      <c r="E157" s="11"/>
      <c r="G157" s="11"/>
      <c r="H157" s="11"/>
      <c r="I157" s="11"/>
    </row>
    <row r="158" spans="1:9" x14ac:dyDescent="0.2">
      <c r="A158" s="59"/>
      <c r="B158" s="59"/>
      <c r="C158" s="59"/>
      <c r="D158" s="59"/>
      <c r="E158" s="11"/>
      <c r="G158" s="11"/>
      <c r="H158" s="11"/>
      <c r="I158" s="11"/>
    </row>
    <row r="159" spans="1:9" x14ac:dyDescent="0.2">
      <c r="A159" s="59"/>
      <c r="B159" s="59"/>
      <c r="C159" s="59"/>
      <c r="D159" s="59"/>
      <c r="E159" s="11"/>
      <c r="G159" s="11"/>
      <c r="H159" s="11"/>
      <c r="I159" s="11"/>
    </row>
    <row r="160" spans="1:9" x14ac:dyDescent="0.2">
      <c r="A160" s="59"/>
      <c r="B160" s="59"/>
      <c r="C160" s="59"/>
      <c r="D160" s="59"/>
      <c r="E160" s="11"/>
      <c r="G160" s="11"/>
      <c r="H160" s="11"/>
      <c r="I160" s="11"/>
    </row>
    <row r="161" spans="1:9" x14ac:dyDescent="0.2">
      <c r="A161" s="59"/>
      <c r="B161" s="59"/>
      <c r="C161" s="59"/>
      <c r="D161" s="59"/>
      <c r="E161" s="11"/>
      <c r="G161" s="11"/>
      <c r="H161" s="11"/>
      <c r="I161" s="11"/>
    </row>
    <row r="162" spans="1:9" x14ac:dyDescent="0.2">
      <c r="A162" s="59"/>
      <c r="B162" s="59"/>
      <c r="C162" s="59"/>
      <c r="D162" s="59"/>
      <c r="E162" s="11"/>
      <c r="G162" s="11"/>
      <c r="H162" s="11"/>
      <c r="I162" s="11"/>
    </row>
    <row r="163" spans="1:9" x14ac:dyDescent="0.2">
      <c r="A163" s="59"/>
      <c r="B163" s="59"/>
      <c r="C163" s="59"/>
      <c r="D163" s="59"/>
      <c r="E163" s="11"/>
      <c r="G163" s="11"/>
      <c r="H163" s="11"/>
      <c r="I163" s="11"/>
    </row>
    <row r="164" spans="1:9" x14ac:dyDescent="0.2">
      <c r="A164" s="59"/>
      <c r="B164" s="59"/>
      <c r="C164" s="59"/>
      <c r="D164" s="59"/>
      <c r="E164" s="11"/>
      <c r="G164" s="11"/>
      <c r="H164" s="11"/>
      <c r="I164" s="11"/>
    </row>
    <row r="165" spans="1:9" x14ac:dyDescent="0.2">
      <c r="A165" s="59"/>
      <c r="B165" s="59"/>
      <c r="C165" s="59"/>
      <c r="D165" s="59"/>
      <c r="E165" s="11"/>
      <c r="G165" s="11"/>
      <c r="H165" s="11"/>
      <c r="I165" s="11"/>
    </row>
    <row r="166" spans="1:9" x14ac:dyDescent="0.2">
      <c r="A166" s="59"/>
      <c r="B166" s="59"/>
      <c r="C166" s="59"/>
      <c r="D166" s="59"/>
      <c r="E166" s="11"/>
      <c r="G166" s="11"/>
      <c r="H166" s="11"/>
      <c r="I166" s="11"/>
    </row>
    <row r="167" spans="1:9" x14ac:dyDescent="0.2">
      <c r="A167" s="59" t="s">
        <v>996</v>
      </c>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row r="197" spans="1:9" x14ac:dyDescent="0.2">
      <c r="A197" s="59"/>
      <c r="B197" s="59"/>
      <c r="C197" s="59"/>
      <c r="D197" s="59"/>
      <c r="E197" s="11"/>
      <c r="G197" s="11"/>
      <c r="H197" s="59"/>
      <c r="I197" s="59"/>
    </row>
    <row r="198" spans="1:9" x14ac:dyDescent="0.2">
      <c r="A198" s="59"/>
      <c r="B198" s="59"/>
      <c r="C198" s="59"/>
      <c r="D198" s="59"/>
      <c r="E198" s="11"/>
      <c r="G198" s="11"/>
      <c r="H198" s="59"/>
      <c r="I198" s="59"/>
    </row>
    <row r="199" spans="1:9" x14ac:dyDescent="0.2">
      <c r="A199" s="59"/>
      <c r="B199" s="59"/>
      <c r="C199" s="59"/>
      <c r="D199" s="59"/>
      <c r="E199" s="11"/>
      <c r="G199" s="11"/>
      <c r="H199" s="59"/>
      <c r="I199" s="59"/>
    </row>
    <row r="200" spans="1:9" x14ac:dyDescent="0.2">
      <c r="A200" s="59"/>
      <c r="B200" s="59"/>
      <c r="C200" s="59"/>
      <c r="D200" s="59"/>
      <c r="E200" s="11"/>
      <c r="G200" s="11"/>
      <c r="H200" s="59"/>
      <c r="I200" s="59"/>
    </row>
    <row r="201" spans="1:9" x14ac:dyDescent="0.2">
      <c r="A201" s="59"/>
      <c r="B201" s="59"/>
      <c r="C201" s="59"/>
      <c r="D201" s="59"/>
      <c r="E201" s="11"/>
      <c r="G201" s="11"/>
      <c r="H201" s="59"/>
      <c r="I201" s="59"/>
    </row>
    <row r="202" spans="1:9" x14ac:dyDescent="0.2">
      <c r="A202" s="59"/>
      <c r="B202" s="59"/>
      <c r="C202" s="59"/>
      <c r="D202" s="59"/>
      <c r="E202" s="11"/>
      <c r="G202" s="11"/>
      <c r="H202" s="59"/>
      <c r="I202" s="59"/>
    </row>
    <row r="203" spans="1:9" x14ac:dyDescent="0.2">
      <c r="A203" s="59"/>
      <c r="B203" s="59"/>
      <c r="C203" s="59"/>
      <c r="D203" s="59"/>
      <c r="E203" s="11"/>
      <c r="G203" s="11"/>
      <c r="H203" s="59"/>
      <c r="I203" s="59"/>
    </row>
    <row r="204" spans="1:9" x14ac:dyDescent="0.2">
      <c r="A204" s="59"/>
      <c r="B204" s="59"/>
      <c r="C204" s="59"/>
      <c r="D204" s="59"/>
      <c r="E204" s="11"/>
      <c r="G204" s="11"/>
      <c r="H204" s="59"/>
      <c r="I204" s="59"/>
    </row>
    <row r="205" spans="1:9" x14ac:dyDescent="0.2">
      <c r="A205" s="59"/>
      <c r="B205" s="59"/>
      <c r="C205" s="59"/>
      <c r="D205" s="59"/>
      <c r="E205" s="11"/>
      <c r="G205" s="11"/>
      <c r="H205" s="59"/>
      <c r="I205" s="59"/>
    </row>
    <row r="206" spans="1:9" x14ac:dyDescent="0.2">
      <c r="A206" s="59"/>
      <c r="B206" s="59"/>
      <c r="C206" s="59"/>
      <c r="D206" s="59"/>
      <c r="E206" s="11"/>
      <c r="G206" s="11"/>
      <c r="H206" s="59"/>
      <c r="I206" s="59"/>
    </row>
    <row r="207" spans="1:9" x14ac:dyDescent="0.2">
      <c r="A207" s="59"/>
      <c r="B207" s="59"/>
      <c r="C207" s="59"/>
      <c r="D207" s="59"/>
      <c r="E207" s="11"/>
      <c r="G207" s="11"/>
      <c r="H207" s="59"/>
      <c r="I207" s="59"/>
    </row>
    <row r="208" spans="1:9" x14ac:dyDescent="0.2">
      <c r="A208" s="59"/>
      <c r="B208" s="59"/>
      <c r="C208" s="59"/>
      <c r="D208" s="59"/>
      <c r="E208" s="11"/>
      <c r="G208" s="11"/>
      <c r="H208" s="59"/>
      <c r="I208" s="59"/>
    </row>
    <row r="209" spans="1:9" x14ac:dyDescent="0.2">
      <c r="A209" s="59"/>
      <c r="B209" s="59"/>
      <c r="C209" s="59"/>
      <c r="D209" s="59"/>
      <c r="E209" s="11"/>
      <c r="G209" s="11"/>
      <c r="H209" s="59"/>
      <c r="I209" s="59"/>
    </row>
    <row r="210" spans="1:9" x14ac:dyDescent="0.2">
      <c r="A210" s="59"/>
      <c r="B210" s="59"/>
      <c r="C210" s="59"/>
      <c r="D210" s="59"/>
      <c r="E210" s="11"/>
      <c r="G210" s="11"/>
      <c r="H210" s="59"/>
      <c r="I210" s="59"/>
    </row>
    <row r="211" spans="1:9" x14ac:dyDescent="0.2">
      <c r="A211" s="59"/>
      <c r="B211" s="59"/>
      <c r="C211" s="59"/>
      <c r="D211" s="59"/>
      <c r="E211" s="11"/>
      <c r="G211" s="11"/>
      <c r="H211" s="59"/>
      <c r="I211" s="59"/>
    </row>
    <row r="212" spans="1:9" x14ac:dyDescent="0.2">
      <c r="A212" s="59"/>
      <c r="B212" s="59"/>
      <c r="C212" s="59"/>
      <c r="D212" s="59"/>
      <c r="E212" s="11"/>
      <c r="G212" s="11"/>
      <c r="H212" s="59"/>
      <c r="I212" s="59"/>
    </row>
    <row r="213" spans="1:9" x14ac:dyDescent="0.2">
      <c r="A213" s="59"/>
      <c r="B213" s="59"/>
      <c r="C213" s="59"/>
      <c r="D213" s="59"/>
      <c r="E213" s="11"/>
      <c r="G213" s="11"/>
      <c r="H213" s="59"/>
      <c r="I213" s="59"/>
    </row>
    <row r="214" spans="1:9" x14ac:dyDescent="0.2">
      <c r="A214" s="59"/>
      <c r="B214" s="59"/>
      <c r="C214" s="59"/>
      <c r="D214" s="59"/>
      <c r="E214" s="11"/>
      <c r="G214" s="11"/>
      <c r="H214" s="59"/>
      <c r="I214" s="59"/>
    </row>
    <row r="215" spans="1:9" x14ac:dyDescent="0.2">
      <c r="A215" s="59"/>
      <c r="B215" s="59"/>
      <c r="C215" s="59"/>
      <c r="D215" s="59"/>
      <c r="E215" s="11"/>
      <c r="G215" s="11"/>
      <c r="H215" s="59"/>
      <c r="I215" s="59"/>
    </row>
    <row r="216" spans="1:9" x14ac:dyDescent="0.2">
      <c r="A216" s="59"/>
      <c r="B216" s="59"/>
      <c r="C216" s="59"/>
      <c r="D216" s="59"/>
      <c r="E216" s="11"/>
      <c r="G216" s="11"/>
      <c r="H216" s="59"/>
      <c r="I216" s="59"/>
    </row>
    <row r="217" spans="1:9" x14ac:dyDescent="0.2">
      <c r="A217" s="59"/>
      <c r="B217" s="59"/>
      <c r="C217" s="59"/>
      <c r="D217" s="59"/>
      <c r="E217" s="11"/>
      <c r="G217" s="11"/>
      <c r="H217" s="59"/>
      <c r="I217" s="59"/>
    </row>
    <row r="218" spans="1:9" x14ac:dyDescent="0.2">
      <c r="A218" s="59"/>
      <c r="B218" s="59"/>
      <c r="C218" s="59"/>
      <c r="D218" s="59"/>
      <c r="E218" s="11"/>
      <c r="G218" s="11"/>
      <c r="H218" s="59"/>
      <c r="I218" s="59"/>
    </row>
    <row r="219" spans="1:9" x14ac:dyDescent="0.2">
      <c r="A219" s="59"/>
      <c r="B219" s="59"/>
      <c r="C219" s="59"/>
      <c r="D219" s="59"/>
      <c r="E219" s="11"/>
      <c r="G219" s="11"/>
      <c r="H219" s="59"/>
      <c r="I219" s="59"/>
    </row>
    <row r="220" spans="1:9" x14ac:dyDescent="0.2">
      <c r="A220" s="59"/>
      <c r="B220" s="59"/>
      <c r="C220" s="59"/>
      <c r="D220" s="59"/>
      <c r="E220" s="11"/>
      <c r="G220" s="11"/>
      <c r="H220" s="59"/>
      <c r="I220" s="59"/>
    </row>
    <row r="221" spans="1:9" x14ac:dyDescent="0.2">
      <c r="A221" s="59"/>
      <c r="B221" s="59"/>
      <c r="C221" s="59"/>
      <c r="D221" s="59"/>
      <c r="E221" s="11"/>
      <c r="G221" s="11"/>
      <c r="H221" s="59"/>
      <c r="I221" s="59"/>
    </row>
    <row r="222" spans="1:9" x14ac:dyDescent="0.2">
      <c r="A222" s="59"/>
      <c r="B222" s="59"/>
      <c r="C222" s="59"/>
      <c r="D222" s="59"/>
      <c r="E222" s="11"/>
      <c r="G222" s="11"/>
      <c r="H222" s="59"/>
      <c r="I222" s="59"/>
    </row>
    <row r="223" spans="1:9" x14ac:dyDescent="0.2">
      <c r="A223" s="59"/>
      <c r="B223" s="59"/>
      <c r="C223" s="59"/>
      <c r="D223" s="59"/>
      <c r="E223" s="11"/>
      <c r="G223" s="11"/>
      <c r="H223" s="59"/>
      <c r="I223" s="59"/>
    </row>
    <row r="224" spans="1:9" x14ac:dyDescent="0.2">
      <c r="A224" s="59"/>
      <c r="B224" s="59"/>
      <c r="C224" s="59"/>
      <c r="D224" s="59"/>
      <c r="E224" s="11"/>
      <c r="G224" s="11"/>
      <c r="H224" s="59"/>
      <c r="I224" s="59"/>
    </row>
    <row r="225" spans="1:9" x14ac:dyDescent="0.2">
      <c r="A225" s="59"/>
      <c r="B225" s="59"/>
      <c r="C225" s="59"/>
      <c r="D225" s="59"/>
      <c r="E225" s="11"/>
      <c r="G225" s="11"/>
      <c r="H225" s="59"/>
      <c r="I225" s="59"/>
    </row>
    <row r="226" spans="1:9" x14ac:dyDescent="0.2">
      <c r="A226" s="59"/>
      <c r="B226" s="59"/>
      <c r="C226" s="59"/>
      <c r="D226" s="59"/>
      <c r="E226" s="11"/>
      <c r="G226" s="11"/>
      <c r="H226" s="59"/>
      <c r="I226" s="59"/>
    </row>
    <row r="227" spans="1:9" x14ac:dyDescent="0.2">
      <c r="A227" s="59"/>
      <c r="B227" s="59"/>
      <c r="C227" s="59"/>
      <c r="D227" s="59"/>
      <c r="E227" s="11"/>
      <c r="G227" s="11"/>
      <c r="H227" s="59"/>
      <c r="I227" s="59"/>
    </row>
    <row r="228" spans="1:9" x14ac:dyDescent="0.2">
      <c r="A228" s="59"/>
      <c r="B228" s="59"/>
      <c r="C228" s="59"/>
      <c r="D228" s="59"/>
      <c r="E228" s="11"/>
      <c r="G228" s="11"/>
      <c r="H228" s="59"/>
      <c r="I228" s="59"/>
    </row>
    <row r="229" spans="1:9" x14ac:dyDescent="0.2">
      <c r="A229" s="59"/>
      <c r="B229" s="59"/>
      <c r="C229" s="59"/>
      <c r="D229" s="59"/>
      <c r="E229" s="11"/>
      <c r="G229" s="11"/>
      <c r="H229" s="59"/>
      <c r="I229" s="59"/>
    </row>
    <row r="230" spans="1:9" x14ac:dyDescent="0.2">
      <c r="A230" s="59"/>
      <c r="B230" s="59"/>
      <c r="C230" s="59"/>
      <c r="D230" s="59"/>
      <c r="E230" s="11"/>
      <c r="G230" s="11"/>
      <c r="H230" s="59"/>
      <c r="I230" s="59"/>
    </row>
    <row r="231" spans="1:9" x14ac:dyDescent="0.2">
      <c r="A231" s="59"/>
      <c r="B231" s="59"/>
      <c r="C231" s="59"/>
      <c r="D231" s="59"/>
      <c r="E231" s="11"/>
      <c r="G231" s="11"/>
      <c r="H231" s="59"/>
      <c r="I231" s="59"/>
    </row>
    <row r="232" spans="1:9" x14ac:dyDescent="0.2">
      <c r="A232" s="59"/>
      <c r="B232" s="59"/>
      <c r="C232" s="59"/>
      <c r="D232" s="59"/>
      <c r="E232" s="11"/>
      <c r="G232" s="11"/>
      <c r="H232" s="59"/>
      <c r="I232" s="59"/>
    </row>
    <row r="233" spans="1:9" x14ac:dyDescent="0.2">
      <c r="A233" s="59"/>
      <c r="B233" s="59"/>
      <c r="C233" s="59"/>
      <c r="D233" s="59"/>
      <c r="E233" s="11"/>
      <c r="G233" s="11"/>
      <c r="H233" s="59"/>
      <c r="I233" s="59"/>
    </row>
    <row r="234" spans="1:9" x14ac:dyDescent="0.2">
      <c r="A234" s="59"/>
      <c r="B234" s="59"/>
      <c r="C234" s="59"/>
      <c r="D234" s="59"/>
      <c r="E234" s="11"/>
      <c r="G234" s="11"/>
      <c r="H234" s="59"/>
      <c r="I234" s="59"/>
    </row>
    <row r="235" spans="1:9" x14ac:dyDescent="0.2">
      <c r="A235" s="59"/>
      <c r="B235" s="59"/>
      <c r="C235" s="59"/>
      <c r="D235" s="59"/>
      <c r="E235" s="11"/>
      <c r="G235" s="11"/>
      <c r="H235" s="59"/>
      <c r="I235" s="59"/>
    </row>
    <row r="236" spans="1:9" x14ac:dyDescent="0.2">
      <c r="A236" s="59"/>
      <c r="B236" s="59"/>
      <c r="C236" s="59"/>
      <c r="D236" s="59"/>
      <c r="E236" s="11"/>
      <c r="G236" s="11"/>
      <c r="H236" s="59"/>
      <c r="I236" s="59"/>
    </row>
    <row r="237" spans="1:9" x14ac:dyDescent="0.2">
      <c r="A237" s="59"/>
      <c r="B237" s="59"/>
      <c r="C237" s="59"/>
      <c r="D237" s="59"/>
      <c r="E237" s="11"/>
      <c r="G237" s="11"/>
      <c r="H237" s="59"/>
      <c r="I237" s="59"/>
    </row>
    <row r="238" spans="1:9" x14ac:dyDescent="0.2">
      <c r="A238" s="59"/>
      <c r="B238" s="59"/>
      <c r="C238" s="59"/>
      <c r="D238" s="59"/>
      <c r="E238" s="11"/>
      <c r="G238" s="11"/>
      <c r="H238" s="59"/>
      <c r="I238" s="59"/>
    </row>
    <row r="239" spans="1:9" x14ac:dyDescent="0.2">
      <c r="A239" s="59"/>
      <c r="B239" s="59"/>
      <c r="C239" s="59"/>
      <c r="D239" s="59"/>
      <c r="E239" s="11"/>
      <c r="G239" s="11"/>
      <c r="H239" s="59"/>
      <c r="I239" s="59"/>
    </row>
    <row r="240" spans="1:9" x14ac:dyDescent="0.2">
      <c r="A240" s="59"/>
      <c r="B240" s="59"/>
      <c r="C240" s="59"/>
      <c r="D240" s="59"/>
      <c r="E240" s="11"/>
      <c r="G240" s="11"/>
      <c r="H240" s="59"/>
      <c r="I240" s="59"/>
    </row>
    <row r="241" spans="1:9" x14ac:dyDescent="0.2">
      <c r="A241" s="59"/>
      <c r="B241" s="59"/>
      <c r="C241" s="59"/>
      <c r="D241" s="59"/>
      <c r="E241" s="11"/>
      <c r="G241" s="11"/>
      <c r="H241" s="59"/>
      <c r="I241" s="59"/>
    </row>
    <row r="242" spans="1:9" x14ac:dyDescent="0.2">
      <c r="A242" s="59"/>
      <c r="B242" s="59"/>
      <c r="C242" s="59"/>
      <c r="D242" s="59"/>
      <c r="E242" s="11"/>
      <c r="G242" s="11"/>
      <c r="H242" s="59"/>
      <c r="I242" s="59"/>
    </row>
    <row r="243" spans="1:9" x14ac:dyDescent="0.2">
      <c r="A243" s="59"/>
      <c r="B243" s="59"/>
      <c r="C243" s="59"/>
      <c r="D243" s="59"/>
      <c r="E243" s="11"/>
      <c r="G243" s="11"/>
      <c r="H243" s="59"/>
      <c r="I243" s="59"/>
    </row>
    <row r="244" spans="1:9" x14ac:dyDescent="0.2">
      <c r="A244" s="59"/>
      <c r="B244" s="59"/>
      <c r="C244" s="59"/>
      <c r="D244" s="59"/>
      <c r="E244" s="11"/>
      <c r="G244" s="11"/>
      <c r="H244" s="59"/>
      <c r="I244" s="59"/>
    </row>
    <row r="245" spans="1:9" x14ac:dyDescent="0.2">
      <c r="A245" s="59"/>
      <c r="B245" s="59"/>
      <c r="C245" s="59"/>
      <c r="D245" s="59"/>
      <c r="E245" s="11"/>
      <c r="G245" s="11"/>
      <c r="H245" s="59"/>
      <c r="I245" s="59"/>
    </row>
    <row r="246" spans="1:9" x14ac:dyDescent="0.2">
      <c r="A246" s="59"/>
      <c r="B246" s="59"/>
      <c r="C246" s="59"/>
      <c r="D246" s="59"/>
      <c r="E246" s="11"/>
      <c r="G246" s="11"/>
      <c r="H246" s="59"/>
      <c r="I246" s="59"/>
    </row>
    <row r="247" spans="1:9" x14ac:dyDescent="0.2">
      <c r="A247" s="59"/>
      <c r="B247" s="59"/>
      <c r="C247" s="59"/>
      <c r="D247" s="59"/>
      <c r="E247" s="11"/>
      <c r="G247" s="11"/>
      <c r="H247" s="59"/>
      <c r="I247" s="59"/>
    </row>
    <row r="248" spans="1:9" x14ac:dyDescent="0.2">
      <c r="A248" s="59"/>
      <c r="B248" s="59"/>
      <c r="C248" s="59"/>
      <c r="D248" s="59"/>
      <c r="E248" s="11"/>
      <c r="G248" s="11"/>
      <c r="H248" s="59"/>
      <c r="I248" s="59"/>
    </row>
    <row r="249" spans="1:9" x14ac:dyDescent="0.2">
      <c r="A249" s="59"/>
      <c r="B249" s="59"/>
      <c r="C249" s="59"/>
      <c r="D249" s="59"/>
      <c r="E249" s="11"/>
      <c r="G249" s="11"/>
      <c r="H249" s="59"/>
      <c r="I249" s="59"/>
    </row>
    <row r="250" spans="1:9" x14ac:dyDescent="0.2">
      <c r="A250" s="59"/>
      <c r="B250" s="59"/>
      <c r="C250" s="59"/>
      <c r="D250" s="59"/>
      <c r="E250" s="11"/>
      <c r="G250" s="11"/>
      <c r="H250" s="59"/>
      <c r="I250" s="59"/>
    </row>
    <row r="251" spans="1:9" x14ac:dyDescent="0.2">
      <c r="A251" s="59"/>
      <c r="B251" s="59"/>
      <c r="C251" s="59"/>
      <c r="D251" s="59"/>
      <c r="E251" s="11"/>
      <c r="G251" s="11"/>
      <c r="H251" s="59"/>
      <c r="I251" s="59"/>
    </row>
    <row r="252" spans="1:9" x14ac:dyDescent="0.2">
      <c r="A252" s="59"/>
      <c r="B252" s="59"/>
      <c r="C252" s="59"/>
      <c r="D252" s="59"/>
      <c r="E252" s="11"/>
      <c r="G252" s="11"/>
      <c r="H252" s="59"/>
      <c r="I252" s="59"/>
    </row>
    <row r="253" spans="1:9" x14ac:dyDescent="0.2">
      <c r="A253" s="59"/>
      <c r="B253" s="59"/>
      <c r="C253" s="59"/>
      <c r="D253" s="59"/>
      <c r="E253" s="11"/>
      <c r="G253" s="11"/>
      <c r="H253" s="59"/>
      <c r="I253" s="59"/>
    </row>
    <row r="254" spans="1:9" x14ac:dyDescent="0.2">
      <c r="A254" s="59"/>
      <c r="B254" s="59"/>
      <c r="C254" s="59"/>
      <c r="D254" s="59"/>
      <c r="E254" s="11"/>
      <c r="G254" s="11"/>
      <c r="H254" s="59"/>
      <c r="I254" s="59"/>
    </row>
    <row r="255" spans="1:9" x14ac:dyDescent="0.2">
      <c r="A255" s="59"/>
      <c r="B255" s="59"/>
      <c r="C255" s="59"/>
      <c r="D255" s="59"/>
      <c r="E255" s="11"/>
      <c r="G255" s="11"/>
      <c r="H255" s="59"/>
      <c r="I255" s="59"/>
    </row>
    <row r="256" spans="1:9" x14ac:dyDescent="0.2">
      <c r="A256" s="59"/>
      <c r="B256" s="59"/>
      <c r="C256" s="59"/>
      <c r="D256" s="59"/>
      <c r="E256" s="11"/>
      <c r="G256" s="11"/>
      <c r="H256" s="59"/>
      <c r="I256" s="59"/>
    </row>
    <row r="257" spans="1:9" x14ac:dyDescent="0.2">
      <c r="A257" s="59"/>
      <c r="B257" s="59"/>
      <c r="C257" s="59"/>
      <c r="D257" s="59"/>
      <c r="E257" s="11"/>
      <c r="G257" s="11"/>
      <c r="H257" s="59"/>
      <c r="I257" s="59"/>
    </row>
    <row r="258" spans="1:9" x14ac:dyDescent="0.2">
      <c r="A258" s="59"/>
      <c r="B258" s="59"/>
      <c r="C258" s="59"/>
      <c r="D258" s="59"/>
      <c r="E258" s="11"/>
      <c r="G258" s="11"/>
      <c r="H258" s="59"/>
      <c r="I258" s="59"/>
    </row>
    <row r="259" spans="1:9" x14ac:dyDescent="0.2">
      <c r="A259" s="59"/>
      <c r="B259" s="59"/>
      <c r="C259" s="59"/>
      <c r="D259" s="59"/>
      <c r="E259" s="11"/>
      <c r="G259" s="11"/>
      <c r="H259" s="59"/>
      <c r="I259" s="59"/>
    </row>
    <row r="260" spans="1:9" x14ac:dyDescent="0.2">
      <c r="A260" s="59"/>
      <c r="B260" s="59"/>
      <c r="C260" s="59"/>
      <c r="D260" s="59"/>
      <c r="E260" s="11"/>
      <c r="G260" s="11"/>
      <c r="H260" s="59"/>
      <c r="I260" s="59"/>
    </row>
    <row r="261" spans="1:9" x14ac:dyDescent="0.2">
      <c r="A261" s="59"/>
      <c r="B261" s="59"/>
      <c r="C261" s="59"/>
      <c r="D261" s="59"/>
      <c r="E261" s="11"/>
      <c r="G261" s="11"/>
      <c r="H261" s="59"/>
      <c r="I261" s="59"/>
    </row>
    <row r="262" spans="1:9" x14ac:dyDescent="0.2">
      <c r="A262" s="59"/>
      <c r="B262" s="59"/>
      <c r="C262" s="59"/>
      <c r="D262" s="59"/>
      <c r="E262" s="11"/>
      <c r="G262" s="11"/>
      <c r="H262" s="59"/>
      <c r="I262" s="59"/>
    </row>
    <row r="263" spans="1:9" x14ac:dyDescent="0.2">
      <c r="A263" s="59"/>
      <c r="B263" s="59"/>
      <c r="C263" s="59"/>
      <c r="D263" s="59"/>
      <c r="E263" s="11"/>
      <c r="G263" s="11"/>
      <c r="H263" s="59"/>
      <c r="I263" s="59"/>
    </row>
    <row r="264" spans="1:9" x14ac:dyDescent="0.2">
      <c r="A264" s="59"/>
      <c r="B264" s="59"/>
      <c r="C264" s="59"/>
      <c r="D264" s="59"/>
      <c r="E264" s="11"/>
      <c r="G264" s="11"/>
      <c r="H264" s="59"/>
      <c r="I264" s="59"/>
    </row>
    <row r="265" spans="1:9" x14ac:dyDescent="0.2">
      <c r="A265" s="59"/>
      <c r="B265" s="59"/>
      <c r="C265" s="59"/>
      <c r="D265" s="59"/>
      <c r="E265" s="11"/>
      <c r="G265" s="11"/>
      <c r="H265" s="59"/>
      <c r="I265" s="59"/>
    </row>
    <row r="266" spans="1:9" x14ac:dyDescent="0.2">
      <c r="A266" s="59"/>
      <c r="B266" s="59"/>
      <c r="C266" s="59"/>
      <c r="D266" s="59"/>
      <c r="E266" s="11"/>
      <c r="G266" s="11"/>
      <c r="H266" s="59"/>
      <c r="I266" s="59"/>
    </row>
    <row r="267" spans="1:9" x14ac:dyDescent="0.2">
      <c r="A267" s="59"/>
      <c r="B267" s="59"/>
      <c r="C267" s="59"/>
      <c r="D267" s="59"/>
      <c r="E267" s="11"/>
      <c r="G267" s="11"/>
      <c r="H267" s="59"/>
      <c r="I267" s="59"/>
    </row>
    <row r="268" spans="1:9" x14ac:dyDescent="0.2">
      <c r="A268" s="59"/>
      <c r="B268" s="59"/>
      <c r="C268" s="59"/>
      <c r="D268" s="59"/>
      <c r="E268" s="11"/>
      <c r="G268" s="11"/>
      <c r="H268" s="59"/>
      <c r="I268" s="59"/>
    </row>
    <row r="269" spans="1:9" x14ac:dyDescent="0.2">
      <c r="A269" s="59"/>
      <c r="B269" s="59"/>
      <c r="C269" s="59"/>
      <c r="D269" s="59"/>
      <c r="E269" s="11"/>
      <c r="G269" s="11"/>
      <c r="H269" s="59"/>
      <c r="I269" s="59"/>
    </row>
  </sheetData>
  <mergeCells count="8">
    <mergeCell ref="A115:B115"/>
    <mergeCell ref="A116:B116"/>
    <mergeCell ref="A1:G1"/>
    <mergeCell ref="A110:B110"/>
    <mergeCell ref="A111:B111"/>
    <mergeCell ref="A112:B112"/>
    <mergeCell ref="A113:B113"/>
    <mergeCell ref="A114:B114"/>
  </mergeCells>
  <conditionalFormatting sqref="F2:F3 F5:F129">
    <cfRule type="cellIs" dxfId="90" priority="2" stopIfTrue="1" operator="between">
      <formula>0.009</formula>
      <formula>-0.009</formula>
    </cfRule>
  </conditionalFormatting>
  <conditionalFormatting sqref="F269:F65536">
    <cfRule type="cellIs" dxfId="8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69"/>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5.5703125" style="7" bestFit="1" customWidth="1"/>
    <col min="4" max="4" width="15.5703125" style="7" bestFit="1" customWidth="1"/>
    <col min="5" max="5" width="26.28515625" style="10" customWidth="1"/>
    <col min="6" max="6" width="31.28515625" style="11" bestFit="1" customWidth="1"/>
    <col min="7" max="7" width="34" style="10" customWidth="1"/>
    <col min="8" max="8" width="27.140625" style="7" customWidth="1"/>
    <col min="9" max="16384" width="9.140625" style="7"/>
  </cols>
  <sheetData>
    <row r="1" spans="1:11" s="1" customFormat="1" ht="15" x14ac:dyDescent="0.2">
      <c r="A1" s="114" t="s">
        <v>10</v>
      </c>
      <c r="B1" s="115"/>
      <c r="C1" s="115"/>
      <c r="D1" s="115"/>
      <c r="E1" s="115"/>
      <c r="F1" s="115"/>
      <c r="G1" s="115"/>
    </row>
    <row r="2" spans="1:11" s="1" customFormat="1" ht="12" x14ac:dyDescent="0.2">
      <c r="E2" s="5"/>
      <c r="F2" s="9"/>
      <c r="G2" s="10"/>
    </row>
    <row r="3" spans="1:11" s="1" customFormat="1" ht="12" x14ac:dyDescent="0.2">
      <c r="A3" s="8" t="s">
        <v>7</v>
      </c>
      <c r="B3" s="2"/>
      <c r="C3" s="3"/>
      <c r="D3" s="3"/>
      <c r="E3" s="4"/>
      <c r="F3" s="9"/>
      <c r="G3" s="10"/>
    </row>
    <row r="4" spans="1:11" s="1" customFormat="1" ht="27.75" customHeight="1" x14ac:dyDescent="0.2">
      <c r="A4" s="37" t="s">
        <v>2</v>
      </c>
      <c r="B4" s="37" t="s">
        <v>0</v>
      </c>
      <c r="C4" s="38" t="s">
        <v>4</v>
      </c>
      <c r="D4" s="38" t="s">
        <v>1</v>
      </c>
      <c r="E4" s="53" t="s">
        <v>6</v>
      </c>
      <c r="F4" s="39" t="s">
        <v>288</v>
      </c>
      <c r="G4" s="53" t="s">
        <v>289</v>
      </c>
      <c r="H4" s="56" t="s">
        <v>290</v>
      </c>
      <c r="I4" s="55" t="s">
        <v>5</v>
      </c>
      <c r="J4" s="35"/>
      <c r="K4" s="35"/>
    </row>
    <row r="5" spans="1:11" x14ac:dyDescent="0.2">
      <c r="A5" s="41" t="s">
        <v>112</v>
      </c>
      <c r="B5" s="42"/>
      <c r="C5" s="42"/>
      <c r="D5" s="42"/>
      <c r="E5" s="43"/>
      <c r="F5" s="44"/>
      <c r="G5" s="43"/>
      <c r="H5" s="42"/>
      <c r="I5" s="42"/>
    </row>
    <row r="6" spans="1:11" x14ac:dyDescent="0.2">
      <c r="A6" s="41" t="s">
        <v>20</v>
      </c>
      <c r="B6" s="42"/>
      <c r="C6" s="42"/>
      <c r="D6" s="42"/>
      <c r="E6" s="43"/>
      <c r="F6" s="44"/>
      <c r="G6" s="43"/>
      <c r="H6" s="42"/>
      <c r="I6" s="42"/>
    </row>
    <row r="7" spans="1:11" x14ac:dyDescent="0.2">
      <c r="A7" s="42" t="s">
        <v>114</v>
      </c>
      <c r="B7" s="42" t="s">
        <v>113</v>
      </c>
      <c r="C7" s="42" t="s">
        <v>115</v>
      </c>
      <c r="D7" s="45">
        <v>1931000</v>
      </c>
      <c r="E7" s="43">
        <v>18375.396000000001</v>
      </c>
      <c r="F7" s="44">
        <v>6.7103641355164703</v>
      </c>
      <c r="G7" s="43">
        <v>-5058.768</v>
      </c>
      <c r="H7" s="43">
        <v>-1.8473710910555801</v>
      </c>
      <c r="I7" s="46"/>
    </row>
    <row r="8" spans="1:11" x14ac:dyDescent="0.2">
      <c r="A8" s="42" t="s">
        <v>117</v>
      </c>
      <c r="B8" s="42" t="s">
        <v>116</v>
      </c>
      <c r="C8" s="42" t="s">
        <v>115</v>
      </c>
      <c r="D8" s="45">
        <v>946000</v>
      </c>
      <c r="E8" s="43">
        <v>13223.188</v>
      </c>
      <c r="F8" s="44">
        <v>4.8288704369904103</v>
      </c>
      <c r="G8" s="43">
        <v>-2687.4393</v>
      </c>
      <c r="H8" s="43">
        <v>-0.98140449844441402</v>
      </c>
      <c r="I8" s="46"/>
    </row>
    <row r="9" spans="1:11" x14ac:dyDescent="0.2">
      <c r="A9" s="42" t="s">
        <v>122</v>
      </c>
      <c r="B9" s="42" t="s">
        <v>121</v>
      </c>
      <c r="C9" s="42" t="s">
        <v>123</v>
      </c>
      <c r="D9" s="45">
        <v>513000</v>
      </c>
      <c r="E9" s="43">
        <v>9689.5439999999999</v>
      </c>
      <c r="F9" s="44">
        <v>3.5384472011982102</v>
      </c>
      <c r="G9" s="43">
        <v>-3699.2762499999999</v>
      </c>
      <c r="H9" s="43">
        <v>-1.35090915457647</v>
      </c>
      <c r="I9" s="46"/>
    </row>
    <row r="10" spans="1:11" x14ac:dyDescent="0.2">
      <c r="A10" s="42" t="s">
        <v>119</v>
      </c>
      <c r="B10" s="42" t="s">
        <v>118</v>
      </c>
      <c r="C10" s="42" t="s">
        <v>120</v>
      </c>
      <c r="D10" s="45">
        <v>242000</v>
      </c>
      <c r="E10" s="43">
        <v>8714.42</v>
      </c>
      <c r="F10" s="44">
        <v>3.1823494541193802</v>
      </c>
      <c r="G10" s="43">
        <v>-2406.3690000000001</v>
      </c>
      <c r="H10" s="43">
        <v>-0.87876267996720303</v>
      </c>
      <c r="I10" s="46"/>
    </row>
    <row r="11" spans="1:11" x14ac:dyDescent="0.2">
      <c r="A11" s="42" t="s">
        <v>128</v>
      </c>
      <c r="B11" s="42" t="s">
        <v>127</v>
      </c>
      <c r="C11" s="42" t="s">
        <v>129</v>
      </c>
      <c r="D11" s="45">
        <v>628000</v>
      </c>
      <c r="E11" s="43">
        <v>8523.2160000000003</v>
      </c>
      <c r="F11" s="44">
        <v>3.1125251921460699</v>
      </c>
      <c r="G11" s="43">
        <v>-3001.68</v>
      </c>
      <c r="H11" s="43">
        <v>-1.0961595504280299</v>
      </c>
      <c r="I11" s="46"/>
    </row>
    <row r="12" spans="1:11" x14ac:dyDescent="0.2">
      <c r="A12" s="42" t="s">
        <v>125</v>
      </c>
      <c r="B12" s="42" t="s">
        <v>124</v>
      </c>
      <c r="C12" s="42" t="s">
        <v>126</v>
      </c>
      <c r="D12" s="45">
        <v>561800</v>
      </c>
      <c r="E12" s="43">
        <v>8256.2127999999993</v>
      </c>
      <c r="F12" s="44">
        <v>3.0150204255903899</v>
      </c>
      <c r="G12" s="43">
        <v>-2361.12</v>
      </c>
      <c r="H12" s="43">
        <v>-0.862238558975852</v>
      </c>
      <c r="I12" s="46"/>
    </row>
    <row r="13" spans="1:11" x14ac:dyDescent="0.2">
      <c r="A13" s="42" t="s">
        <v>131</v>
      </c>
      <c r="B13" s="42" t="s">
        <v>130</v>
      </c>
      <c r="C13" s="42" t="s">
        <v>115</v>
      </c>
      <c r="D13" s="45">
        <v>670900</v>
      </c>
      <c r="E13" s="43">
        <v>7012.2467999999999</v>
      </c>
      <c r="F13" s="44">
        <v>2.5607464152669199</v>
      </c>
      <c r="G13" s="43">
        <v>-1808.296875</v>
      </c>
      <c r="H13" s="43">
        <v>-0.66035749631553597</v>
      </c>
      <c r="I13" s="46"/>
    </row>
    <row r="14" spans="1:11" x14ac:dyDescent="0.2">
      <c r="A14" s="42" t="s">
        <v>136</v>
      </c>
      <c r="B14" s="42" t="s">
        <v>135</v>
      </c>
      <c r="C14" s="42" t="s">
        <v>126</v>
      </c>
      <c r="D14" s="45">
        <v>415000</v>
      </c>
      <c r="E14" s="43">
        <v>6037.42</v>
      </c>
      <c r="F14" s="44">
        <v>2.2047572002829101</v>
      </c>
      <c r="G14" s="43">
        <v>-2019.556</v>
      </c>
      <c r="H14" s="43">
        <v>-0.73750552924503499</v>
      </c>
      <c r="I14" s="46"/>
    </row>
    <row r="15" spans="1:11" x14ac:dyDescent="0.2">
      <c r="A15" s="42" t="s">
        <v>177</v>
      </c>
      <c r="B15" s="42" t="s">
        <v>176</v>
      </c>
      <c r="C15" s="42" t="s">
        <v>162</v>
      </c>
      <c r="D15" s="45">
        <v>839500</v>
      </c>
      <c r="E15" s="43">
        <v>5616.2550000000001</v>
      </c>
      <c r="F15" s="44">
        <v>2.0509553169855499</v>
      </c>
      <c r="G15" s="43">
        <v>-3660.848</v>
      </c>
      <c r="H15" s="43">
        <v>-1.33687584881312</v>
      </c>
      <c r="I15" s="46"/>
    </row>
    <row r="16" spans="1:11" x14ac:dyDescent="0.2">
      <c r="A16" s="42" t="s">
        <v>158</v>
      </c>
      <c r="B16" s="42" t="s">
        <v>157</v>
      </c>
      <c r="C16" s="42" t="s">
        <v>159</v>
      </c>
      <c r="D16" s="45">
        <v>3231000</v>
      </c>
      <c r="E16" s="43">
        <v>5591.8917000000001</v>
      </c>
      <c r="F16" s="44">
        <v>2.0420582780024001</v>
      </c>
      <c r="G16" s="43">
        <v>-2928.9645</v>
      </c>
      <c r="H16" s="43">
        <v>-1.0696051576249499</v>
      </c>
      <c r="I16" s="46"/>
    </row>
    <row r="17" spans="1:9" x14ac:dyDescent="0.2">
      <c r="A17" s="42" t="s">
        <v>138</v>
      </c>
      <c r="B17" s="42" t="s">
        <v>137</v>
      </c>
      <c r="C17" s="42" t="s">
        <v>139</v>
      </c>
      <c r="D17" s="45">
        <v>36850</v>
      </c>
      <c r="E17" s="43">
        <v>4657.84</v>
      </c>
      <c r="F17" s="44">
        <v>1.70095939619337</v>
      </c>
      <c r="G17" s="43">
        <v>-2061.4749999999999</v>
      </c>
      <c r="H17" s="43">
        <v>-0.75281359412683202</v>
      </c>
      <c r="I17" s="46"/>
    </row>
    <row r="18" spans="1:9" x14ac:dyDescent="0.2">
      <c r="A18" s="42" t="s">
        <v>133</v>
      </c>
      <c r="B18" s="42" t="s">
        <v>132</v>
      </c>
      <c r="C18" s="42" t="s">
        <v>134</v>
      </c>
      <c r="D18" s="45">
        <v>1350000</v>
      </c>
      <c r="E18" s="43">
        <v>4238.3249999999998</v>
      </c>
      <c r="F18" s="44">
        <v>1.5477600632205599</v>
      </c>
      <c r="G18" s="43">
        <v>-306.32600000000002</v>
      </c>
      <c r="H18" s="43">
        <v>-0.111864745890441</v>
      </c>
      <c r="I18" s="46"/>
    </row>
    <row r="19" spans="1:9" x14ac:dyDescent="0.2">
      <c r="A19" s="42" t="s">
        <v>149</v>
      </c>
      <c r="B19" s="42" t="s">
        <v>148</v>
      </c>
      <c r="C19" s="42" t="s">
        <v>150</v>
      </c>
      <c r="D19" s="45">
        <v>298200</v>
      </c>
      <c r="E19" s="43">
        <v>3909.402</v>
      </c>
      <c r="F19" s="44">
        <v>1.42764329933985</v>
      </c>
      <c r="G19" s="43">
        <v>-1568.7911999999999</v>
      </c>
      <c r="H19" s="43">
        <v>-0.57289433134359902</v>
      </c>
      <c r="I19" s="46"/>
    </row>
    <row r="20" spans="1:9" x14ac:dyDescent="0.2">
      <c r="A20" s="42" t="s">
        <v>141</v>
      </c>
      <c r="B20" s="42" t="s">
        <v>140</v>
      </c>
      <c r="C20" s="42" t="s">
        <v>142</v>
      </c>
      <c r="D20" s="45">
        <v>51000</v>
      </c>
      <c r="E20" s="43">
        <v>3881.1</v>
      </c>
      <c r="F20" s="44">
        <v>1.4173079179546899</v>
      </c>
      <c r="G20" s="43">
        <v>-1244.01875</v>
      </c>
      <c r="H20" s="43">
        <v>-0.45429327367475703</v>
      </c>
      <c r="I20" s="46"/>
    </row>
    <row r="21" spans="1:9" x14ac:dyDescent="0.2">
      <c r="A21" s="42" t="s">
        <v>152</v>
      </c>
      <c r="B21" s="42" t="s">
        <v>151</v>
      </c>
      <c r="C21" s="42" t="s">
        <v>153</v>
      </c>
      <c r="D21" s="45">
        <v>240000</v>
      </c>
      <c r="E21" s="43">
        <v>3826.8</v>
      </c>
      <c r="F21" s="44">
        <v>1.3974785345466501</v>
      </c>
      <c r="G21" s="43">
        <v>-1159.2724499999999</v>
      </c>
      <c r="H21" s="43">
        <v>-0.42334544908704602</v>
      </c>
      <c r="I21" s="46"/>
    </row>
    <row r="22" spans="1:9" x14ac:dyDescent="0.2">
      <c r="A22" s="42" t="s">
        <v>144</v>
      </c>
      <c r="B22" s="42" t="s">
        <v>143</v>
      </c>
      <c r="C22" s="42" t="s">
        <v>145</v>
      </c>
      <c r="D22" s="45">
        <v>1090000</v>
      </c>
      <c r="E22" s="43">
        <v>3570.2950000000001</v>
      </c>
      <c r="F22" s="44">
        <v>1.3038075218195999</v>
      </c>
      <c r="G22" s="43">
        <v>-783</v>
      </c>
      <c r="H22" s="43">
        <v>-0.28593751765183201</v>
      </c>
      <c r="I22" s="46"/>
    </row>
    <row r="23" spans="1:9" x14ac:dyDescent="0.2">
      <c r="A23" s="42" t="s">
        <v>169</v>
      </c>
      <c r="B23" s="42" t="s">
        <v>168</v>
      </c>
      <c r="C23" s="42" t="s">
        <v>170</v>
      </c>
      <c r="D23" s="45">
        <v>1060000</v>
      </c>
      <c r="E23" s="43">
        <v>3498</v>
      </c>
      <c r="F23" s="44">
        <v>1.27740668805378</v>
      </c>
      <c r="G23" s="43">
        <v>-1492.2</v>
      </c>
      <c r="H23" s="43">
        <v>-0.54492460260544495</v>
      </c>
      <c r="I23" s="46"/>
    </row>
    <row r="24" spans="1:9" x14ac:dyDescent="0.2">
      <c r="A24" s="42" t="s">
        <v>215</v>
      </c>
      <c r="B24" s="42" t="s">
        <v>214</v>
      </c>
      <c r="C24" s="42" t="s">
        <v>216</v>
      </c>
      <c r="D24" s="45">
        <v>2170000</v>
      </c>
      <c r="E24" s="43">
        <v>3352.2159999999999</v>
      </c>
      <c r="F24" s="44">
        <v>1.22416899319636</v>
      </c>
      <c r="G24" s="43">
        <v>-2046.528</v>
      </c>
      <c r="H24" s="43">
        <v>-0.74735521855040599</v>
      </c>
      <c r="I24" s="46"/>
    </row>
    <row r="25" spans="1:9" x14ac:dyDescent="0.2">
      <c r="A25" s="42" t="s">
        <v>187</v>
      </c>
      <c r="B25" s="42" t="s">
        <v>186</v>
      </c>
      <c r="C25" s="42" t="s">
        <v>188</v>
      </c>
      <c r="D25" s="45">
        <v>900000</v>
      </c>
      <c r="E25" s="43">
        <v>3324.6</v>
      </c>
      <c r="F25" s="44">
        <v>1.2140841266734099</v>
      </c>
      <c r="G25" s="43">
        <v>-1637.5672500000001</v>
      </c>
      <c r="H25" s="43">
        <v>-0.598010107858156</v>
      </c>
      <c r="I25" s="46"/>
    </row>
    <row r="26" spans="1:9" x14ac:dyDescent="0.2">
      <c r="A26" s="42" t="s">
        <v>166</v>
      </c>
      <c r="B26" s="42" t="s">
        <v>165</v>
      </c>
      <c r="C26" s="42" t="s">
        <v>167</v>
      </c>
      <c r="D26" s="45">
        <v>430000</v>
      </c>
      <c r="E26" s="43">
        <v>3319.8150000000001</v>
      </c>
      <c r="F26" s="44">
        <v>1.2123367307321999</v>
      </c>
      <c r="G26" s="43">
        <v>-1280.6475</v>
      </c>
      <c r="H26" s="43">
        <v>-0.467669434402329</v>
      </c>
      <c r="I26" s="46"/>
    </row>
    <row r="27" spans="1:9" x14ac:dyDescent="0.2">
      <c r="A27" s="42" t="s">
        <v>147</v>
      </c>
      <c r="B27" s="42" t="s">
        <v>146</v>
      </c>
      <c r="C27" s="42" t="s">
        <v>115</v>
      </c>
      <c r="D27" s="45">
        <v>388000</v>
      </c>
      <c r="E27" s="43">
        <v>3113.7</v>
      </c>
      <c r="F27" s="44">
        <v>1.1370672397349999</v>
      </c>
      <c r="G27" s="43">
        <v>-308.04637500000001</v>
      </c>
      <c r="H27" s="43">
        <v>-0.112492995899291</v>
      </c>
      <c r="I27" s="46"/>
    </row>
    <row r="28" spans="1:9" x14ac:dyDescent="0.2">
      <c r="A28" s="42" t="s">
        <v>155</v>
      </c>
      <c r="B28" s="42" t="s">
        <v>154</v>
      </c>
      <c r="C28" s="42" t="s">
        <v>156</v>
      </c>
      <c r="D28" s="45">
        <v>145300</v>
      </c>
      <c r="E28" s="43">
        <v>2572.9724000000001</v>
      </c>
      <c r="F28" s="44">
        <v>0.93960324526523098</v>
      </c>
      <c r="G28" s="43">
        <v>-236.92619999999999</v>
      </c>
      <c r="H28" s="43">
        <v>-8.6521187094101407E-2</v>
      </c>
      <c r="I28" s="46"/>
    </row>
    <row r="29" spans="1:9" x14ac:dyDescent="0.2">
      <c r="A29" s="42" t="s">
        <v>161</v>
      </c>
      <c r="B29" s="42" t="s">
        <v>160</v>
      </c>
      <c r="C29" s="42" t="s">
        <v>162</v>
      </c>
      <c r="D29" s="45">
        <v>80000</v>
      </c>
      <c r="E29" s="43">
        <v>2559.6</v>
      </c>
      <c r="F29" s="44">
        <v>0.93471988528943595</v>
      </c>
      <c r="G29" s="43"/>
      <c r="H29" s="43"/>
      <c r="I29" s="46"/>
    </row>
    <row r="30" spans="1:9" x14ac:dyDescent="0.2">
      <c r="A30" s="42" t="s">
        <v>172</v>
      </c>
      <c r="B30" s="42" t="s">
        <v>171</v>
      </c>
      <c r="C30" s="42" t="s">
        <v>173</v>
      </c>
      <c r="D30" s="45">
        <v>95000</v>
      </c>
      <c r="E30" s="43">
        <v>2526.81</v>
      </c>
      <c r="F30" s="44">
        <v>0.92274556702148702</v>
      </c>
      <c r="G30" s="43">
        <v>-192.6576</v>
      </c>
      <c r="H30" s="43">
        <v>-7.0355090550139901E-2</v>
      </c>
      <c r="I30" s="46"/>
    </row>
    <row r="31" spans="1:9" x14ac:dyDescent="0.2">
      <c r="A31" s="42" t="s">
        <v>185</v>
      </c>
      <c r="B31" s="42" t="s">
        <v>184</v>
      </c>
      <c r="C31" s="42" t="s">
        <v>183</v>
      </c>
      <c r="D31" s="45">
        <v>400000</v>
      </c>
      <c r="E31" s="43">
        <v>2511</v>
      </c>
      <c r="F31" s="44">
        <v>0.91697203936621896</v>
      </c>
      <c r="G31" s="43">
        <v>-850.5675</v>
      </c>
      <c r="H31" s="43">
        <v>-0.31061195344230402</v>
      </c>
      <c r="I31" s="46"/>
    </row>
    <row r="32" spans="1:9" x14ac:dyDescent="0.2">
      <c r="A32" s="42" t="s">
        <v>182</v>
      </c>
      <c r="B32" s="42" t="s">
        <v>181</v>
      </c>
      <c r="C32" s="42" t="s">
        <v>183</v>
      </c>
      <c r="D32" s="45">
        <v>1350000</v>
      </c>
      <c r="E32" s="43">
        <v>2238.7049999999999</v>
      </c>
      <c r="F32" s="44">
        <v>0.81753480262419398</v>
      </c>
      <c r="G32" s="43"/>
      <c r="H32" s="43"/>
      <c r="I32" s="46"/>
    </row>
    <row r="33" spans="1:9" x14ac:dyDescent="0.2">
      <c r="A33" s="42" t="s">
        <v>164</v>
      </c>
      <c r="B33" s="42" t="s">
        <v>163</v>
      </c>
      <c r="C33" s="42" t="s">
        <v>153</v>
      </c>
      <c r="D33" s="45">
        <v>120000</v>
      </c>
      <c r="E33" s="43">
        <v>2160.2399999999998</v>
      </c>
      <c r="F33" s="44">
        <v>0.78888079582655501</v>
      </c>
      <c r="G33" s="43"/>
      <c r="H33" s="43"/>
      <c r="I33" s="46"/>
    </row>
    <row r="34" spans="1:9" x14ac:dyDescent="0.2">
      <c r="A34" s="42" t="s">
        <v>193</v>
      </c>
      <c r="B34" s="42" t="s">
        <v>192</v>
      </c>
      <c r="C34" s="42" t="s">
        <v>170</v>
      </c>
      <c r="D34" s="45">
        <v>29500</v>
      </c>
      <c r="E34" s="43">
        <v>2143.9124999999999</v>
      </c>
      <c r="F34" s="44">
        <v>0.78291828647858497</v>
      </c>
      <c r="G34" s="43"/>
      <c r="H34" s="43"/>
      <c r="I34" s="46"/>
    </row>
    <row r="35" spans="1:9" x14ac:dyDescent="0.2">
      <c r="A35" s="42" t="s">
        <v>175</v>
      </c>
      <c r="B35" s="42" t="s">
        <v>174</v>
      </c>
      <c r="C35" s="42" t="s">
        <v>142</v>
      </c>
      <c r="D35" s="45">
        <v>95000</v>
      </c>
      <c r="E35" s="43">
        <v>2079.0749999999998</v>
      </c>
      <c r="F35" s="44">
        <v>0.75924079758873797</v>
      </c>
      <c r="G35" s="43"/>
      <c r="H35" s="43"/>
      <c r="I35" s="46"/>
    </row>
    <row r="36" spans="1:9" x14ac:dyDescent="0.2">
      <c r="A36" s="42" t="s">
        <v>201</v>
      </c>
      <c r="B36" s="42" t="s">
        <v>200</v>
      </c>
      <c r="C36" s="42" t="s">
        <v>202</v>
      </c>
      <c r="D36" s="45">
        <v>259371</v>
      </c>
      <c r="E36" s="43">
        <v>1882.6444039999999</v>
      </c>
      <c r="F36" s="44">
        <v>0.68750787675717995</v>
      </c>
      <c r="G36" s="43">
        <v>-262.27800000000002</v>
      </c>
      <c r="H36" s="43">
        <v>-9.5779208498961793E-2</v>
      </c>
      <c r="I36" s="46"/>
    </row>
    <row r="37" spans="1:9" x14ac:dyDescent="0.2">
      <c r="A37" s="42" t="s">
        <v>190</v>
      </c>
      <c r="B37" s="42" t="s">
        <v>189</v>
      </c>
      <c r="C37" s="42" t="s">
        <v>191</v>
      </c>
      <c r="D37" s="45">
        <v>47000</v>
      </c>
      <c r="E37" s="43">
        <v>1736.556</v>
      </c>
      <c r="F37" s="44">
        <v>0.63415901903370897</v>
      </c>
      <c r="G37" s="43"/>
      <c r="H37" s="43"/>
      <c r="I37" s="46"/>
    </row>
    <row r="38" spans="1:9" x14ac:dyDescent="0.2">
      <c r="A38" s="42" t="s">
        <v>198</v>
      </c>
      <c r="B38" s="42" t="s">
        <v>197</v>
      </c>
      <c r="C38" s="42" t="s">
        <v>199</v>
      </c>
      <c r="D38" s="45">
        <v>57000</v>
      </c>
      <c r="E38" s="43">
        <v>1688.1120000000001</v>
      </c>
      <c r="F38" s="44">
        <v>0.61646814150481299</v>
      </c>
      <c r="G38" s="43"/>
      <c r="H38" s="43"/>
      <c r="I38" s="46"/>
    </row>
    <row r="39" spans="1:9" x14ac:dyDescent="0.2">
      <c r="A39" s="42" t="s">
        <v>210</v>
      </c>
      <c r="B39" s="42" t="s">
        <v>209</v>
      </c>
      <c r="C39" s="42" t="s">
        <v>199</v>
      </c>
      <c r="D39" s="45">
        <v>170000</v>
      </c>
      <c r="E39" s="43">
        <v>1683.425</v>
      </c>
      <c r="F39" s="44">
        <v>0.61475653340106595</v>
      </c>
      <c r="G39" s="43"/>
      <c r="H39" s="43"/>
      <c r="I39" s="46"/>
    </row>
    <row r="40" spans="1:9" x14ac:dyDescent="0.2">
      <c r="A40" s="42" t="s">
        <v>204</v>
      </c>
      <c r="B40" s="42" t="s">
        <v>203</v>
      </c>
      <c r="C40" s="42" t="s">
        <v>162</v>
      </c>
      <c r="D40" s="45">
        <v>11100</v>
      </c>
      <c r="E40" s="43">
        <v>1641.8009999999999</v>
      </c>
      <c r="F40" s="44">
        <v>0.59955619721365905</v>
      </c>
      <c r="G40" s="43"/>
      <c r="H40" s="43"/>
      <c r="I40" s="46"/>
    </row>
    <row r="41" spans="1:9" x14ac:dyDescent="0.2">
      <c r="A41" s="42" t="s">
        <v>195</v>
      </c>
      <c r="B41" s="42" t="s">
        <v>194</v>
      </c>
      <c r="C41" s="42" t="s">
        <v>196</v>
      </c>
      <c r="D41" s="45">
        <v>100000</v>
      </c>
      <c r="E41" s="43">
        <v>1561.8</v>
      </c>
      <c r="F41" s="44">
        <v>0.57034127084116304</v>
      </c>
      <c r="G41" s="43"/>
      <c r="H41" s="43"/>
      <c r="I41" s="46"/>
    </row>
    <row r="42" spans="1:9" x14ac:dyDescent="0.2">
      <c r="A42" s="42" t="s">
        <v>179</v>
      </c>
      <c r="B42" s="42" t="s">
        <v>178</v>
      </c>
      <c r="C42" s="42" t="s">
        <v>180</v>
      </c>
      <c r="D42" s="45">
        <v>27500</v>
      </c>
      <c r="E42" s="43">
        <v>1552.65</v>
      </c>
      <c r="F42" s="44">
        <v>0.56699985540500197</v>
      </c>
      <c r="G42" s="43"/>
      <c r="H42" s="43"/>
      <c r="I42" s="46"/>
    </row>
    <row r="43" spans="1:9" x14ac:dyDescent="0.2">
      <c r="A43" s="42" t="s">
        <v>221</v>
      </c>
      <c r="B43" s="42" t="s">
        <v>220</v>
      </c>
      <c r="C43" s="42" t="s">
        <v>145</v>
      </c>
      <c r="D43" s="45">
        <v>1020000</v>
      </c>
      <c r="E43" s="43">
        <v>1552.338</v>
      </c>
      <c r="F43" s="44">
        <v>0.56688591861635895</v>
      </c>
      <c r="G43" s="43"/>
      <c r="H43" s="43"/>
      <c r="I43" s="46"/>
    </row>
    <row r="44" spans="1:9" x14ac:dyDescent="0.2">
      <c r="A44" s="42" t="s">
        <v>206</v>
      </c>
      <c r="B44" s="42" t="s">
        <v>205</v>
      </c>
      <c r="C44" s="42" t="s">
        <v>183</v>
      </c>
      <c r="D44" s="45">
        <v>460000</v>
      </c>
      <c r="E44" s="43">
        <v>1504.43</v>
      </c>
      <c r="F44" s="44">
        <v>0.54939077864743902</v>
      </c>
      <c r="G44" s="43"/>
      <c r="H44" s="43"/>
      <c r="I44" s="46"/>
    </row>
    <row r="45" spans="1:9" x14ac:dyDescent="0.2">
      <c r="A45" s="42" t="s">
        <v>208</v>
      </c>
      <c r="B45" s="42" t="s">
        <v>207</v>
      </c>
      <c r="C45" s="42" t="s">
        <v>199</v>
      </c>
      <c r="D45" s="45">
        <v>9878</v>
      </c>
      <c r="E45" s="43">
        <v>1390.3285000000001</v>
      </c>
      <c r="F45" s="44">
        <v>0.507722962976494</v>
      </c>
      <c r="G45" s="43"/>
      <c r="H45" s="43"/>
      <c r="I45" s="46"/>
    </row>
    <row r="46" spans="1:9" x14ac:dyDescent="0.2">
      <c r="A46" s="42" t="s">
        <v>223</v>
      </c>
      <c r="B46" s="42" t="s">
        <v>222</v>
      </c>
      <c r="C46" s="42" t="s">
        <v>167</v>
      </c>
      <c r="D46" s="45">
        <v>75000</v>
      </c>
      <c r="E46" s="43">
        <v>1379.7</v>
      </c>
      <c r="F46" s="44">
        <v>0.50384162593133097</v>
      </c>
      <c r="G46" s="43"/>
      <c r="H46" s="43"/>
      <c r="I46" s="46"/>
    </row>
    <row r="47" spans="1:9" x14ac:dyDescent="0.2">
      <c r="A47" s="42" t="s">
        <v>232</v>
      </c>
      <c r="B47" s="42" t="s">
        <v>231</v>
      </c>
      <c r="C47" s="42" t="s">
        <v>233</v>
      </c>
      <c r="D47" s="45">
        <v>177000</v>
      </c>
      <c r="E47" s="43">
        <v>1333.8720000000001</v>
      </c>
      <c r="F47" s="44">
        <v>0.48710606455336403</v>
      </c>
      <c r="G47" s="43"/>
      <c r="H47" s="43"/>
      <c r="I47" s="46"/>
    </row>
    <row r="48" spans="1:9" x14ac:dyDescent="0.2">
      <c r="A48" s="42" t="s">
        <v>225</v>
      </c>
      <c r="B48" s="42" t="s">
        <v>224</v>
      </c>
      <c r="C48" s="42" t="s">
        <v>134</v>
      </c>
      <c r="D48" s="45">
        <v>179000</v>
      </c>
      <c r="E48" s="43">
        <v>1329.2539999999999</v>
      </c>
      <c r="F48" s="44">
        <v>0.48541965400864301</v>
      </c>
      <c r="G48" s="43"/>
      <c r="H48" s="43"/>
      <c r="I48" s="46"/>
    </row>
    <row r="49" spans="1:9" x14ac:dyDescent="0.2">
      <c r="A49" s="42" t="s">
        <v>238</v>
      </c>
      <c r="B49" s="42" t="s">
        <v>237</v>
      </c>
      <c r="C49" s="42" t="s">
        <v>233</v>
      </c>
      <c r="D49" s="45">
        <v>90000</v>
      </c>
      <c r="E49" s="43">
        <v>1278.6300000000001</v>
      </c>
      <c r="F49" s="44">
        <v>0.46693267968730701</v>
      </c>
      <c r="G49" s="43"/>
      <c r="H49" s="43"/>
      <c r="I49" s="46"/>
    </row>
    <row r="50" spans="1:9" x14ac:dyDescent="0.2">
      <c r="A50" s="42" t="s">
        <v>227</v>
      </c>
      <c r="B50" s="42" t="s">
        <v>226</v>
      </c>
      <c r="C50" s="42" t="s">
        <v>123</v>
      </c>
      <c r="D50" s="45">
        <v>375000</v>
      </c>
      <c r="E50" s="43">
        <v>1269.75</v>
      </c>
      <c r="F50" s="44">
        <v>0.46368986339516399</v>
      </c>
      <c r="G50" s="43"/>
      <c r="H50" s="43"/>
      <c r="I50" s="46"/>
    </row>
    <row r="51" spans="1:9" x14ac:dyDescent="0.2">
      <c r="A51" s="42" t="s">
        <v>218</v>
      </c>
      <c r="B51" s="42" t="s">
        <v>217</v>
      </c>
      <c r="C51" s="42" t="s">
        <v>219</v>
      </c>
      <c r="D51" s="45">
        <v>290000</v>
      </c>
      <c r="E51" s="43">
        <v>1239.17</v>
      </c>
      <c r="F51" s="44">
        <v>0.45252259738010198</v>
      </c>
      <c r="G51" s="43"/>
      <c r="H51" s="43"/>
      <c r="I51" s="46"/>
    </row>
    <row r="52" spans="1:9" x14ac:dyDescent="0.2">
      <c r="A52" s="42" t="s">
        <v>229</v>
      </c>
      <c r="B52" s="42" t="s">
        <v>228</v>
      </c>
      <c r="C52" s="42" t="s">
        <v>230</v>
      </c>
      <c r="D52" s="45">
        <v>89961</v>
      </c>
      <c r="E52" s="43">
        <v>1109.6689349999999</v>
      </c>
      <c r="F52" s="44">
        <v>0.40523113753416601</v>
      </c>
      <c r="G52" s="43"/>
      <c r="H52" s="43"/>
      <c r="I52" s="46"/>
    </row>
    <row r="53" spans="1:9" x14ac:dyDescent="0.2">
      <c r="A53" s="42" t="s">
        <v>212</v>
      </c>
      <c r="B53" s="42" t="s">
        <v>211</v>
      </c>
      <c r="C53" s="42" t="s">
        <v>213</v>
      </c>
      <c r="D53" s="45">
        <v>115012</v>
      </c>
      <c r="E53" s="43">
        <v>1033.3253139999999</v>
      </c>
      <c r="F53" s="44">
        <v>0.37735182019407298</v>
      </c>
      <c r="G53" s="43"/>
      <c r="H53" s="43"/>
      <c r="I53" s="46"/>
    </row>
    <row r="54" spans="1:9" x14ac:dyDescent="0.2">
      <c r="A54" s="42" t="s">
        <v>235</v>
      </c>
      <c r="B54" s="42" t="s">
        <v>234</v>
      </c>
      <c r="C54" s="42" t="s">
        <v>236</v>
      </c>
      <c r="D54" s="45">
        <v>50318</v>
      </c>
      <c r="E54" s="43">
        <v>897.97502799999995</v>
      </c>
      <c r="F54" s="44">
        <v>0.32792433003787202</v>
      </c>
      <c r="G54" s="43"/>
      <c r="H54" s="43"/>
      <c r="I54" s="46"/>
    </row>
    <row r="55" spans="1:9" x14ac:dyDescent="0.2">
      <c r="A55" s="42" t="s">
        <v>240</v>
      </c>
      <c r="B55" s="42" t="s">
        <v>239</v>
      </c>
      <c r="C55" s="42" t="s">
        <v>241</v>
      </c>
      <c r="D55" s="45">
        <v>20000</v>
      </c>
      <c r="E55" s="43">
        <v>441.96</v>
      </c>
      <c r="F55" s="44">
        <v>0.161395843296812</v>
      </c>
      <c r="G55" s="43"/>
      <c r="H55" s="43"/>
      <c r="I55" s="46"/>
    </row>
    <row r="56" spans="1:9" x14ac:dyDescent="0.2">
      <c r="A56" s="42" t="s">
        <v>298</v>
      </c>
      <c r="B56" s="42" t="s">
        <v>297</v>
      </c>
      <c r="C56" s="42" t="s">
        <v>126</v>
      </c>
      <c r="D56" s="45">
        <v>27000</v>
      </c>
      <c r="E56" s="43">
        <v>399.97800000000001</v>
      </c>
      <c r="F56" s="44">
        <v>0.14606477194807699</v>
      </c>
      <c r="G56" s="43">
        <v>-402.435</v>
      </c>
      <c r="H56" s="43">
        <v>-0.14696202415863999</v>
      </c>
      <c r="I56" s="46"/>
    </row>
    <row r="57" spans="1:9" x14ac:dyDescent="0.2">
      <c r="A57" s="42" t="s">
        <v>243</v>
      </c>
      <c r="B57" s="42" t="s">
        <v>242</v>
      </c>
      <c r="C57" s="42" t="s">
        <v>115</v>
      </c>
      <c r="D57" s="45">
        <v>400000</v>
      </c>
      <c r="E57" s="43">
        <v>271.95999999999998</v>
      </c>
      <c r="F57" s="44">
        <v>9.9314900767039693E-2</v>
      </c>
      <c r="G57" s="43"/>
      <c r="H57" s="43"/>
      <c r="I57" s="46"/>
    </row>
    <row r="58" spans="1:9" x14ac:dyDescent="0.2">
      <c r="A58" s="41" t="s">
        <v>27</v>
      </c>
      <c r="B58" s="41"/>
      <c r="C58" s="41"/>
      <c r="D58" s="41"/>
      <c r="E58" s="47">
        <f>SUM(E7:E57)</f>
        <v>178703.52638099995</v>
      </c>
      <c r="F58" s="48">
        <f>SUM(F7:F57)</f>
        <v>65.259313830155463</v>
      </c>
      <c r="G58" s="47">
        <f>SUM(G7:G57)</f>
        <v>-45465.054749999988</v>
      </c>
      <c r="H58" s="47">
        <f>SUM(H7:H57)</f>
        <v>-16.603020300280473</v>
      </c>
      <c r="I58" s="41"/>
    </row>
    <row r="59" spans="1:9" x14ac:dyDescent="0.2">
      <c r="A59" s="42"/>
      <c r="B59" s="42"/>
      <c r="C59" s="42"/>
      <c r="D59" s="42"/>
      <c r="E59" s="43"/>
      <c r="F59" s="44"/>
      <c r="G59" s="43"/>
      <c r="H59" s="42"/>
      <c r="I59" s="42"/>
    </row>
    <row r="60" spans="1:9" x14ac:dyDescent="0.2">
      <c r="A60" s="41" t="s">
        <v>19</v>
      </c>
      <c r="B60" s="42"/>
      <c r="C60" s="42"/>
      <c r="D60" s="42"/>
      <c r="E60" s="43"/>
      <c r="F60" s="44"/>
      <c r="G60" s="43"/>
      <c r="H60" s="42"/>
      <c r="I60" s="42"/>
    </row>
    <row r="61" spans="1:9" x14ac:dyDescent="0.2">
      <c r="A61" s="41" t="s">
        <v>20</v>
      </c>
      <c r="B61" s="42"/>
      <c r="C61" s="42"/>
      <c r="D61" s="42"/>
      <c r="E61" s="43"/>
      <c r="F61" s="44"/>
      <c r="G61" s="43"/>
      <c r="H61" s="42"/>
      <c r="I61" s="42"/>
    </row>
    <row r="62" spans="1:9" x14ac:dyDescent="0.2">
      <c r="A62" s="42" t="s">
        <v>23</v>
      </c>
      <c r="B62" s="42" t="s">
        <v>22</v>
      </c>
      <c r="C62" s="42" t="s">
        <v>24</v>
      </c>
      <c r="D62" s="45">
        <v>11897</v>
      </c>
      <c r="E62" s="43">
        <v>12402.218000000001</v>
      </c>
      <c r="F62" s="44">
        <v>4.5290669582335399</v>
      </c>
      <c r="G62" s="46"/>
      <c r="H62" s="46"/>
      <c r="I62" s="46">
        <v>8.3308999999999997</v>
      </c>
    </row>
    <row r="63" spans="1:9" x14ac:dyDescent="0.2">
      <c r="A63" s="42" t="s">
        <v>26</v>
      </c>
      <c r="B63" s="42" t="s">
        <v>25</v>
      </c>
      <c r="C63" s="42" t="s">
        <v>24</v>
      </c>
      <c r="D63" s="45">
        <v>7820</v>
      </c>
      <c r="E63" s="43">
        <v>8130.9935800000003</v>
      </c>
      <c r="F63" s="44">
        <v>2.9692926185289599</v>
      </c>
      <c r="G63" s="46"/>
      <c r="H63" s="46"/>
      <c r="I63" s="46">
        <v>8.2711000000000006</v>
      </c>
    </row>
    <row r="64" spans="1:9" x14ac:dyDescent="0.2">
      <c r="A64" s="42" t="s">
        <v>93</v>
      </c>
      <c r="B64" s="42" t="s">
        <v>92</v>
      </c>
      <c r="C64" s="42" t="s">
        <v>21</v>
      </c>
      <c r="D64" s="45">
        <v>5000</v>
      </c>
      <c r="E64" s="43">
        <v>5196.8649315000002</v>
      </c>
      <c r="F64" s="44">
        <v>1.8978016067496399</v>
      </c>
      <c r="G64" s="46"/>
      <c r="H64" s="46"/>
      <c r="I64" s="46">
        <v>7.3650000000000002</v>
      </c>
    </row>
    <row r="65" spans="1:9" x14ac:dyDescent="0.2">
      <c r="A65" s="42" t="s">
        <v>101</v>
      </c>
      <c r="B65" s="42" t="s">
        <v>100</v>
      </c>
      <c r="C65" s="42" t="s">
        <v>21</v>
      </c>
      <c r="D65" s="45">
        <v>5000</v>
      </c>
      <c r="E65" s="43">
        <v>5153.5658218999997</v>
      </c>
      <c r="F65" s="44">
        <v>1.8819895506633599</v>
      </c>
      <c r="G65" s="46"/>
      <c r="H65" s="46"/>
      <c r="I65" s="46">
        <v>7.3902000000000001</v>
      </c>
    </row>
    <row r="66" spans="1:9" x14ac:dyDescent="0.2">
      <c r="A66" s="42" t="s">
        <v>95</v>
      </c>
      <c r="B66" s="42" t="s">
        <v>94</v>
      </c>
      <c r="C66" s="42" t="s">
        <v>21</v>
      </c>
      <c r="D66" s="45">
        <v>4500</v>
      </c>
      <c r="E66" s="43">
        <v>4572.0521507000003</v>
      </c>
      <c r="F66" s="44">
        <v>1.66963121653369</v>
      </c>
      <c r="G66" s="46"/>
      <c r="H66" s="46"/>
      <c r="I66" s="46">
        <v>7.2257999999999996</v>
      </c>
    </row>
    <row r="67" spans="1:9" x14ac:dyDescent="0.2">
      <c r="A67" s="42" t="s">
        <v>97</v>
      </c>
      <c r="B67" s="42" t="s">
        <v>96</v>
      </c>
      <c r="C67" s="42" t="s">
        <v>21</v>
      </c>
      <c r="D67" s="45">
        <v>7000</v>
      </c>
      <c r="E67" s="43">
        <v>3916.22</v>
      </c>
      <c r="F67" s="44">
        <v>1.4301331103173101</v>
      </c>
      <c r="G67" s="46"/>
      <c r="H67" s="46"/>
      <c r="I67" s="46">
        <v>6.5324999999999998</v>
      </c>
    </row>
    <row r="68" spans="1:9" x14ac:dyDescent="0.2">
      <c r="A68" s="42" t="s">
        <v>353</v>
      </c>
      <c r="B68" s="42" t="s">
        <v>352</v>
      </c>
      <c r="C68" s="42" t="s">
        <v>21</v>
      </c>
      <c r="D68" s="45">
        <v>3000</v>
      </c>
      <c r="E68" s="43">
        <v>3276.1557533999999</v>
      </c>
      <c r="F68" s="44">
        <v>1.19639315909063</v>
      </c>
      <c r="G68" s="46"/>
      <c r="H68" s="46"/>
      <c r="I68" s="46">
        <v>7.5250000000000004</v>
      </c>
    </row>
    <row r="69" spans="1:9" x14ac:dyDescent="0.2">
      <c r="A69" s="42" t="s">
        <v>99</v>
      </c>
      <c r="B69" s="42" t="s">
        <v>98</v>
      </c>
      <c r="C69" s="42" t="s">
        <v>21</v>
      </c>
      <c r="D69" s="45">
        <v>300</v>
      </c>
      <c r="E69" s="43">
        <v>3108.8773151</v>
      </c>
      <c r="F69" s="44">
        <v>1.1353060819460901</v>
      </c>
      <c r="G69" s="46"/>
      <c r="H69" s="46"/>
      <c r="I69" s="46">
        <v>7.1398999999999999</v>
      </c>
    </row>
    <row r="70" spans="1:9" x14ac:dyDescent="0.2">
      <c r="A70" s="42" t="s">
        <v>84</v>
      </c>
      <c r="B70" s="42" t="s">
        <v>83</v>
      </c>
      <c r="C70" s="42" t="s">
        <v>21</v>
      </c>
      <c r="D70" s="45">
        <v>2500</v>
      </c>
      <c r="E70" s="43">
        <v>2783.9433904000002</v>
      </c>
      <c r="F70" s="44">
        <v>1.0166460566209401</v>
      </c>
      <c r="G70" s="46"/>
      <c r="H70" s="46"/>
      <c r="I70" s="46">
        <v>7.5250000000000004</v>
      </c>
    </row>
    <row r="71" spans="1:9" x14ac:dyDescent="0.2">
      <c r="A71" s="42" t="s">
        <v>355</v>
      </c>
      <c r="B71" s="42" t="s">
        <v>354</v>
      </c>
      <c r="C71" s="42" t="s">
        <v>21</v>
      </c>
      <c r="D71" s="45">
        <v>2500</v>
      </c>
      <c r="E71" s="43">
        <v>2694.1707191999999</v>
      </c>
      <c r="F71" s="44">
        <v>0.98386269167087803</v>
      </c>
      <c r="G71" s="46"/>
      <c r="H71" s="46"/>
      <c r="I71" s="46">
        <v>6.9249999999999998</v>
      </c>
    </row>
    <row r="72" spans="1:9" x14ac:dyDescent="0.2">
      <c r="A72" s="42" t="s">
        <v>357</v>
      </c>
      <c r="B72" s="42" t="s">
        <v>356</v>
      </c>
      <c r="C72" s="42" t="s">
        <v>21</v>
      </c>
      <c r="D72" s="45">
        <v>2500</v>
      </c>
      <c r="E72" s="43">
        <v>2658.5684246999999</v>
      </c>
      <c r="F72" s="44">
        <v>0.97086137403098105</v>
      </c>
      <c r="G72" s="46"/>
      <c r="H72" s="46"/>
      <c r="I72" s="46">
        <v>6.8376999999999999</v>
      </c>
    </row>
    <row r="73" spans="1:9" x14ac:dyDescent="0.2">
      <c r="A73" s="42" t="s">
        <v>359</v>
      </c>
      <c r="B73" s="42" t="s">
        <v>358</v>
      </c>
      <c r="C73" s="42" t="s">
        <v>360</v>
      </c>
      <c r="D73" s="45">
        <v>2500</v>
      </c>
      <c r="E73" s="43">
        <v>2626.0527740000002</v>
      </c>
      <c r="F73" s="44">
        <v>0.95898724319318795</v>
      </c>
      <c r="G73" s="46"/>
      <c r="H73" s="46"/>
      <c r="I73" s="46">
        <v>7.4500999999999999</v>
      </c>
    </row>
    <row r="74" spans="1:9" x14ac:dyDescent="0.2">
      <c r="A74" s="42" t="s">
        <v>361</v>
      </c>
      <c r="B74" s="42" t="s">
        <v>992</v>
      </c>
      <c r="C74" s="42" t="s">
        <v>21</v>
      </c>
      <c r="D74" s="45">
        <v>2500</v>
      </c>
      <c r="E74" s="43">
        <v>2594.6324657999999</v>
      </c>
      <c r="F74" s="44">
        <v>0.94751311173652997</v>
      </c>
      <c r="G74" s="46"/>
      <c r="H74" s="46"/>
      <c r="I74" s="46">
        <v>6.8949999999999996</v>
      </c>
    </row>
    <row r="75" spans="1:9" x14ac:dyDescent="0.2">
      <c r="A75" s="42" t="s">
        <v>363</v>
      </c>
      <c r="B75" s="42" t="s">
        <v>362</v>
      </c>
      <c r="C75" s="42" t="s">
        <v>58</v>
      </c>
      <c r="D75" s="45">
        <v>1000</v>
      </c>
      <c r="E75" s="43">
        <v>1080.9498219</v>
      </c>
      <c r="F75" s="44">
        <v>0.39474343394671202</v>
      </c>
      <c r="G75" s="46"/>
      <c r="H75" s="46"/>
      <c r="I75" s="46">
        <v>6.64</v>
      </c>
    </row>
    <row r="76" spans="1:9" x14ac:dyDescent="0.2">
      <c r="A76" s="42" t="s">
        <v>365</v>
      </c>
      <c r="B76" s="42" t="s">
        <v>364</v>
      </c>
      <c r="C76" s="42" t="s">
        <v>58</v>
      </c>
      <c r="D76" s="45">
        <v>1000</v>
      </c>
      <c r="E76" s="43">
        <v>1070.3146300999999</v>
      </c>
      <c r="F76" s="44">
        <v>0.39085965317654198</v>
      </c>
      <c r="G76" s="46"/>
      <c r="H76" s="46"/>
      <c r="I76" s="46">
        <v>6.9550000000000001</v>
      </c>
    </row>
    <row r="77" spans="1:9" x14ac:dyDescent="0.2">
      <c r="A77" s="41" t="s">
        <v>27</v>
      </c>
      <c r="B77" s="41"/>
      <c r="C77" s="41"/>
      <c r="D77" s="41"/>
      <c r="E77" s="47">
        <f>SUM(E61:E76)</f>
        <v>61265.579778700019</v>
      </c>
      <c r="F77" s="48">
        <f>SUM(F61:F76)</f>
        <v>22.37308786643899</v>
      </c>
      <c r="G77" s="47"/>
      <c r="H77" s="41"/>
      <c r="I77" s="41"/>
    </row>
    <row r="78" spans="1:9" x14ac:dyDescent="0.2">
      <c r="A78" s="42"/>
      <c r="B78" s="42"/>
      <c r="C78" s="42"/>
      <c r="D78" s="42"/>
      <c r="E78" s="43"/>
      <c r="F78" s="44"/>
      <c r="G78" s="43"/>
      <c r="H78" s="42"/>
      <c r="I78" s="42"/>
    </row>
    <row r="79" spans="1:9" x14ac:dyDescent="0.2">
      <c r="A79" s="41" t="s">
        <v>35</v>
      </c>
      <c r="B79" s="42"/>
      <c r="C79" s="42"/>
      <c r="D79" s="42"/>
      <c r="E79" s="43"/>
      <c r="F79" s="44"/>
      <c r="G79" s="43"/>
      <c r="H79" s="42"/>
      <c r="I79" s="42"/>
    </row>
    <row r="80" spans="1:9" x14ac:dyDescent="0.2">
      <c r="A80" s="42" t="s">
        <v>60</v>
      </c>
      <c r="B80" s="42" t="s">
        <v>59</v>
      </c>
      <c r="C80" s="42" t="s">
        <v>36</v>
      </c>
      <c r="D80" s="45">
        <v>8271400</v>
      </c>
      <c r="E80" s="43">
        <v>7975.722264</v>
      </c>
      <c r="F80" s="44">
        <v>2.9125903264988602</v>
      </c>
      <c r="G80" s="46"/>
      <c r="H80" s="46"/>
      <c r="I80" s="46">
        <v>7.5174026418000199</v>
      </c>
    </row>
    <row r="81" spans="1:9" x14ac:dyDescent="0.2">
      <c r="A81" s="42" t="s">
        <v>89</v>
      </c>
      <c r="B81" s="42" t="s">
        <v>88</v>
      </c>
      <c r="C81" s="42" t="s">
        <v>36</v>
      </c>
      <c r="D81" s="45">
        <v>5000000</v>
      </c>
      <c r="E81" s="43">
        <v>4909.03</v>
      </c>
      <c r="F81" s="44">
        <v>1.79268946651133</v>
      </c>
      <c r="G81" s="46"/>
      <c r="H81" s="46"/>
      <c r="I81" s="46">
        <v>7.1090227112499997</v>
      </c>
    </row>
    <row r="82" spans="1:9" x14ac:dyDescent="0.2">
      <c r="A82" s="42" t="s">
        <v>70</v>
      </c>
      <c r="B82" s="42" t="s">
        <v>69</v>
      </c>
      <c r="C82" s="42" t="s">
        <v>36</v>
      </c>
      <c r="D82" s="45">
        <v>3000000</v>
      </c>
      <c r="E82" s="43">
        <v>3060.1843333000002</v>
      </c>
      <c r="F82" s="44">
        <v>1.1175242807418</v>
      </c>
      <c r="G82" s="46"/>
      <c r="H82" s="46"/>
      <c r="I82" s="46">
        <v>7.75896966</v>
      </c>
    </row>
    <row r="83" spans="1:9" x14ac:dyDescent="0.2">
      <c r="A83" s="42" t="s">
        <v>68</v>
      </c>
      <c r="B83" s="42" t="s">
        <v>67</v>
      </c>
      <c r="C83" s="42" t="s">
        <v>36</v>
      </c>
      <c r="D83" s="45">
        <v>2500000</v>
      </c>
      <c r="E83" s="43">
        <v>2553.9516666999998</v>
      </c>
      <c r="F83" s="44">
        <v>0.93265721555422199</v>
      </c>
      <c r="G83" s="46"/>
      <c r="H83" s="46"/>
      <c r="I83" s="46">
        <v>5.6973080231999997</v>
      </c>
    </row>
    <row r="84" spans="1:9" x14ac:dyDescent="0.2">
      <c r="A84" s="42" t="s">
        <v>76</v>
      </c>
      <c r="B84" s="42" t="s">
        <v>75</v>
      </c>
      <c r="C84" s="42" t="s">
        <v>36</v>
      </c>
      <c r="D84" s="45">
        <v>2500000</v>
      </c>
      <c r="E84" s="43">
        <v>2442.5475000000001</v>
      </c>
      <c r="F84" s="44">
        <v>0.891974417492576</v>
      </c>
      <c r="G84" s="46"/>
      <c r="H84" s="46"/>
      <c r="I84" s="46">
        <v>7.4513162199999998</v>
      </c>
    </row>
    <row r="85" spans="1:9" x14ac:dyDescent="0.2">
      <c r="A85" s="42" t="s">
        <v>344</v>
      </c>
      <c r="B85" s="42" t="s">
        <v>343</v>
      </c>
      <c r="C85" s="42" t="s">
        <v>36</v>
      </c>
      <c r="D85" s="45">
        <v>2000000</v>
      </c>
      <c r="E85" s="43">
        <v>2103.6611111000002</v>
      </c>
      <c r="F85" s="44">
        <v>0.76821920317832404</v>
      </c>
      <c r="G85" s="46"/>
      <c r="H85" s="46"/>
      <c r="I85" s="46">
        <v>6.1242545000000002</v>
      </c>
    </row>
    <row r="86" spans="1:9" x14ac:dyDescent="0.2">
      <c r="A86" s="42" t="s">
        <v>72</v>
      </c>
      <c r="B86" s="42" t="s">
        <v>71</v>
      </c>
      <c r="C86" s="42" t="s">
        <v>36</v>
      </c>
      <c r="D86" s="45">
        <v>2000000</v>
      </c>
      <c r="E86" s="43">
        <v>2036.4533332999999</v>
      </c>
      <c r="F86" s="44">
        <v>0.74367613146564504</v>
      </c>
      <c r="G86" s="46"/>
      <c r="H86" s="46"/>
      <c r="I86" s="46">
        <v>7.7433732150000001</v>
      </c>
    </row>
    <row r="87" spans="1:9" x14ac:dyDescent="0.2">
      <c r="A87" s="42" t="s">
        <v>74</v>
      </c>
      <c r="B87" s="42" t="s">
        <v>73</v>
      </c>
      <c r="C87" s="42" t="s">
        <v>36</v>
      </c>
      <c r="D87" s="45">
        <v>2000000</v>
      </c>
      <c r="E87" s="43">
        <v>2025.1791111</v>
      </c>
      <c r="F87" s="44">
        <v>0.73955898828643296</v>
      </c>
      <c r="G87" s="46"/>
      <c r="H87" s="46"/>
      <c r="I87" s="46">
        <v>7.7806905750000004</v>
      </c>
    </row>
    <row r="88" spans="1:9" x14ac:dyDescent="0.2">
      <c r="A88" s="42" t="s">
        <v>367</v>
      </c>
      <c r="B88" s="42" t="s">
        <v>366</v>
      </c>
      <c r="C88" s="42" t="s">
        <v>36</v>
      </c>
      <c r="D88" s="45">
        <v>480000</v>
      </c>
      <c r="E88" s="43">
        <v>499.26384000000002</v>
      </c>
      <c r="F88" s="44">
        <v>0.18232217504843101</v>
      </c>
      <c r="G88" s="46"/>
      <c r="H88" s="46"/>
      <c r="I88" s="46">
        <v>5.9325538050000004</v>
      </c>
    </row>
    <row r="89" spans="1:9" x14ac:dyDescent="0.2">
      <c r="A89" s="42" t="s">
        <v>82</v>
      </c>
      <c r="B89" s="42" t="s">
        <v>81</v>
      </c>
      <c r="C89" s="42" t="s">
        <v>36</v>
      </c>
      <c r="D89" s="45">
        <v>83300</v>
      </c>
      <c r="E89" s="43">
        <v>82.677017800000002</v>
      </c>
      <c r="F89" s="44">
        <v>3.0192159944557199E-2</v>
      </c>
      <c r="G89" s="46"/>
      <c r="H89" s="46"/>
      <c r="I89" s="46">
        <v>7.6304317749999999</v>
      </c>
    </row>
    <row r="90" spans="1:9" x14ac:dyDescent="0.2">
      <c r="A90" s="42" t="s">
        <v>78</v>
      </c>
      <c r="B90" s="42" t="s">
        <v>77</v>
      </c>
      <c r="C90" s="42" t="s">
        <v>36</v>
      </c>
      <c r="D90" s="45">
        <v>52560</v>
      </c>
      <c r="E90" s="43">
        <v>54.4513891</v>
      </c>
      <c r="F90" s="44">
        <v>1.98846679846079E-2</v>
      </c>
      <c r="G90" s="46"/>
      <c r="H90" s="46"/>
      <c r="I90" s="46">
        <v>7.4483115299999998</v>
      </c>
    </row>
    <row r="91" spans="1:9" x14ac:dyDescent="0.2">
      <c r="A91" s="42" t="s">
        <v>80</v>
      </c>
      <c r="B91" s="42" t="s">
        <v>79</v>
      </c>
      <c r="C91" s="42" t="s">
        <v>36</v>
      </c>
      <c r="D91" s="45">
        <v>50000</v>
      </c>
      <c r="E91" s="43">
        <v>51.597016699999998</v>
      </c>
      <c r="F91" s="44">
        <v>1.8842302520355202E-2</v>
      </c>
      <c r="G91" s="46"/>
      <c r="H91" s="46"/>
      <c r="I91" s="46">
        <v>7.5004781349999998</v>
      </c>
    </row>
    <row r="92" spans="1:9" x14ac:dyDescent="0.2">
      <c r="A92" s="42" t="s">
        <v>91</v>
      </c>
      <c r="B92" s="42" t="s">
        <v>90</v>
      </c>
      <c r="C92" s="42" t="s">
        <v>36</v>
      </c>
      <c r="D92" s="45">
        <v>46150</v>
      </c>
      <c r="E92" s="43">
        <v>46.697462100000003</v>
      </c>
      <c r="F92" s="44">
        <v>1.7053073299507601E-2</v>
      </c>
      <c r="G92" s="46"/>
      <c r="H92" s="46"/>
      <c r="I92" s="46">
        <v>7.4516810649999998</v>
      </c>
    </row>
    <row r="93" spans="1:9" x14ac:dyDescent="0.2">
      <c r="A93" s="42" t="s">
        <v>62</v>
      </c>
      <c r="B93" s="42" t="s">
        <v>61</v>
      </c>
      <c r="C93" s="42" t="s">
        <v>36</v>
      </c>
      <c r="D93" s="45">
        <v>22300</v>
      </c>
      <c r="E93" s="43">
        <v>22.2059906</v>
      </c>
      <c r="F93" s="44">
        <v>8.1092283897367893E-3</v>
      </c>
      <c r="G93" s="46"/>
      <c r="H93" s="46"/>
      <c r="I93" s="46">
        <v>7.4274103392000104</v>
      </c>
    </row>
    <row r="94" spans="1:9" x14ac:dyDescent="0.2">
      <c r="A94" s="42" t="s">
        <v>369</v>
      </c>
      <c r="B94" s="42" t="s">
        <v>368</v>
      </c>
      <c r="C94" s="42" t="s">
        <v>36</v>
      </c>
      <c r="D94" s="45">
        <v>14900</v>
      </c>
      <c r="E94" s="43">
        <v>14.928796699999999</v>
      </c>
      <c r="F94" s="44">
        <v>5.45172805865499E-3</v>
      </c>
      <c r="G94" s="46"/>
      <c r="H94" s="46"/>
      <c r="I94" s="46">
        <v>7.5374520450000002</v>
      </c>
    </row>
    <row r="95" spans="1:9" x14ac:dyDescent="0.2">
      <c r="A95" s="41" t="s">
        <v>27</v>
      </c>
      <c r="B95" s="41"/>
      <c r="C95" s="41"/>
      <c r="D95" s="41"/>
      <c r="E95" s="47">
        <f>SUM(E80:E94)</f>
        <v>27878.550832499994</v>
      </c>
      <c r="F95" s="48">
        <f>SUM(F80:F94)</f>
        <v>10.180745364975039</v>
      </c>
      <c r="G95" s="47"/>
      <c r="H95" s="41"/>
      <c r="I95" s="41"/>
    </row>
    <row r="96" spans="1:9" x14ac:dyDescent="0.2">
      <c r="A96" s="42"/>
      <c r="B96" s="42"/>
      <c r="C96" s="42"/>
      <c r="D96" s="42"/>
      <c r="E96" s="43"/>
      <c r="F96" s="44"/>
      <c r="G96" s="43"/>
      <c r="H96" s="42"/>
      <c r="I96" s="42"/>
    </row>
    <row r="97" spans="1:9" x14ac:dyDescent="0.2">
      <c r="A97" s="41" t="s">
        <v>38</v>
      </c>
      <c r="B97" s="41"/>
      <c r="C97" s="41"/>
      <c r="D97" s="41"/>
      <c r="E97" s="47">
        <f>E58+E77+E95</f>
        <v>267847.65699219995</v>
      </c>
      <c r="F97" s="48">
        <f>F58+F77+F95</f>
        <v>97.813147061569495</v>
      </c>
      <c r="G97" s="47"/>
      <c r="H97" s="41"/>
      <c r="I97" s="41"/>
    </row>
    <row r="98" spans="1:9" x14ac:dyDescent="0.2">
      <c r="A98" s="41"/>
      <c r="B98" s="41"/>
      <c r="C98" s="41"/>
      <c r="D98" s="41"/>
      <c r="E98" s="47"/>
      <c r="F98" s="48"/>
      <c r="G98" s="47"/>
      <c r="H98" s="41"/>
      <c r="I98" s="41"/>
    </row>
    <row r="99" spans="1:9" x14ac:dyDescent="0.2">
      <c r="A99" s="41" t="s">
        <v>345</v>
      </c>
      <c r="B99" s="41"/>
      <c r="C99" s="41"/>
      <c r="D99" s="41"/>
      <c r="E99" s="69">
        <v>2084.1775292000002</v>
      </c>
      <c r="F99" s="69">
        <f>E99/E103*100</f>
        <v>0.76110414948298311</v>
      </c>
      <c r="G99" s="47"/>
      <c r="H99" s="41"/>
      <c r="I99" s="41"/>
    </row>
    <row r="100" spans="1:9" x14ac:dyDescent="0.2">
      <c r="A100" s="41"/>
      <c r="B100" s="41"/>
      <c r="C100" s="41"/>
      <c r="D100" s="41"/>
      <c r="E100" s="47"/>
      <c r="F100" s="48"/>
      <c r="G100" s="47"/>
      <c r="H100" s="41"/>
      <c r="I100" s="41"/>
    </row>
    <row r="101" spans="1:9" x14ac:dyDescent="0.2">
      <c r="A101" s="41" t="s">
        <v>40</v>
      </c>
      <c r="B101" s="41"/>
      <c r="C101" s="41"/>
      <c r="D101" s="41"/>
      <c r="E101" s="47">
        <f>E103-(E58+E77+E95+E99)</f>
        <v>3904.2141476000543</v>
      </c>
      <c r="F101" s="48">
        <f>F103-(F58+F77+F95+F99)</f>
        <v>1.4257487889475158</v>
      </c>
      <c r="G101" s="47"/>
      <c r="H101" s="41"/>
      <c r="I101" s="41"/>
    </row>
    <row r="102" spans="1:9" x14ac:dyDescent="0.2">
      <c r="A102" s="42"/>
      <c r="B102" s="42"/>
      <c r="C102" s="42"/>
      <c r="D102" s="42"/>
      <c r="E102" s="43"/>
      <c r="F102" s="44"/>
      <c r="G102" s="43"/>
      <c r="H102" s="42"/>
      <c r="I102" s="42"/>
    </row>
    <row r="103" spans="1:9" x14ac:dyDescent="0.2">
      <c r="A103" s="49" t="s">
        <v>39</v>
      </c>
      <c r="B103" s="49"/>
      <c r="C103" s="49"/>
      <c r="D103" s="49"/>
      <c r="E103" s="50">
        <v>273836.04866899998</v>
      </c>
      <c r="F103" s="51">
        <v>100</v>
      </c>
      <c r="G103" s="50"/>
      <c r="H103" s="49"/>
      <c r="I103" s="49"/>
    </row>
    <row r="104" spans="1:9" x14ac:dyDescent="0.2">
      <c r="F104" s="68" t="s">
        <v>943</v>
      </c>
    </row>
    <row r="105" spans="1:9" x14ac:dyDescent="0.2">
      <c r="A105" s="14" t="s">
        <v>41</v>
      </c>
    </row>
    <row r="107" spans="1:9" x14ac:dyDescent="0.2">
      <c r="A107" s="14" t="s">
        <v>42</v>
      </c>
    </row>
    <row r="108" spans="1:9" x14ac:dyDescent="0.2">
      <c r="A108" s="14" t="s">
        <v>43</v>
      </c>
    </row>
    <row r="109" spans="1:9" x14ac:dyDescent="0.2">
      <c r="A109" s="14" t="s">
        <v>44</v>
      </c>
      <c r="B109" s="14"/>
      <c r="C109" s="30" t="s">
        <v>46</v>
      </c>
      <c r="D109" s="14" t="s">
        <v>45</v>
      </c>
    </row>
    <row r="110" spans="1:9" x14ac:dyDescent="0.2">
      <c r="A110" s="7" t="s">
        <v>47</v>
      </c>
      <c r="C110" s="31">
        <v>13.207800000000001</v>
      </c>
      <c r="D110" s="31">
        <v>14.2226</v>
      </c>
    </row>
    <row r="111" spans="1:9" x14ac:dyDescent="0.2">
      <c r="A111" s="7" t="s">
        <v>48</v>
      </c>
      <c r="C111" s="31">
        <v>12.786300000000001</v>
      </c>
      <c r="D111" s="31">
        <v>13.768700000000001</v>
      </c>
    </row>
    <row r="112" spans="1:9" x14ac:dyDescent="0.2">
      <c r="A112" s="7" t="s">
        <v>49</v>
      </c>
      <c r="C112" s="31">
        <v>13.776899999999999</v>
      </c>
      <c r="D112" s="31">
        <v>14.9458</v>
      </c>
    </row>
    <row r="113" spans="1:5" x14ac:dyDescent="0.2">
      <c r="A113" s="7" t="s">
        <v>50</v>
      </c>
      <c r="C113" s="31">
        <v>13.0694</v>
      </c>
      <c r="D113" s="31">
        <v>14.1778</v>
      </c>
    </row>
    <row r="115" spans="1:5" x14ac:dyDescent="0.2">
      <c r="A115" s="7" t="s">
        <v>55</v>
      </c>
    </row>
    <row r="117" spans="1:5" x14ac:dyDescent="0.2">
      <c r="A117" s="14" t="s">
        <v>51</v>
      </c>
      <c r="D117" s="30" t="s">
        <v>57</v>
      </c>
    </row>
    <row r="119" spans="1:5" x14ac:dyDescent="0.2">
      <c r="A119" s="14" t="s">
        <v>346</v>
      </c>
      <c r="D119" s="34" t="s">
        <v>370</v>
      </c>
    </row>
    <row r="121" spans="1:5" x14ac:dyDescent="0.2">
      <c r="A121" s="14" t="s">
        <v>348</v>
      </c>
      <c r="D121" s="34">
        <f>ABS(+H58)</f>
        <v>16.603020300280473</v>
      </c>
    </row>
    <row r="123" spans="1:5" x14ac:dyDescent="0.2">
      <c r="A123" s="14" t="s">
        <v>349</v>
      </c>
      <c r="D123" s="36">
        <v>1.7100349846559917</v>
      </c>
    </row>
    <row r="125" spans="1:5" x14ac:dyDescent="0.2">
      <c r="A125" s="14" t="s">
        <v>350</v>
      </c>
      <c r="D125" s="34">
        <v>8.0319869393681405</v>
      </c>
      <c r="E125" s="10" t="s">
        <v>56</v>
      </c>
    </row>
    <row r="127" spans="1:5" x14ac:dyDescent="0.2">
      <c r="A127" s="14" t="s">
        <v>351</v>
      </c>
      <c r="D127" s="30" t="s">
        <v>57</v>
      </c>
    </row>
    <row r="129" spans="1:9" x14ac:dyDescent="0.2">
      <c r="A129" s="63" t="s">
        <v>994</v>
      </c>
      <c r="B129" s="59"/>
      <c r="C129" s="59"/>
      <c r="D129" s="59"/>
      <c r="E129" s="11"/>
      <c r="G129" s="11"/>
      <c r="H129" s="11"/>
      <c r="I129" s="11"/>
    </row>
    <row r="130" spans="1:9" x14ac:dyDescent="0.2">
      <c r="A130" s="59"/>
      <c r="B130" s="59"/>
      <c r="C130" s="59"/>
      <c r="D130" s="59"/>
      <c r="E130" s="11"/>
      <c r="G130" s="11"/>
      <c r="H130" s="11"/>
      <c r="I130" s="11"/>
    </row>
    <row r="131" spans="1:9" x14ac:dyDescent="0.2">
      <c r="A131" s="63" t="s">
        <v>997</v>
      </c>
      <c r="B131" s="59"/>
      <c r="C131" s="59"/>
      <c r="D131" s="59"/>
      <c r="E131" s="11"/>
      <c r="G131" s="11"/>
      <c r="H131" s="11"/>
      <c r="I131" s="11"/>
    </row>
    <row r="132" spans="1:9" x14ac:dyDescent="0.2">
      <c r="A132" s="59"/>
      <c r="B132" s="59"/>
      <c r="C132" s="59"/>
      <c r="D132" s="59"/>
      <c r="E132" s="11"/>
      <c r="G132" s="11"/>
      <c r="H132" s="11"/>
      <c r="I132" s="11"/>
    </row>
    <row r="133" spans="1:9" x14ac:dyDescent="0.2">
      <c r="A133" s="59"/>
      <c r="B133" s="59"/>
      <c r="C133" s="59"/>
      <c r="D133" s="59"/>
      <c r="E133" s="11"/>
      <c r="G133" s="11"/>
      <c r="H133" s="11"/>
      <c r="I133" s="11"/>
    </row>
    <row r="134" spans="1:9" x14ac:dyDescent="0.2">
      <c r="A134" s="59"/>
      <c r="B134" s="59"/>
      <c r="C134" s="59"/>
      <c r="D134" s="59"/>
      <c r="E134" s="11"/>
      <c r="G134" s="11"/>
      <c r="H134" s="11"/>
      <c r="I134" s="11"/>
    </row>
    <row r="135" spans="1:9" x14ac:dyDescent="0.2">
      <c r="A135" s="59"/>
      <c r="B135" s="59"/>
      <c r="C135" s="59"/>
      <c r="D135" s="59"/>
      <c r="E135" s="11"/>
      <c r="G135" s="11"/>
      <c r="H135" s="11"/>
      <c r="I135" s="11"/>
    </row>
    <row r="136" spans="1:9" x14ac:dyDescent="0.2">
      <c r="A136" s="59"/>
      <c r="B136" s="59"/>
      <c r="C136" s="59"/>
      <c r="D136" s="59"/>
      <c r="E136" s="11"/>
      <c r="G136" s="11"/>
      <c r="H136" s="11"/>
      <c r="I136" s="11"/>
    </row>
    <row r="137" spans="1:9" x14ac:dyDescent="0.2">
      <c r="A137" s="59"/>
      <c r="B137" s="59"/>
      <c r="C137" s="59"/>
      <c r="D137" s="59"/>
      <c r="E137" s="11"/>
      <c r="G137" s="11"/>
      <c r="H137" s="11"/>
      <c r="I137" s="11"/>
    </row>
    <row r="138" spans="1:9" x14ac:dyDescent="0.2">
      <c r="A138" s="59"/>
      <c r="B138" s="59"/>
      <c r="C138" s="59"/>
      <c r="D138" s="59"/>
      <c r="E138" s="11"/>
      <c r="G138" s="11"/>
      <c r="H138" s="11"/>
      <c r="I138" s="11"/>
    </row>
    <row r="139" spans="1:9" x14ac:dyDescent="0.2">
      <c r="A139" s="59"/>
      <c r="B139" s="59"/>
      <c r="C139" s="59"/>
      <c r="D139" s="59"/>
      <c r="E139" s="11"/>
      <c r="G139" s="11"/>
      <c r="H139" s="11"/>
      <c r="I139" s="11"/>
    </row>
    <row r="140" spans="1:9" x14ac:dyDescent="0.2">
      <c r="A140" s="59"/>
      <c r="B140" s="59"/>
      <c r="C140" s="59"/>
      <c r="D140" s="59"/>
      <c r="E140" s="11"/>
      <c r="G140" s="11"/>
      <c r="H140" s="11"/>
      <c r="I140" s="11"/>
    </row>
    <row r="141" spans="1:9" x14ac:dyDescent="0.2">
      <c r="A141" s="59"/>
      <c r="B141" s="59"/>
      <c r="C141" s="59"/>
      <c r="D141" s="59"/>
      <c r="E141" s="11"/>
      <c r="G141" s="11"/>
      <c r="H141" s="11"/>
      <c r="I141" s="11"/>
    </row>
    <row r="142" spans="1:9" x14ac:dyDescent="0.2">
      <c r="A142" s="59"/>
      <c r="B142" s="59"/>
      <c r="C142" s="59"/>
      <c r="D142" s="59"/>
      <c r="E142" s="11"/>
      <c r="G142" s="11"/>
      <c r="H142" s="11"/>
      <c r="I142" s="11"/>
    </row>
    <row r="143" spans="1:9" x14ac:dyDescent="0.2">
      <c r="A143" s="59"/>
      <c r="B143" s="59"/>
      <c r="C143" s="59"/>
      <c r="D143" s="59"/>
      <c r="E143" s="11"/>
      <c r="G143" s="11"/>
      <c r="H143" s="11"/>
      <c r="I143" s="11"/>
    </row>
    <row r="144" spans="1:9" x14ac:dyDescent="0.2">
      <c r="A144" s="59"/>
      <c r="B144" s="59"/>
      <c r="C144" s="59"/>
      <c r="D144" s="59"/>
      <c r="E144" s="11"/>
      <c r="G144" s="11"/>
      <c r="H144" s="11"/>
      <c r="I144" s="11"/>
    </row>
    <row r="145" spans="1:9" x14ac:dyDescent="0.2">
      <c r="A145" s="59"/>
      <c r="B145" s="59"/>
      <c r="C145" s="59"/>
      <c r="D145" s="59"/>
      <c r="E145" s="11"/>
      <c r="G145" s="11"/>
      <c r="H145" s="11"/>
      <c r="I145" s="11"/>
    </row>
    <row r="146" spans="1:9" x14ac:dyDescent="0.2">
      <c r="A146" s="59"/>
      <c r="B146" s="59"/>
      <c r="C146" s="59"/>
      <c r="D146" s="59"/>
      <c r="E146" s="11"/>
      <c r="G146" s="11"/>
      <c r="H146" s="11"/>
      <c r="I146" s="11"/>
    </row>
    <row r="147" spans="1:9" x14ac:dyDescent="0.2">
      <c r="A147" s="59"/>
      <c r="B147" s="59"/>
      <c r="C147" s="59"/>
      <c r="D147" s="59"/>
      <c r="E147" s="11"/>
      <c r="G147" s="11"/>
      <c r="H147" s="11"/>
      <c r="I147" s="11"/>
    </row>
    <row r="148" spans="1:9" x14ac:dyDescent="0.2">
      <c r="A148" s="59"/>
      <c r="B148" s="59"/>
      <c r="C148" s="59"/>
      <c r="D148" s="59"/>
      <c r="E148" s="11"/>
      <c r="G148" s="11"/>
      <c r="H148" s="11"/>
      <c r="I148" s="11"/>
    </row>
    <row r="149" spans="1:9" x14ac:dyDescent="0.2">
      <c r="A149" s="63" t="s">
        <v>999</v>
      </c>
      <c r="B149" s="59"/>
      <c r="C149" s="59"/>
      <c r="D149" s="59"/>
      <c r="E149" s="11"/>
      <c r="G149" s="11"/>
      <c r="H149" s="11"/>
      <c r="I149" s="11"/>
    </row>
    <row r="150" spans="1:9" x14ac:dyDescent="0.2">
      <c r="A150" s="59"/>
      <c r="B150" s="59"/>
      <c r="C150" s="59"/>
      <c r="D150" s="59"/>
      <c r="E150" s="11"/>
      <c r="G150" s="11"/>
      <c r="H150" s="11"/>
      <c r="I150" s="11"/>
    </row>
    <row r="151" spans="1:9" x14ac:dyDescent="0.2">
      <c r="A151" s="63" t="s">
        <v>998</v>
      </c>
      <c r="B151" s="59"/>
      <c r="C151" s="59"/>
      <c r="D151" s="59"/>
      <c r="E151" s="11"/>
      <c r="G151" s="11"/>
      <c r="H151" s="11"/>
      <c r="I151" s="11"/>
    </row>
    <row r="152" spans="1:9" x14ac:dyDescent="0.2">
      <c r="A152" s="59"/>
      <c r="B152" s="59"/>
      <c r="C152" s="59"/>
      <c r="D152" s="59"/>
      <c r="E152" s="11"/>
      <c r="G152" s="11"/>
      <c r="H152" s="11"/>
      <c r="I152" s="11"/>
    </row>
    <row r="153" spans="1:9" x14ac:dyDescent="0.2">
      <c r="A153" s="59"/>
      <c r="B153" s="59"/>
      <c r="C153" s="59"/>
      <c r="D153" s="59"/>
      <c r="E153" s="11"/>
      <c r="G153" s="11"/>
      <c r="H153" s="11"/>
      <c r="I153" s="11"/>
    </row>
    <row r="154" spans="1:9" x14ac:dyDescent="0.2">
      <c r="A154" s="59"/>
      <c r="B154" s="59"/>
      <c r="C154" s="59"/>
      <c r="D154" s="59"/>
      <c r="E154" s="11"/>
      <c r="G154" s="11"/>
      <c r="H154" s="11"/>
      <c r="I154" s="11"/>
    </row>
    <row r="155" spans="1:9" x14ac:dyDescent="0.2">
      <c r="A155" s="59"/>
      <c r="B155" s="59"/>
      <c r="C155" s="59"/>
      <c r="D155" s="59"/>
      <c r="E155" s="11"/>
      <c r="G155" s="11"/>
      <c r="H155" s="11"/>
      <c r="I155" s="11"/>
    </row>
    <row r="156" spans="1:9" x14ac:dyDescent="0.2">
      <c r="A156" s="59"/>
      <c r="B156" s="59"/>
      <c r="C156" s="59"/>
      <c r="D156" s="59"/>
      <c r="E156" s="11"/>
      <c r="G156" s="11"/>
      <c r="H156" s="11"/>
      <c r="I156" s="11"/>
    </row>
    <row r="157" spans="1:9" x14ac:dyDescent="0.2">
      <c r="A157" s="59"/>
      <c r="B157" s="59"/>
      <c r="C157" s="59"/>
      <c r="D157" s="59"/>
      <c r="E157" s="11"/>
      <c r="G157" s="11"/>
      <c r="H157" s="11"/>
      <c r="I157" s="11"/>
    </row>
    <row r="158" spans="1:9" x14ac:dyDescent="0.2">
      <c r="A158" s="59"/>
      <c r="B158" s="59"/>
      <c r="C158" s="59"/>
      <c r="D158" s="59"/>
      <c r="E158" s="11"/>
      <c r="G158" s="11"/>
      <c r="H158" s="11"/>
      <c r="I158" s="11"/>
    </row>
    <row r="159" spans="1:9" x14ac:dyDescent="0.2">
      <c r="A159" s="59"/>
      <c r="B159" s="59"/>
      <c r="C159" s="59"/>
      <c r="D159" s="59"/>
      <c r="E159" s="11"/>
      <c r="G159" s="11"/>
      <c r="H159" s="11"/>
      <c r="I159" s="11"/>
    </row>
    <row r="160" spans="1:9" x14ac:dyDescent="0.2">
      <c r="A160" s="59"/>
      <c r="B160" s="59"/>
      <c r="C160" s="59"/>
      <c r="D160" s="59"/>
      <c r="E160" s="11"/>
      <c r="G160" s="11"/>
      <c r="H160" s="11"/>
      <c r="I160" s="11"/>
    </row>
    <row r="161" spans="1:9" x14ac:dyDescent="0.2">
      <c r="A161" s="59"/>
      <c r="B161" s="59"/>
      <c r="C161" s="59"/>
      <c r="D161" s="59"/>
      <c r="E161" s="11"/>
      <c r="G161" s="11"/>
      <c r="H161" s="11"/>
      <c r="I161" s="11"/>
    </row>
    <row r="162" spans="1:9" x14ac:dyDescent="0.2">
      <c r="A162" s="59"/>
      <c r="B162" s="59"/>
      <c r="C162" s="59"/>
      <c r="D162" s="59"/>
      <c r="E162" s="11"/>
      <c r="G162" s="11"/>
      <c r="H162" s="11"/>
      <c r="I162" s="11"/>
    </row>
    <row r="163" spans="1:9" x14ac:dyDescent="0.2">
      <c r="A163" s="59"/>
      <c r="B163" s="59"/>
      <c r="C163" s="59"/>
      <c r="D163" s="59"/>
      <c r="E163" s="11"/>
      <c r="G163" s="11"/>
      <c r="H163" s="11"/>
      <c r="I163" s="11"/>
    </row>
    <row r="164" spans="1:9" x14ac:dyDescent="0.2">
      <c r="A164" s="59"/>
      <c r="B164" s="59"/>
      <c r="C164" s="59"/>
      <c r="D164" s="59"/>
      <c r="E164" s="11"/>
      <c r="G164" s="11"/>
      <c r="H164" s="11"/>
      <c r="I164" s="11"/>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t="s">
        <v>996</v>
      </c>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row r="197" spans="1:9" x14ac:dyDescent="0.2">
      <c r="A197" s="59"/>
      <c r="B197" s="59"/>
      <c r="C197" s="59"/>
      <c r="D197" s="59"/>
      <c r="E197" s="11"/>
      <c r="G197" s="11"/>
      <c r="H197" s="59"/>
      <c r="I197" s="59"/>
    </row>
    <row r="198" spans="1:9" x14ac:dyDescent="0.2">
      <c r="A198" s="59"/>
      <c r="B198" s="59"/>
      <c r="C198" s="59"/>
      <c r="D198" s="59"/>
      <c r="E198" s="11"/>
      <c r="G198" s="11"/>
      <c r="H198" s="59"/>
      <c r="I198" s="59"/>
    </row>
    <row r="199" spans="1:9" x14ac:dyDescent="0.2">
      <c r="A199" s="59"/>
      <c r="B199" s="59"/>
      <c r="C199" s="59"/>
      <c r="D199" s="59"/>
      <c r="E199" s="11"/>
      <c r="G199" s="11"/>
      <c r="H199" s="59"/>
      <c r="I199" s="59"/>
    </row>
    <row r="200" spans="1:9" x14ac:dyDescent="0.2">
      <c r="A200" s="59"/>
      <c r="B200" s="59"/>
      <c r="C200" s="59"/>
      <c r="D200" s="59"/>
      <c r="E200" s="11"/>
      <c r="G200" s="11"/>
      <c r="H200" s="59"/>
      <c r="I200" s="59"/>
    </row>
    <row r="201" spans="1:9" x14ac:dyDescent="0.2">
      <c r="A201" s="59"/>
      <c r="B201" s="59"/>
      <c r="C201" s="59"/>
      <c r="D201" s="59"/>
      <c r="E201" s="11"/>
      <c r="G201" s="11"/>
      <c r="H201" s="59"/>
      <c r="I201" s="59"/>
    </row>
    <row r="202" spans="1:9" x14ac:dyDescent="0.2">
      <c r="A202" s="59"/>
      <c r="B202" s="59"/>
      <c r="C202" s="59"/>
      <c r="D202" s="59"/>
      <c r="E202" s="11"/>
      <c r="G202" s="11"/>
      <c r="H202" s="59"/>
      <c r="I202" s="59"/>
    </row>
    <row r="203" spans="1:9" x14ac:dyDescent="0.2">
      <c r="A203" s="59"/>
      <c r="B203" s="59"/>
      <c r="C203" s="59"/>
      <c r="D203" s="59"/>
      <c r="E203" s="11"/>
      <c r="G203" s="11"/>
      <c r="H203" s="59"/>
      <c r="I203" s="59"/>
    </row>
    <row r="204" spans="1:9" x14ac:dyDescent="0.2">
      <c r="A204" s="59"/>
      <c r="B204" s="59"/>
      <c r="C204" s="59"/>
      <c r="D204" s="59"/>
      <c r="E204" s="11"/>
      <c r="G204" s="11"/>
      <c r="H204" s="59"/>
      <c r="I204" s="59"/>
    </row>
    <row r="205" spans="1:9" x14ac:dyDescent="0.2">
      <c r="A205" s="59"/>
      <c r="B205" s="59"/>
      <c r="C205" s="59"/>
      <c r="D205" s="59"/>
      <c r="E205" s="11"/>
      <c r="G205" s="11"/>
      <c r="H205" s="59"/>
      <c r="I205" s="59"/>
    </row>
    <row r="206" spans="1:9" x14ac:dyDescent="0.2">
      <c r="A206" s="59"/>
      <c r="B206" s="59"/>
      <c r="C206" s="59"/>
      <c r="D206" s="59"/>
      <c r="E206" s="11"/>
      <c r="G206" s="11"/>
      <c r="H206" s="59"/>
      <c r="I206" s="59"/>
    </row>
    <row r="207" spans="1:9" x14ac:dyDescent="0.2">
      <c r="A207" s="59"/>
      <c r="B207" s="59"/>
      <c r="C207" s="59"/>
      <c r="D207" s="59"/>
      <c r="E207" s="11"/>
      <c r="G207" s="11"/>
      <c r="H207" s="59"/>
      <c r="I207" s="59"/>
    </row>
    <row r="208" spans="1:9" x14ac:dyDescent="0.2">
      <c r="A208" s="59"/>
      <c r="B208" s="59"/>
      <c r="C208" s="59"/>
      <c r="D208" s="59"/>
      <c r="E208" s="11"/>
      <c r="G208" s="11"/>
      <c r="H208" s="59"/>
      <c r="I208" s="59"/>
    </row>
    <row r="209" spans="1:9" x14ac:dyDescent="0.2">
      <c r="A209" s="59"/>
      <c r="B209" s="59"/>
      <c r="C209" s="59"/>
      <c r="D209" s="59"/>
      <c r="E209" s="11"/>
      <c r="G209" s="11"/>
      <c r="H209" s="59"/>
      <c r="I209" s="59"/>
    </row>
    <row r="210" spans="1:9" x14ac:dyDescent="0.2">
      <c r="A210" s="59"/>
      <c r="B210" s="59"/>
      <c r="C210" s="59"/>
      <c r="D210" s="59"/>
      <c r="E210" s="11"/>
      <c r="G210" s="11"/>
      <c r="H210" s="59"/>
      <c r="I210" s="59"/>
    </row>
    <row r="211" spans="1:9" x14ac:dyDescent="0.2">
      <c r="A211" s="59"/>
      <c r="B211" s="59"/>
      <c r="C211" s="59"/>
      <c r="D211" s="59"/>
      <c r="E211" s="11"/>
      <c r="G211" s="11"/>
      <c r="H211" s="59"/>
      <c r="I211" s="59"/>
    </row>
    <row r="212" spans="1:9" x14ac:dyDescent="0.2">
      <c r="A212" s="59"/>
      <c r="B212" s="59"/>
      <c r="C212" s="59"/>
      <c r="D212" s="59"/>
      <c r="E212" s="11"/>
      <c r="G212" s="11"/>
      <c r="H212" s="59"/>
      <c r="I212" s="59"/>
    </row>
    <row r="213" spans="1:9" x14ac:dyDescent="0.2">
      <c r="A213" s="59"/>
      <c r="B213" s="59"/>
      <c r="C213" s="59"/>
      <c r="D213" s="59"/>
      <c r="E213" s="11"/>
      <c r="G213" s="11"/>
      <c r="H213" s="59"/>
      <c r="I213" s="59"/>
    </row>
    <row r="214" spans="1:9" x14ac:dyDescent="0.2">
      <c r="A214" s="59"/>
      <c r="B214" s="59"/>
      <c r="C214" s="59"/>
      <c r="D214" s="59"/>
      <c r="E214" s="11"/>
      <c r="G214" s="11"/>
      <c r="H214" s="59"/>
      <c r="I214" s="59"/>
    </row>
    <row r="215" spans="1:9" x14ac:dyDescent="0.2">
      <c r="A215" s="59"/>
      <c r="B215" s="59"/>
      <c r="C215" s="59"/>
      <c r="D215" s="59"/>
      <c r="E215" s="11"/>
      <c r="G215" s="11"/>
      <c r="H215" s="59"/>
      <c r="I215" s="59"/>
    </row>
    <row r="216" spans="1:9" x14ac:dyDescent="0.2">
      <c r="A216" s="59"/>
      <c r="B216" s="59"/>
      <c r="C216" s="59"/>
      <c r="D216" s="59"/>
      <c r="E216" s="11"/>
      <c r="G216" s="11"/>
      <c r="H216" s="59"/>
      <c r="I216" s="59"/>
    </row>
    <row r="217" spans="1:9" x14ac:dyDescent="0.2">
      <c r="A217" s="59"/>
      <c r="B217" s="59"/>
      <c r="C217" s="59"/>
      <c r="D217" s="59"/>
      <c r="E217" s="11"/>
      <c r="G217" s="11"/>
      <c r="H217" s="59"/>
      <c r="I217" s="59"/>
    </row>
    <row r="218" spans="1:9" x14ac:dyDescent="0.2">
      <c r="A218" s="59"/>
      <c r="B218" s="59"/>
      <c r="C218" s="59"/>
      <c r="D218" s="59"/>
      <c r="E218" s="11"/>
      <c r="G218" s="11"/>
      <c r="H218" s="59"/>
      <c r="I218" s="59"/>
    </row>
    <row r="219" spans="1:9" x14ac:dyDescent="0.2">
      <c r="A219" s="59"/>
      <c r="B219" s="59"/>
      <c r="C219" s="59"/>
      <c r="D219" s="59"/>
      <c r="E219" s="11"/>
      <c r="G219" s="11"/>
      <c r="H219" s="59"/>
      <c r="I219" s="59"/>
    </row>
    <row r="220" spans="1:9" x14ac:dyDescent="0.2">
      <c r="A220" s="59"/>
      <c r="B220" s="59"/>
      <c r="C220" s="59"/>
      <c r="D220" s="59"/>
      <c r="E220" s="11"/>
      <c r="G220" s="11"/>
      <c r="H220" s="59"/>
      <c r="I220" s="59"/>
    </row>
    <row r="221" spans="1:9" x14ac:dyDescent="0.2">
      <c r="A221" s="59"/>
      <c r="B221" s="59"/>
      <c r="C221" s="59"/>
      <c r="D221" s="59"/>
      <c r="E221" s="11"/>
      <c r="G221" s="11"/>
      <c r="H221" s="59"/>
      <c r="I221" s="59"/>
    </row>
    <row r="222" spans="1:9" x14ac:dyDescent="0.2">
      <c r="A222" s="59"/>
      <c r="B222" s="59"/>
      <c r="C222" s="59"/>
      <c r="D222" s="59"/>
      <c r="E222" s="11"/>
      <c r="G222" s="11"/>
      <c r="H222" s="59"/>
      <c r="I222" s="59"/>
    </row>
    <row r="223" spans="1:9" x14ac:dyDescent="0.2">
      <c r="A223" s="59"/>
      <c r="B223" s="59"/>
      <c r="C223" s="59"/>
      <c r="D223" s="59"/>
      <c r="E223" s="11"/>
      <c r="G223" s="11"/>
      <c r="H223" s="59"/>
      <c r="I223" s="59"/>
    </row>
    <row r="224" spans="1:9" x14ac:dyDescent="0.2">
      <c r="A224" s="59"/>
      <c r="B224" s="59"/>
      <c r="C224" s="59"/>
      <c r="D224" s="59"/>
      <c r="E224" s="11"/>
      <c r="G224" s="11"/>
      <c r="H224" s="59"/>
      <c r="I224" s="59"/>
    </row>
    <row r="225" spans="1:9" x14ac:dyDescent="0.2">
      <c r="A225" s="59"/>
      <c r="B225" s="59"/>
      <c r="C225" s="59"/>
      <c r="D225" s="59"/>
      <c r="E225" s="11"/>
      <c r="G225" s="11"/>
      <c r="H225" s="59"/>
      <c r="I225" s="59"/>
    </row>
    <row r="226" spans="1:9" x14ac:dyDescent="0.2">
      <c r="A226" s="59"/>
      <c r="B226" s="59"/>
      <c r="C226" s="59"/>
      <c r="D226" s="59"/>
      <c r="E226" s="11"/>
      <c r="G226" s="11"/>
      <c r="H226" s="59"/>
      <c r="I226" s="59"/>
    </row>
    <row r="227" spans="1:9" x14ac:dyDescent="0.2">
      <c r="A227" s="59"/>
      <c r="B227" s="59"/>
      <c r="C227" s="59"/>
      <c r="D227" s="59"/>
      <c r="E227" s="11"/>
      <c r="G227" s="11"/>
      <c r="H227" s="59"/>
      <c r="I227" s="59"/>
    </row>
    <row r="228" spans="1:9" x14ac:dyDescent="0.2">
      <c r="A228" s="59"/>
      <c r="B228" s="59"/>
      <c r="C228" s="59"/>
      <c r="D228" s="59"/>
      <c r="E228" s="11"/>
      <c r="G228" s="11"/>
      <c r="H228" s="59"/>
      <c r="I228" s="59"/>
    </row>
    <row r="229" spans="1:9" x14ac:dyDescent="0.2">
      <c r="A229" s="59"/>
      <c r="B229" s="59"/>
      <c r="C229" s="59"/>
      <c r="D229" s="59"/>
      <c r="E229" s="11"/>
      <c r="G229" s="11"/>
      <c r="H229" s="59"/>
      <c r="I229" s="59"/>
    </row>
    <row r="230" spans="1:9" x14ac:dyDescent="0.2">
      <c r="A230" s="59"/>
      <c r="B230" s="59"/>
      <c r="C230" s="59"/>
      <c r="D230" s="59"/>
      <c r="E230" s="11"/>
      <c r="G230" s="11"/>
      <c r="H230" s="59"/>
      <c r="I230" s="59"/>
    </row>
    <row r="231" spans="1:9" x14ac:dyDescent="0.2">
      <c r="A231" s="59"/>
      <c r="B231" s="59"/>
      <c r="C231" s="59"/>
      <c r="D231" s="59"/>
      <c r="E231" s="11"/>
      <c r="G231" s="11"/>
      <c r="H231" s="59"/>
      <c r="I231" s="59"/>
    </row>
    <row r="232" spans="1:9" x14ac:dyDescent="0.2">
      <c r="A232" s="59"/>
      <c r="B232" s="59"/>
      <c r="C232" s="59"/>
      <c r="D232" s="59"/>
      <c r="E232" s="11"/>
      <c r="G232" s="11"/>
      <c r="H232" s="59"/>
      <c r="I232" s="59"/>
    </row>
    <row r="233" spans="1:9" x14ac:dyDescent="0.2">
      <c r="A233" s="59"/>
      <c r="B233" s="59"/>
      <c r="C233" s="59"/>
      <c r="D233" s="59"/>
      <c r="E233" s="11"/>
      <c r="G233" s="11"/>
      <c r="H233" s="59"/>
      <c r="I233" s="59"/>
    </row>
    <row r="234" spans="1:9" x14ac:dyDescent="0.2">
      <c r="A234" s="59"/>
      <c r="B234" s="59"/>
      <c r="C234" s="59"/>
      <c r="D234" s="59"/>
      <c r="E234" s="11"/>
      <c r="G234" s="11"/>
      <c r="H234" s="59"/>
      <c r="I234" s="59"/>
    </row>
    <row r="235" spans="1:9" x14ac:dyDescent="0.2">
      <c r="A235" s="59"/>
      <c r="B235" s="59"/>
      <c r="C235" s="59"/>
      <c r="D235" s="59"/>
      <c r="E235" s="11"/>
      <c r="G235" s="11"/>
      <c r="H235" s="59"/>
      <c r="I235" s="59"/>
    </row>
    <row r="236" spans="1:9" x14ac:dyDescent="0.2">
      <c r="A236" s="59"/>
      <c r="B236" s="59"/>
      <c r="C236" s="59"/>
      <c r="D236" s="59"/>
      <c r="E236" s="11"/>
      <c r="G236" s="11"/>
      <c r="H236" s="59"/>
      <c r="I236" s="59"/>
    </row>
    <row r="237" spans="1:9" x14ac:dyDescent="0.2">
      <c r="A237" s="59"/>
      <c r="B237" s="59"/>
      <c r="C237" s="59"/>
      <c r="D237" s="59"/>
      <c r="E237" s="11"/>
      <c r="G237" s="11"/>
      <c r="H237" s="59"/>
      <c r="I237" s="59"/>
    </row>
    <row r="238" spans="1:9" x14ac:dyDescent="0.2">
      <c r="A238" s="59"/>
      <c r="B238" s="59"/>
      <c r="C238" s="59"/>
      <c r="D238" s="59"/>
      <c r="E238" s="11"/>
      <c r="G238" s="11"/>
      <c r="H238" s="59"/>
      <c r="I238" s="59"/>
    </row>
    <row r="239" spans="1:9" x14ac:dyDescent="0.2">
      <c r="A239" s="59"/>
      <c r="B239" s="59"/>
      <c r="C239" s="59"/>
      <c r="D239" s="59"/>
      <c r="E239" s="11"/>
      <c r="G239" s="11"/>
      <c r="H239" s="59"/>
      <c r="I239" s="59"/>
    </row>
    <row r="240" spans="1:9" x14ac:dyDescent="0.2">
      <c r="A240" s="59"/>
      <c r="B240" s="59"/>
      <c r="C240" s="59"/>
      <c r="D240" s="59"/>
      <c r="E240" s="11"/>
      <c r="G240" s="11"/>
      <c r="H240" s="59"/>
      <c r="I240" s="59"/>
    </row>
    <row r="241" spans="1:9" x14ac:dyDescent="0.2">
      <c r="A241" s="59"/>
      <c r="B241" s="59"/>
      <c r="C241" s="59"/>
      <c r="D241" s="59"/>
      <c r="E241" s="11"/>
      <c r="G241" s="11"/>
      <c r="H241" s="59"/>
      <c r="I241" s="59"/>
    </row>
    <row r="242" spans="1:9" x14ac:dyDescent="0.2">
      <c r="A242" s="59"/>
      <c r="B242" s="59"/>
      <c r="C242" s="59"/>
      <c r="D242" s="59"/>
      <c r="E242" s="11"/>
      <c r="G242" s="11"/>
      <c r="H242" s="59"/>
      <c r="I242" s="59"/>
    </row>
    <row r="243" spans="1:9" x14ac:dyDescent="0.2">
      <c r="A243" s="59"/>
      <c r="B243" s="59"/>
      <c r="C243" s="59"/>
      <c r="D243" s="59"/>
      <c r="E243" s="11"/>
      <c r="G243" s="11"/>
      <c r="H243" s="59"/>
      <c r="I243" s="59"/>
    </row>
    <row r="244" spans="1:9" x14ac:dyDescent="0.2">
      <c r="A244" s="59"/>
      <c r="B244" s="59"/>
      <c r="C244" s="59"/>
      <c r="D244" s="59"/>
      <c r="E244" s="11"/>
      <c r="G244" s="11"/>
      <c r="H244" s="59"/>
      <c r="I244" s="59"/>
    </row>
    <row r="245" spans="1:9" x14ac:dyDescent="0.2">
      <c r="A245" s="59"/>
      <c r="B245" s="59"/>
      <c r="C245" s="59"/>
      <c r="D245" s="59"/>
      <c r="E245" s="11"/>
      <c r="G245" s="11"/>
      <c r="H245" s="59"/>
      <c r="I245" s="59"/>
    </row>
    <row r="246" spans="1:9" x14ac:dyDescent="0.2">
      <c r="A246" s="59"/>
      <c r="B246" s="59"/>
      <c r="C246" s="59"/>
      <c r="D246" s="59"/>
      <c r="E246" s="11"/>
      <c r="G246" s="11"/>
      <c r="H246" s="59"/>
      <c r="I246" s="59"/>
    </row>
    <row r="247" spans="1:9" x14ac:dyDescent="0.2">
      <c r="A247" s="59"/>
      <c r="B247" s="59"/>
      <c r="C247" s="59"/>
      <c r="D247" s="59"/>
      <c r="E247" s="11"/>
      <c r="G247" s="11"/>
      <c r="H247" s="59"/>
      <c r="I247" s="59"/>
    </row>
    <row r="248" spans="1:9" x14ac:dyDescent="0.2">
      <c r="A248" s="59"/>
      <c r="B248" s="59"/>
      <c r="C248" s="59"/>
      <c r="D248" s="59"/>
      <c r="E248" s="11"/>
      <c r="G248" s="11"/>
      <c r="H248" s="59"/>
      <c r="I248" s="59"/>
    </row>
    <row r="249" spans="1:9" x14ac:dyDescent="0.2">
      <c r="A249" s="59"/>
      <c r="B249" s="59"/>
      <c r="C249" s="59"/>
      <c r="D249" s="59"/>
      <c r="E249" s="11"/>
      <c r="G249" s="11"/>
      <c r="H249" s="59"/>
      <c r="I249" s="59"/>
    </row>
    <row r="250" spans="1:9" x14ac:dyDescent="0.2">
      <c r="A250" s="59"/>
      <c r="B250" s="59"/>
      <c r="C250" s="59"/>
      <c r="D250" s="59"/>
      <c r="E250" s="11"/>
      <c r="G250" s="11"/>
      <c r="H250" s="59"/>
      <c r="I250" s="59"/>
    </row>
    <row r="251" spans="1:9" x14ac:dyDescent="0.2">
      <c r="A251" s="59"/>
      <c r="B251" s="59"/>
      <c r="C251" s="59"/>
      <c r="D251" s="59"/>
      <c r="E251" s="11"/>
      <c r="G251" s="11"/>
      <c r="H251" s="59"/>
      <c r="I251" s="59"/>
    </row>
    <row r="252" spans="1:9" x14ac:dyDescent="0.2">
      <c r="A252" s="59"/>
      <c r="B252" s="59"/>
      <c r="C252" s="59"/>
      <c r="D252" s="59"/>
      <c r="E252" s="11"/>
      <c r="G252" s="11"/>
      <c r="H252" s="59"/>
      <c r="I252" s="59"/>
    </row>
    <row r="253" spans="1:9" x14ac:dyDescent="0.2">
      <c r="A253" s="59"/>
      <c r="B253" s="59"/>
      <c r="C253" s="59"/>
      <c r="D253" s="59"/>
      <c r="E253" s="11"/>
      <c r="G253" s="11"/>
      <c r="H253" s="59"/>
      <c r="I253" s="59"/>
    </row>
    <row r="254" spans="1:9" x14ac:dyDescent="0.2">
      <c r="A254" s="59"/>
      <c r="B254" s="59"/>
      <c r="C254" s="59"/>
      <c r="D254" s="59"/>
      <c r="E254" s="11"/>
      <c r="G254" s="11"/>
      <c r="H254" s="59"/>
      <c r="I254" s="59"/>
    </row>
    <row r="255" spans="1:9" x14ac:dyDescent="0.2">
      <c r="A255" s="59"/>
      <c r="B255" s="59"/>
      <c r="C255" s="59"/>
      <c r="D255" s="59"/>
      <c r="E255" s="11"/>
      <c r="G255" s="11"/>
      <c r="H255" s="59"/>
      <c r="I255" s="59"/>
    </row>
    <row r="256" spans="1:9" x14ac:dyDescent="0.2">
      <c r="A256" s="59"/>
      <c r="B256" s="59"/>
      <c r="C256" s="59"/>
      <c r="D256" s="59"/>
      <c r="E256" s="11"/>
      <c r="G256" s="11"/>
      <c r="H256" s="59"/>
      <c r="I256" s="59"/>
    </row>
    <row r="257" spans="1:9" x14ac:dyDescent="0.2">
      <c r="A257" s="59"/>
      <c r="B257" s="59"/>
      <c r="C257" s="59"/>
      <c r="D257" s="59"/>
      <c r="E257" s="11"/>
      <c r="G257" s="11"/>
      <c r="H257" s="59"/>
      <c r="I257" s="59"/>
    </row>
    <row r="258" spans="1:9" x14ac:dyDescent="0.2">
      <c r="A258" s="59"/>
      <c r="B258" s="59"/>
      <c r="C258" s="59"/>
      <c r="D258" s="59"/>
      <c r="E258" s="11"/>
      <c r="G258" s="11"/>
      <c r="H258" s="59"/>
      <c r="I258" s="59"/>
    </row>
    <row r="259" spans="1:9" x14ac:dyDescent="0.2">
      <c r="A259" s="59"/>
      <c r="B259" s="59"/>
      <c r="C259" s="59"/>
      <c r="D259" s="59"/>
      <c r="E259" s="11"/>
      <c r="G259" s="11"/>
      <c r="H259" s="59"/>
      <c r="I259" s="59"/>
    </row>
    <row r="260" spans="1:9" x14ac:dyDescent="0.2">
      <c r="A260" s="59"/>
      <c r="B260" s="59"/>
      <c r="C260" s="59"/>
      <c r="D260" s="59"/>
      <c r="E260" s="11"/>
      <c r="G260" s="11"/>
      <c r="H260" s="59"/>
      <c r="I260" s="59"/>
    </row>
    <row r="261" spans="1:9" x14ac:dyDescent="0.2">
      <c r="A261" s="59"/>
      <c r="B261" s="59"/>
      <c r="C261" s="59"/>
      <c r="D261" s="59"/>
      <c r="E261" s="11"/>
      <c r="G261" s="11"/>
      <c r="H261" s="59"/>
      <c r="I261" s="59"/>
    </row>
    <row r="262" spans="1:9" x14ac:dyDescent="0.2">
      <c r="A262" s="59"/>
      <c r="B262" s="59"/>
      <c r="C262" s="59"/>
      <c r="D262" s="59"/>
      <c r="E262" s="11"/>
      <c r="G262" s="11"/>
      <c r="H262" s="59"/>
      <c r="I262" s="59"/>
    </row>
    <row r="263" spans="1:9" x14ac:dyDescent="0.2">
      <c r="A263" s="59"/>
      <c r="B263" s="59"/>
      <c r="C263" s="59"/>
      <c r="D263" s="59"/>
      <c r="E263" s="11"/>
      <c r="G263" s="11"/>
      <c r="H263" s="59"/>
      <c r="I263" s="59"/>
    </row>
    <row r="264" spans="1:9" x14ac:dyDescent="0.2">
      <c r="A264" s="59"/>
      <c r="B264" s="59"/>
      <c r="C264" s="59"/>
      <c r="D264" s="59"/>
      <c r="E264" s="11"/>
      <c r="G264" s="11"/>
      <c r="H264" s="59"/>
      <c r="I264" s="59"/>
    </row>
    <row r="265" spans="1:9" x14ac:dyDescent="0.2">
      <c r="A265" s="59"/>
      <c r="B265" s="59"/>
      <c r="C265" s="59"/>
      <c r="D265" s="59"/>
      <c r="E265" s="11"/>
      <c r="G265" s="11"/>
      <c r="H265" s="59"/>
      <c r="I265" s="59"/>
    </row>
    <row r="266" spans="1:9" x14ac:dyDescent="0.2">
      <c r="A266" s="59"/>
      <c r="B266" s="59"/>
      <c r="C266" s="59"/>
      <c r="D266" s="59"/>
      <c r="E266" s="11"/>
      <c r="G266" s="11"/>
      <c r="H266" s="59"/>
      <c r="I266" s="59"/>
    </row>
    <row r="267" spans="1:9" x14ac:dyDescent="0.2">
      <c r="A267" s="59"/>
      <c r="B267" s="59"/>
      <c r="C267" s="59"/>
      <c r="D267" s="59"/>
      <c r="E267" s="11"/>
      <c r="G267" s="11"/>
      <c r="H267" s="59"/>
      <c r="I267" s="59"/>
    </row>
    <row r="268" spans="1:9" x14ac:dyDescent="0.2">
      <c r="A268" s="59"/>
      <c r="B268" s="59"/>
      <c r="C268" s="59"/>
      <c r="D268" s="59"/>
      <c r="E268" s="11"/>
      <c r="G268" s="11"/>
      <c r="H268" s="59"/>
      <c r="I268" s="59"/>
    </row>
    <row r="269" spans="1:9" x14ac:dyDescent="0.2">
      <c r="A269" s="59"/>
      <c r="B269" s="59"/>
      <c r="C269" s="59"/>
      <c r="D269" s="59"/>
      <c r="E269" s="11"/>
      <c r="G269" s="11"/>
      <c r="H269" s="59"/>
      <c r="I269" s="59"/>
    </row>
  </sheetData>
  <mergeCells count="1">
    <mergeCell ref="A1:G1"/>
  </mergeCells>
  <conditionalFormatting sqref="F2:F3">
    <cfRule type="cellIs" dxfId="88" priority="4" stopIfTrue="1" operator="between">
      <formula>0.009</formula>
      <formula>-0.009</formula>
    </cfRule>
  </conditionalFormatting>
  <conditionalFormatting sqref="F5:F128">
    <cfRule type="cellIs" dxfId="87" priority="3" stopIfTrue="1" operator="between">
      <formula>0.009</formula>
      <formula>-0.009</formula>
    </cfRule>
  </conditionalFormatting>
  <conditionalFormatting sqref="F267:F65536">
    <cfRule type="cellIs" dxfId="86" priority="2" stopIfTrue="1" operator="between">
      <formula>0.009</formula>
      <formula>-0.009</formula>
    </cfRule>
  </conditionalFormatting>
  <conditionalFormatting sqref="F129:I164">
    <cfRule type="cellIs" dxfId="8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68"/>
  <sheetViews>
    <sheetView workbookViewId="0">
      <selection sqref="A1:G1"/>
    </sheetView>
  </sheetViews>
  <sheetFormatPr defaultColWidth="9.140625" defaultRowHeight="11.25" x14ac:dyDescent="0.2"/>
  <cols>
    <col min="1" max="1" width="38.7109375" style="7" bestFit="1" customWidth="1"/>
    <col min="2" max="2" width="49" style="7" bestFit="1" customWidth="1"/>
    <col min="3" max="3" width="25.570312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140625" style="7"/>
  </cols>
  <sheetData>
    <row r="1" spans="1:7" s="1" customFormat="1" ht="15" customHeight="1" x14ac:dyDescent="0.2">
      <c r="A1" s="114" t="s">
        <v>965</v>
      </c>
      <c r="B1" s="115"/>
      <c r="C1" s="115"/>
      <c r="D1" s="115"/>
      <c r="E1" s="115"/>
      <c r="F1" s="115"/>
      <c r="G1" s="115"/>
    </row>
    <row r="2" spans="1:7" s="1" customFormat="1" ht="12" x14ac:dyDescent="0.2">
      <c r="E2" s="5"/>
      <c r="F2" s="9"/>
      <c r="G2" s="10"/>
    </row>
    <row r="3" spans="1:7" s="1" customFormat="1" ht="12" x14ac:dyDescent="0.2">
      <c r="A3" s="8" t="s">
        <v>7</v>
      </c>
      <c r="B3" s="2"/>
      <c r="C3" s="3"/>
      <c r="D3" s="3"/>
      <c r="E3" s="4"/>
      <c r="F3" s="9"/>
      <c r="G3" s="10"/>
    </row>
    <row r="4" spans="1:7" s="1" customFormat="1" ht="27.75" customHeight="1" x14ac:dyDescent="0.2">
      <c r="A4" s="6" t="s">
        <v>2</v>
      </c>
      <c r="B4" s="6" t="s">
        <v>0</v>
      </c>
      <c r="C4" s="13" t="s">
        <v>4</v>
      </c>
      <c r="D4" s="13" t="s">
        <v>1</v>
      </c>
      <c r="E4" s="52" t="s">
        <v>6</v>
      </c>
      <c r="F4" s="12" t="s">
        <v>3</v>
      </c>
      <c r="G4" s="12" t="s">
        <v>5</v>
      </c>
    </row>
    <row r="5" spans="1:7" x14ac:dyDescent="0.2">
      <c r="A5" s="16" t="s">
        <v>112</v>
      </c>
      <c r="B5" s="17"/>
      <c r="C5" s="17"/>
      <c r="D5" s="17"/>
      <c r="E5" s="18"/>
      <c r="F5" s="19"/>
      <c r="G5" s="18"/>
    </row>
    <row r="6" spans="1:7" x14ac:dyDescent="0.2">
      <c r="A6" s="20" t="s">
        <v>20</v>
      </c>
      <c r="B6" s="21"/>
      <c r="C6" s="21"/>
      <c r="D6" s="21"/>
      <c r="E6" s="22"/>
      <c r="F6" s="23"/>
      <c r="G6" s="22"/>
    </row>
    <row r="7" spans="1:7" x14ac:dyDescent="0.2">
      <c r="A7" s="21" t="s">
        <v>114</v>
      </c>
      <c r="B7" s="21" t="s">
        <v>113</v>
      </c>
      <c r="C7" s="21" t="s">
        <v>115</v>
      </c>
      <c r="D7" s="24">
        <v>1655000</v>
      </c>
      <c r="E7" s="22">
        <v>15748.98</v>
      </c>
      <c r="F7" s="23">
        <v>7.0147823153944699</v>
      </c>
      <c r="G7" s="22"/>
    </row>
    <row r="8" spans="1:7" x14ac:dyDescent="0.2">
      <c r="A8" s="21" t="s">
        <v>117</v>
      </c>
      <c r="B8" s="21" t="s">
        <v>116</v>
      </c>
      <c r="C8" s="21" t="s">
        <v>115</v>
      </c>
      <c r="D8" s="24">
        <v>858500</v>
      </c>
      <c r="E8" s="22">
        <v>12000.112999999999</v>
      </c>
      <c r="F8" s="23">
        <v>5.3449925300010097</v>
      </c>
      <c r="G8" s="22"/>
    </row>
    <row r="9" spans="1:7" x14ac:dyDescent="0.2">
      <c r="A9" s="21" t="s">
        <v>119</v>
      </c>
      <c r="B9" s="21" t="s">
        <v>118</v>
      </c>
      <c r="C9" s="21" t="s">
        <v>120</v>
      </c>
      <c r="D9" s="24">
        <v>210000</v>
      </c>
      <c r="E9" s="22">
        <v>7562.1</v>
      </c>
      <c r="F9" s="23">
        <v>3.3682489499157802</v>
      </c>
      <c r="G9" s="22"/>
    </row>
    <row r="10" spans="1:7" x14ac:dyDescent="0.2">
      <c r="A10" s="21" t="s">
        <v>122</v>
      </c>
      <c r="B10" s="21" t="s">
        <v>121</v>
      </c>
      <c r="C10" s="21" t="s">
        <v>123</v>
      </c>
      <c r="D10" s="24">
        <v>353000</v>
      </c>
      <c r="E10" s="22">
        <v>6667.4639999999999</v>
      </c>
      <c r="F10" s="23">
        <v>2.9697674741938398</v>
      </c>
      <c r="G10" s="22"/>
    </row>
    <row r="11" spans="1:7" x14ac:dyDescent="0.2">
      <c r="A11" s="21" t="s">
        <v>125</v>
      </c>
      <c r="B11" s="21" t="s">
        <v>124</v>
      </c>
      <c r="C11" s="21" t="s">
        <v>126</v>
      </c>
      <c r="D11" s="24">
        <v>440000</v>
      </c>
      <c r="E11" s="22">
        <v>6466.24</v>
      </c>
      <c r="F11" s="23">
        <v>2.88013992011523</v>
      </c>
      <c r="G11" s="22"/>
    </row>
    <row r="12" spans="1:7" x14ac:dyDescent="0.2">
      <c r="A12" s="21" t="s">
        <v>128</v>
      </c>
      <c r="B12" s="21" t="s">
        <v>127</v>
      </c>
      <c r="C12" s="21" t="s">
        <v>129</v>
      </c>
      <c r="D12" s="24">
        <v>460000</v>
      </c>
      <c r="E12" s="22">
        <v>6243.12</v>
      </c>
      <c r="F12" s="23">
        <v>2.7807596281718299</v>
      </c>
      <c r="G12" s="22"/>
    </row>
    <row r="13" spans="1:7" x14ac:dyDescent="0.2">
      <c r="A13" s="21" t="s">
        <v>131</v>
      </c>
      <c r="B13" s="21" t="s">
        <v>130</v>
      </c>
      <c r="C13" s="21" t="s">
        <v>115</v>
      </c>
      <c r="D13" s="24">
        <v>580000</v>
      </c>
      <c r="E13" s="22">
        <v>6062.16</v>
      </c>
      <c r="F13" s="23">
        <v>2.7001578998190201</v>
      </c>
      <c r="G13" s="22"/>
    </row>
    <row r="14" spans="1:7" x14ac:dyDescent="0.2">
      <c r="A14" s="21" t="s">
        <v>136</v>
      </c>
      <c r="B14" s="21" t="s">
        <v>135</v>
      </c>
      <c r="C14" s="21" t="s">
        <v>126</v>
      </c>
      <c r="D14" s="24">
        <v>325000</v>
      </c>
      <c r="E14" s="22">
        <v>4728.1000000000004</v>
      </c>
      <c r="F14" s="23">
        <v>2.105951767379</v>
      </c>
      <c r="G14" s="22"/>
    </row>
    <row r="15" spans="1:7" x14ac:dyDescent="0.2">
      <c r="A15" s="21" t="s">
        <v>133</v>
      </c>
      <c r="B15" s="21" t="s">
        <v>132</v>
      </c>
      <c r="C15" s="21" t="s">
        <v>134</v>
      </c>
      <c r="D15" s="24">
        <v>1500000</v>
      </c>
      <c r="E15" s="22">
        <v>4709.25</v>
      </c>
      <c r="F15" s="23">
        <v>2.09755575400892</v>
      </c>
      <c r="G15" s="22"/>
    </row>
    <row r="16" spans="1:7" x14ac:dyDescent="0.2">
      <c r="A16" s="21" t="s">
        <v>138</v>
      </c>
      <c r="B16" s="21" t="s">
        <v>137</v>
      </c>
      <c r="C16" s="21" t="s">
        <v>139</v>
      </c>
      <c r="D16" s="24">
        <v>28000</v>
      </c>
      <c r="E16" s="22">
        <v>3539.2</v>
      </c>
      <c r="F16" s="23">
        <v>1.5764016190663901</v>
      </c>
      <c r="G16" s="22"/>
    </row>
    <row r="17" spans="1:7" x14ac:dyDescent="0.2">
      <c r="A17" s="21" t="s">
        <v>141</v>
      </c>
      <c r="B17" s="21" t="s">
        <v>140</v>
      </c>
      <c r="C17" s="21" t="s">
        <v>142</v>
      </c>
      <c r="D17" s="24">
        <v>44000</v>
      </c>
      <c r="E17" s="22">
        <v>3348.4</v>
      </c>
      <c r="F17" s="23">
        <v>1.49141703811084</v>
      </c>
      <c r="G17" s="22"/>
    </row>
    <row r="18" spans="1:7" x14ac:dyDescent="0.2">
      <c r="A18" s="21" t="s">
        <v>144</v>
      </c>
      <c r="B18" s="21" t="s">
        <v>143</v>
      </c>
      <c r="C18" s="21" t="s">
        <v>145</v>
      </c>
      <c r="D18" s="24">
        <v>1015000</v>
      </c>
      <c r="E18" s="22">
        <v>3324.6325000000002</v>
      </c>
      <c r="F18" s="23">
        <v>1.4808307119690101</v>
      </c>
      <c r="G18" s="22"/>
    </row>
    <row r="19" spans="1:7" x14ac:dyDescent="0.2">
      <c r="A19" s="21" t="s">
        <v>147</v>
      </c>
      <c r="B19" s="21" t="s">
        <v>146</v>
      </c>
      <c r="C19" s="21" t="s">
        <v>115</v>
      </c>
      <c r="D19" s="24">
        <v>400000</v>
      </c>
      <c r="E19" s="22">
        <v>3210</v>
      </c>
      <c r="F19" s="23">
        <v>1.4297720380885801</v>
      </c>
      <c r="G19" s="22"/>
    </row>
    <row r="20" spans="1:7" x14ac:dyDescent="0.2">
      <c r="A20" s="21" t="s">
        <v>149</v>
      </c>
      <c r="B20" s="21" t="s">
        <v>148</v>
      </c>
      <c r="C20" s="21" t="s">
        <v>150</v>
      </c>
      <c r="D20" s="24">
        <v>243000</v>
      </c>
      <c r="E20" s="22">
        <v>3185.73</v>
      </c>
      <c r="F20" s="23">
        <v>1.4189618924921901</v>
      </c>
      <c r="G20" s="22"/>
    </row>
    <row r="21" spans="1:7" x14ac:dyDescent="0.2">
      <c r="A21" s="21" t="s">
        <v>158</v>
      </c>
      <c r="B21" s="21" t="s">
        <v>157</v>
      </c>
      <c r="C21" s="21" t="s">
        <v>159</v>
      </c>
      <c r="D21" s="24">
        <v>1767000</v>
      </c>
      <c r="E21" s="22">
        <v>3058.1469000000002</v>
      </c>
      <c r="F21" s="23">
        <v>1.3621348679088101</v>
      </c>
      <c r="G21" s="22"/>
    </row>
    <row r="22" spans="1:7" x14ac:dyDescent="0.2">
      <c r="A22" s="21" t="s">
        <v>152</v>
      </c>
      <c r="B22" s="21" t="s">
        <v>151</v>
      </c>
      <c r="C22" s="21" t="s">
        <v>153</v>
      </c>
      <c r="D22" s="24">
        <v>190000</v>
      </c>
      <c r="E22" s="22">
        <v>3029.55</v>
      </c>
      <c r="F22" s="23">
        <v>1.3493974697792099</v>
      </c>
      <c r="G22" s="22"/>
    </row>
    <row r="23" spans="1:7" x14ac:dyDescent="0.2">
      <c r="A23" s="21" t="s">
        <v>161</v>
      </c>
      <c r="B23" s="21" t="s">
        <v>160</v>
      </c>
      <c r="C23" s="21" t="s">
        <v>162</v>
      </c>
      <c r="D23" s="24">
        <v>86000</v>
      </c>
      <c r="E23" s="22">
        <v>2751.57</v>
      </c>
      <c r="F23" s="23">
        <v>1.22558188375183</v>
      </c>
      <c r="G23" s="22"/>
    </row>
    <row r="24" spans="1:7" x14ac:dyDescent="0.2">
      <c r="A24" s="21" t="s">
        <v>155</v>
      </c>
      <c r="B24" s="21" t="s">
        <v>154</v>
      </c>
      <c r="C24" s="21" t="s">
        <v>156</v>
      </c>
      <c r="D24" s="24">
        <v>145000</v>
      </c>
      <c r="E24" s="22">
        <v>2567.66</v>
      </c>
      <c r="F24" s="23">
        <v>1.1436661904419101</v>
      </c>
      <c r="G24" s="22"/>
    </row>
    <row r="25" spans="1:7" x14ac:dyDescent="0.2">
      <c r="A25" s="21" t="s">
        <v>169</v>
      </c>
      <c r="B25" s="21" t="s">
        <v>168</v>
      </c>
      <c r="C25" s="21" t="s">
        <v>170</v>
      </c>
      <c r="D25" s="24">
        <v>750000</v>
      </c>
      <c r="E25" s="22">
        <v>2475</v>
      </c>
      <c r="F25" s="23">
        <v>1.10239432843278</v>
      </c>
      <c r="G25" s="22"/>
    </row>
    <row r="26" spans="1:7" x14ac:dyDescent="0.2">
      <c r="A26" s="21" t="s">
        <v>166</v>
      </c>
      <c r="B26" s="21" t="s">
        <v>165</v>
      </c>
      <c r="C26" s="21" t="s">
        <v>167</v>
      </c>
      <c r="D26" s="24">
        <v>319500</v>
      </c>
      <c r="E26" s="22">
        <v>2466.6997500000002</v>
      </c>
      <c r="F26" s="23">
        <v>1.0986972987258801</v>
      </c>
      <c r="G26" s="22"/>
    </row>
    <row r="27" spans="1:7" x14ac:dyDescent="0.2">
      <c r="A27" s="21" t="s">
        <v>172</v>
      </c>
      <c r="B27" s="21" t="s">
        <v>171</v>
      </c>
      <c r="C27" s="21" t="s">
        <v>173</v>
      </c>
      <c r="D27" s="24">
        <v>92500</v>
      </c>
      <c r="E27" s="22">
        <v>2460.3150000000001</v>
      </c>
      <c r="F27" s="23">
        <v>1.09585345541741</v>
      </c>
      <c r="G27" s="22"/>
    </row>
    <row r="28" spans="1:7" x14ac:dyDescent="0.2">
      <c r="A28" s="21" t="s">
        <v>182</v>
      </c>
      <c r="B28" s="21" t="s">
        <v>181</v>
      </c>
      <c r="C28" s="21" t="s">
        <v>183</v>
      </c>
      <c r="D28" s="24">
        <v>1483000</v>
      </c>
      <c r="E28" s="22">
        <v>2459.2588999999998</v>
      </c>
      <c r="F28" s="23">
        <v>1.09538305596276</v>
      </c>
      <c r="G28" s="22"/>
    </row>
    <row r="29" spans="1:7" x14ac:dyDescent="0.2">
      <c r="A29" s="21" t="s">
        <v>164</v>
      </c>
      <c r="B29" s="21" t="s">
        <v>163</v>
      </c>
      <c r="C29" s="21" t="s">
        <v>153</v>
      </c>
      <c r="D29" s="24">
        <v>135000</v>
      </c>
      <c r="E29" s="22">
        <v>2430.27</v>
      </c>
      <c r="F29" s="23">
        <v>1.08247105638802</v>
      </c>
      <c r="G29" s="22"/>
    </row>
    <row r="30" spans="1:7" x14ac:dyDescent="0.2">
      <c r="A30" s="21" t="s">
        <v>177</v>
      </c>
      <c r="B30" s="21" t="s">
        <v>176</v>
      </c>
      <c r="C30" s="21" t="s">
        <v>162</v>
      </c>
      <c r="D30" s="24">
        <v>330000</v>
      </c>
      <c r="E30" s="22">
        <v>2207.6999999999998</v>
      </c>
      <c r="F30" s="23">
        <v>0.98333574096204202</v>
      </c>
      <c r="G30" s="22"/>
    </row>
    <row r="31" spans="1:7" x14ac:dyDescent="0.2">
      <c r="A31" s="21" t="s">
        <v>175</v>
      </c>
      <c r="B31" s="21" t="s">
        <v>174</v>
      </c>
      <c r="C31" s="21" t="s">
        <v>142</v>
      </c>
      <c r="D31" s="24">
        <v>100000</v>
      </c>
      <c r="E31" s="22">
        <v>2188.5</v>
      </c>
      <c r="F31" s="23">
        <v>0.97478383344450303</v>
      </c>
      <c r="G31" s="22"/>
    </row>
    <row r="32" spans="1:7" x14ac:dyDescent="0.2">
      <c r="A32" s="21" t="s">
        <v>190</v>
      </c>
      <c r="B32" s="21" t="s">
        <v>189</v>
      </c>
      <c r="C32" s="21" t="s">
        <v>191</v>
      </c>
      <c r="D32" s="24">
        <v>55000</v>
      </c>
      <c r="E32" s="22">
        <v>2032.14</v>
      </c>
      <c r="F32" s="23">
        <v>0.90513923659854301</v>
      </c>
      <c r="G32" s="22"/>
    </row>
    <row r="33" spans="1:7" x14ac:dyDescent="0.2">
      <c r="A33" s="21" t="s">
        <v>185</v>
      </c>
      <c r="B33" s="21" t="s">
        <v>184</v>
      </c>
      <c r="C33" s="21" t="s">
        <v>183</v>
      </c>
      <c r="D33" s="24">
        <v>320000</v>
      </c>
      <c r="E33" s="22">
        <v>2008.8</v>
      </c>
      <c r="F33" s="23">
        <v>0.89474332402253498</v>
      </c>
      <c r="G33" s="22"/>
    </row>
    <row r="34" spans="1:7" x14ac:dyDescent="0.2">
      <c r="A34" s="21" t="s">
        <v>193</v>
      </c>
      <c r="B34" s="21" t="s">
        <v>192</v>
      </c>
      <c r="C34" s="21" t="s">
        <v>170</v>
      </c>
      <c r="D34" s="24">
        <v>27300</v>
      </c>
      <c r="E34" s="22">
        <v>1984.0274999999999</v>
      </c>
      <c r="F34" s="23">
        <v>0.88370935897158498</v>
      </c>
      <c r="G34" s="22"/>
    </row>
    <row r="35" spans="1:7" x14ac:dyDescent="0.2">
      <c r="A35" s="21" t="s">
        <v>204</v>
      </c>
      <c r="B35" s="21" t="s">
        <v>203</v>
      </c>
      <c r="C35" s="21" t="s">
        <v>162</v>
      </c>
      <c r="D35" s="24">
        <v>13000</v>
      </c>
      <c r="E35" s="22">
        <v>1922.83</v>
      </c>
      <c r="F35" s="23">
        <v>0.85645126728905296</v>
      </c>
      <c r="G35" s="22"/>
    </row>
    <row r="36" spans="1:7" x14ac:dyDescent="0.2">
      <c r="A36" s="21" t="s">
        <v>179</v>
      </c>
      <c r="B36" s="21" t="s">
        <v>178</v>
      </c>
      <c r="C36" s="21" t="s">
        <v>180</v>
      </c>
      <c r="D36" s="24">
        <v>34000</v>
      </c>
      <c r="E36" s="22">
        <v>1919.64</v>
      </c>
      <c r="F36" s="23">
        <v>0.855030403487962</v>
      </c>
      <c r="G36" s="22"/>
    </row>
    <row r="37" spans="1:7" x14ac:dyDescent="0.2">
      <c r="A37" s="21" t="s">
        <v>221</v>
      </c>
      <c r="B37" s="21" t="s">
        <v>220</v>
      </c>
      <c r="C37" s="21" t="s">
        <v>145</v>
      </c>
      <c r="D37" s="24">
        <v>1250000</v>
      </c>
      <c r="E37" s="22">
        <v>1902.375</v>
      </c>
      <c r="F37" s="23">
        <v>0.84734036789992495</v>
      </c>
      <c r="G37" s="22"/>
    </row>
    <row r="38" spans="1:7" x14ac:dyDescent="0.2">
      <c r="A38" s="21" t="s">
        <v>187</v>
      </c>
      <c r="B38" s="21" t="s">
        <v>186</v>
      </c>
      <c r="C38" s="21" t="s">
        <v>188</v>
      </c>
      <c r="D38" s="24">
        <v>510000</v>
      </c>
      <c r="E38" s="22">
        <v>1883.94</v>
      </c>
      <c r="F38" s="23">
        <v>0.83912920044753803</v>
      </c>
      <c r="G38" s="22"/>
    </row>
    <row r="39" spans="1:7" x14ac:dyDescent="0.2">
      <c r="A39" s="21" t="s">
        <v>198</v>
      </c>
      <c r="B39" s="21" t="s">
        <v>197</v>
      </c>
      <c r="C39" s="21" t="s">
        <v>199</v>
      </c>
      <c r="D39" s="24">
        <v>60000</v>
      </c>
      <c r="E39" s="22">
        <v>1776.96</v>
      </c>
      <c r="F39" s="23">
        <v>0.79147904074824904</v>
      </c>
      <c r="G39" s="22"/>
    </row>
    <row r="40" spans="1:7" x14ac:dyDescent="0.2">
      <c r="A40" s="21" t="s">
        <v>206</v>
      </c>
      <c r="B40" s="21" t="s">
        <v>205</v>
      </c>
      <c r="C40" s="21" t="s">
        <v>183</v>
      </c>
      <c r="D40" s="24">
        <v>527000</v>
      </c>
      <c r="E40" s="22">
        <v>1723.5535</v>
      </c>
      <c r="F40" s="23">
        <v>0.76769115278806899</v>
      </c>
      <c r="G40" s="22"/>
    </row>
    <row r="41" spans="1:7" x14ac:dyDescent="0.2">
      <c r="A41" s="21" t="s">
        <v>195</v>
      </c>
      <c r="B41" s="21" t="s">
        <v>194</v>
      </c>
      <c r="C41" s="21" t="s">
        <v>196</v>
      </c>
      <c r="D41" s="24">
        <v>110000</v>
      </c>
      <c r="E41" s="22">
        <v>1717.98</v>
      </c>
      <c r="F41" s="23">
        <v>0.76520864984280901</v>
      </c>
      <c r="G41" s="22"/>
    </row>
    <row r="42" spans="1:7" x14ac:dyDescent="0.2">
      <c r="A42" s="21" t="s">
        <v>210</v>
      </c>
      <c r="B42" s="21" t="s">
        <v>209</v>
      </c>
      <c r="C42" s="21" t="s">
        <v>199</v>
      </c>
      <c r="D42" s="24">
        <v>170100</v>
      </c>
      <c r="E42" s="22">
        <v>1684.41525</v>
      </c>
      <c r="F42" s="23">
        <v>0.750258512454823</v>
      </c>
      <c r="G42" s="22"/>
    </row>
    <row r="43" spans="1:7" x14ac:dyDescent="0.2">
      <c r="A43" s="21" t="s">
        <v>225</v>
      </c>
      <c r="B43" s="21" t="s">
        <v>224</v>
      </c>
      <c r="C43" s="21" t="s">
        <v>134</v>
      </c>
      <c r="D43" s="24">
        <v>220000</v>
      </c>
      <c r="E43" s="22">
        <v>1633.72</v>
      </c>
      <c r="F43" s="23">
        <v>0.727678247372608</v>
      </c>
      <c r="G43" s="22"/>
    </row>
    <row r="44" spans="1:7" x14ac:dyDescent="0.2">
      <c r="A44" s="21" t="s">
        <v>238</v>
      </c>
      <c r="B44" s="21" t="s">
        <v>237</v>
      </c>
      <c r="C44" s="21" t="s">
        <v>233</v>
      </c>
      <c r="D44" s="24">
        <v>110000</v>
      </c>
      <c r="E44" s="22">
        <v>1562.77</v>
      </c>
      <c r="F44" s="23">
        <v>0.69607627662420202</v>
      </c>
      <c r="G44" s="22"/>
    </row>
    <row r="45" spans="1:7" x14ac:dyDescent="0.2">
      <c r="A45" s="21" t="s">
        <v>201</v>
      </c>
      <c r="B45" s="21" t="s">
        <v>200</v>
      </c>
      <c r="C45" s="21" t="s">
        <v>202</v>
      </c>
      <c r="D45" s="24">
        <v>209400</v>
      </c>
      <c r="E45" s="22">
        <v>1519.9299000000001</v>
      </c>
      <c r="F45" s="23">
        <v>0.676994788434507</v>
      </c>
      <c r="G45" s="22"/>
    </row>
    <row r="46" spans="1:7" x14ac:dyDescent="0.2">
      <c r="A46" s="21" t="s">
        <v>212</v>
      </c>
      <c r="B46" s="21" t="s">
        <v>211</v>
      </c>
      <c r="C46" s="21" t="s">
        <v>213</v>
      </c>
      <c r="D46" s="24">
        <v>161776</v>
      </c>
      <c r="E46" s="22">
        <v>1453.4764720000001</v>
      </c>
      <c r="F46" s="23">
        <v>0.64739564413870299</v>
      </c>
      <c r="G46" s="22"/>
    </row>
    <row r="47" spans="1:7" x14ac:dyDescent="0.2">
      <c r="A47" s="21" t="s">
        <v>218</v>
      </c>
      <c r="B47" s="21" t="s">
        <v>217</v>
      </c>
      <c r="C47" s="21" t="s">
        <v>219</v>
      </c>
      <c r="D47" s="24">
        <v>330000</v>
      </c>
      <c r="E47" s="22">
        <v>1410.09</v>
      </c>
      <c r="F47" s="23">
        <v>0.62807079538577004</v>
      </c>
      <c r="G47" s="22"/>
    </row>
    <row r="48" spans="1:7" x14ac:dyDescent="0.2">
      <c r="A48" s="21" t="s">
        <v>227</v>
      </c>
      <c r="B48" s="21" t="s">
        <v>226</v>
      </c>
      <c r="C48" s="21" t="s">
        <v>123</v>
      </c>
      <c r="D48" s="24">
        <v>415000</v>
      </c>
      <c r="E48" s="22">
        <v>1405.19</v>
      </c>
      <c r="F48" s="23">
        <v>0.62588827732139896</v>
      </c>
      <c r="G48" s="22"/>
    </row>
    <row r="49" spans="1:9" x14ac:dyDescent="0.2">
      <c r="A49" s="21" t="s">
        <v>208</v>
      </c>
      <c r="B49" s="21" t="s">
        <v>207</v>
      </c>
      <c r="C49" s="21" t="s">
        <v>199</v>
      </c>
      <c r="D49" s="24">
        <v>9878</v>
      </c>
      <c r="E49" s="22">
        <v>1390.3285000000001</v>
      </c>
      <c r="F49" s="23">
        <v>0.61926878911452798</v>
      </c>
      <c r="G49" s="22"/>
    </row>
    <row r="50" spans="1:9" x14ac:dyDescent="0.2">
      <c r="A50" s="21" t="s">
        <v>223</v>
      </c>
      <c r="B50" s="21" t="s">
        <v>222</v>
      </c>
      <c r="C50" s="21" t="s">
        <v>167</v>
      </c>
      <c r="D50" s="24">
        <v>75000</v>
      </c>
      <c r="E50" s="22">
        <v>1379.7</v>
      </c>
      <c r="F50" s="23">
        <v>0.61453472926816599</v>
      </c>
      <c r="G50" s="22"/>
    </row>
    <row r="51" spans="1:9" x14ac:dyDescent="0.2">
      <c r="A51" s="21" t="s">
        <v>232</v>
      </c>
      <c r="B51" s="21" t="s">
        <v>231</v>
      </c>
      <c r="C51" s="21" t="s">
        <v>233</v>
      </c>
      <c r="D51" s="24">
        <v>180000</v>
      </c>
      <c r="E51" s="22">
        <v>1356.48</v>
      </c>
      <c r="F51" s="23">
        <v>0.60419226611414201</v>
      </c>
      <c r="G51" s="22"/>
    </row>
    <row r="52" spans="1:9" x14ac:dyDescent="0.2">
      <c r="A52" s="21" t="s">
        <v>215</v>
      </c>
      <c r="B52" s="21" t="s">
        <v>214</v>
      </c>
      <c r="C52" s="21" t="s">
        <v>216</v>
      </c>
      <c r="D52" s="24">
        <v>870000</v>
      </c>
      <c r="E52" s="22">
        <v>1343.9760000000001</v>
      </c>
      <c r="F52" s="23">
        <v>0.59862283634334401</v>
      </c>
      <c r="G52" s="22"/>
    </row>
    <row r="53" spans="1:9" x14ac:dyDescent="0.2">
      <c r="A53" s="21" t="s">
        <v>229</v>
      </c>
      <c r="B53" s="21" t="s">
        <v>228</v>
      </c>
      <c r="C53" s="21" t="s">
        <v>230</v>
      </c>
      <c r="D53" s="24">
        <v>89961</v>
      </c>
      <c r="E53" s="22">
        <v>1109.6689349999999</v>
      </c>
      <c r="F53" s="23">
        <v>0.49425969308365503</v>
      </c>
      <c r="G53" s="22"/>
    </row>
    <row r="54" spans="1:9" x14ac:dyDescent="0.2">
      <c r="A54" s="21" t="s">
        <v>235</v>
      </c>
      <c r="B54" s="21" t="s">
        <v>234</v>
      </c>
      <c r="C54" s="21" t="s">
        <v>236</v>
      </c>
      <c r="D54" s="24">
        <v>37400</v>
      </c>
      <c r="E54" s="22">
        <v>667.44039999999995</v>
      </c>
      <c r="F54" s="23">
        <v>0.297285863243195</v>
      </c>
      <c r="G54" s="22"/>
    </row>
    <row r="55" spans="1:9" x14ac:dyDescent="0.2">
      <c r="A55" s="21" t="s">
        <v>240</v>
      </c>
      <c r="B55" s="21" t="s">
        <v>239</v>
      </c>
      <c r="C55" s="21" t="s">
        <v>241</v>
      </c>
      <c r="D55" s="24">
        <v>20000</v>
      </c>
      <c r="E55" s="22">
        <v>441.96</v>
      </c>
      <c r="F55" s="23">
        <v>0.196854221169355</v>
      </c>
      <c r="G55" s="22"/>
    </row>
    <row r="56" spans="1:9" x14ac:dyDescent="0.2">
      <c r="A56" s="21" t="s">
        <v>243</v>
      </c>
      <c r="B56" s="21" t="s">
        <v>242</v>
      </c>
      <c r="C56" s="21" t="s">
        <v>115</v>
      </c>
      <c r="D56" s="24">
        <v>400000</v>
      </c>
      <c r="E56" s="22">
        <v>271.95999999999998</v>
      </c>
      <c r="F56" s="23">
        <v>0.121134206691143</v>
      </c>
      <c r="G56" s="22"/>
    </row>
    <row r="57" spans="1:9" x14ac:dyDescent="0.2">
      <c r="A57" s="20" t="s">
        <v>27</v>
      </c>
      <c r="B57" s="20"/>
      <c r="C57" s="20"/>
      <c r="D57" s="20"/>
      <c r="E57" s="25">
        <f>SUM(E7:E56)</f>
        <v>152393.51150700002</v>
      </c>
      <c r="F57" s="26">
        <f>SUM(F7:F56)</f>
        <v>67.877875868797062</v>
      </c>
      <c r="G57" s="25"/>
      <c r="H57" s="14"/>
      <c r="I57" s="14"/>
    </row>
    <row r="58" spans="1:9" x14ac:dyDescent="0.2">
      <c r="A58" s="21"/>
      <c r="B58" s="21"/>
      <c r="C58" s="21"/>
      <c r="D58" s="21"/>
      <c r="E58" s="22"/>
      <c r="F58" s="23"/>
      <c r="G58" s="22"/>
    </row>
    <row r="59" spans="1:9" x14ac:dyDescent="0.2">
      <c r="A59" s="20" t="s">
        <v>371</v>
      </c>
      <c r="B59" s="21"/>
      <c r="C59" s="21"/>
      <c r="D59" s="21"/>
      <c r="E59" s="22"/>
      <c r="F59" s="23"/>
      <c r="G59" s="22"/>
    </row>
    <row r="60" spans="1:9" x14ac:dyDescent="0.2">
      <c r="A60" s="21"/>
      <c r="B60" s="21" t="s">
        <v>372</v>
      </c>
      <c r="C60" s="21" t="s">
        <v>233</v>
      </c>
      <c r="D60" s="24">
        <v>27500</v>
      </c>
      <c r="E60" s="22">
        <v>2.7499999999999998E-3</v>
      </c>
      <c r="F60" s="23">
        <v>1.22488258714754E-6</v>
      </c>
      <c r="G60" s="22"/>
    </row>
    <row r="61" spans="1:9" x14ac:dyDescent="0.2">
      <c r="A61" s="21" t="s">
        <v>374</v>
      </c>
      <c r="B61" s="21" t="s">
        <v>373</v>
      </c>
      <c r="C61" s="21" t="s">
        <v>375</v>
      </c>
      <c r="D61" s="24">
        <v>27000</v>
      </c>
      <c r="E61" s="22">
        <v>2.7000000000000001E-3</v>
      </c>
      <c r="F61" s="23">
        <v>1.20261199465394E-6</v>
      </c>
      <c r="G61" s="22"/>
    </row>
    <row r="62" spans="1:9" x14ac:dyDescent="0.2">
      <c r="A62" s="20" t="s">
        <v>27</v>
      </c>
      <c r="B62" s="20"/>
      <c r="C62" s="20"/>
      <c r="D62" s="20"/>
      <c r="E62" s="25">
        <f>SUM(E59:E61)</f>
        <v>5.45E-3</v>
      </c>
      <c r="F62" s="26">
        <f>SUM(F59:F61)</f>
        <v>2.4274945818014801E-6</v>
      </c>
      <c r="G62" s="25"/>
      <c r="H62" s="14"/>
      <c r="I62" s="14"/>
    </row>
    <row r="63" spans="1:9" x14ac:dyDescent="0.2">
      <c r="A63" s="21"/>
      <c r="B63" s="21"/>
      <c r="C63" s="21"/>
      <c r="D63" s="21"/>
      <c r="E63" s="22"/>
      <c r="F63" s="23"/>
      <c r="G63" s="22"/>
    </row>
    <row r="64" spans="1:9" x14ac:dyDescent="0.2">
      <c r="A64" s="20" t="s">
        <v>19</v>
      </c>
      <c r="B64" s="21"/>
      <c r="C64" s="21"/>
      <c r="D64" s="21"/>
      <c r="E64" s="22"/>
      <c r="F64" s="23"/>
      <c r="G64" s="22"/>
    </row>
    <row r="65" spans="1:9" x14ac:dyDescent="0.2">
      <c r="A65" s="20" t="s">
        <v>20</v>
      </c>
      <c r="B65" s="21"/>
      <c r="C65" s="21"/>
      <c r="D65" s="21"/>
      <c r="E65" s="22"/>
      <c r="F65" s="23"/>
      <c r="G65" s="22"/>
    </row>
    <row r="66" spans="1:9" x14ac:dyDescent="0.2">
      <c r="A66" s="21" t="s">
        <v>23</v>
      </c>
      <c r="B66" s="21" t="s">
        <v>22</v>
      </c>
      <c r="C66" s="21" t="s">
        <v>24</v>
      </c>
      <c r="D66" s="24">
        <v>9994</v>
      </c>
      <c r="E66" s="22">
        <v>10418.405199999999</v>
      </c>
      <c r="F66" s="23">
        <v>4.6404811328463103</v>
      </c>
      <c r="G66" s="22">
        <v>8.3308999999999997</v>
      </c>
    </row>
    <row r="67" spans="1:9" x14ac:dyDescent="0.2">
      <c r="A67" s="21" t="s">
        <v>26</v>
      </c>
      <c r="B67" s="21" t="s">
        <v>25</v>
      </c>
      <c r="C67" s="21" t="s">
        <v>24</v>
      </c>
      <c r="D67" s="24">
        <v>7150</v>
      </c>
      <c r="E67" s="22">
        <v>7434.3483500000002</v>
      </c>
      <c r="F67" s="23">
        <v>3.3113468511651001</v>
      </c>
      <c r="G67" s="22">
        <v>8.2711000000000006</v>
      </c>
    </row>
    <row r="68" spans="1:9" x14ac:dyDescent="0.2">
      <c r="A68" s="21" t="s">
        <v>101</v>
      </c>
      <c r="B68" s="21" t="s">
        <v>100</v>
      </c>
      <c r="C68" s="21" t="s">
        <v>21</v>
      </c>
      <c r="D68" s="24">
        <v>5000</v>
      </c>
      <c r="E68" s="22">
        <v>5153.5658218999997</v>
      </c>
      <c r="F68" s="23">
        <v>2.29545928616872</v>
      </c>
      <c r="G68" s="22">
        <v>7.3902000000000001</v>
      </c>
    </row>
    <row r="69" spans="1:9" x14ac:dyDescent="0.2">
      <c r="A69" s="21" t="s">
        <v>95</v>
      </c>
      <c r="B69" s="21" t="s">
        <v>94</v>
      </c>
      <c r="C69" s="21" t="s">
        <v>21</v>
      </c>
      <c r="D69" s="24">
        <v>4500</v>
      </c>
      <c r="E69" s="22">
        <v>4572.0521507000003</v>
      </c>
      <c r="F69" s="23">
        <v>2.0364462061537698</v>
      </c>
      <c r="G69" s="22">
        <v>7.2257999999999996</v>
      </c>
    </row>
    <row r="70" spans="1:9" x14ac:dyDescent="0.2">
      <c r="A70" s="21" t="s">
        <v>353</v>
      </c>
      <c r="B70" s="21" t="s">
        <v>352</v>
      </c>
      <c r="C70" s="21" t="s">
        <v>21</v>
      </c>
      <c r="D70" s="24">
        <v>3500</v>
      </c>
      <c r="E70" s="22">
        <v>3822.1817123000001</v>
      </c>
      <c r="F70" s="23">
        <v>1.7024450270218301</v>
      </c>
      <c r="G70" s="22">
        <v>7.5250000000000004</v>
      </c>
    </row>
    <row r="71" spans="1:9" x14ac:dyDescent="0.2">
      <c r="A71" s="21" t="s">
        <v>84</v>
      </c>
      <c r="B71" s="21" t="s">
        <v>83</v>
      </c>
      <c r="C71" s="21" t="s">
        <v>21</v>
      </c>
      <c r="D71" s="24">
        <v>2500</v>
      </c>
      <c r="E71" s="22">
        <v>2783.9433904000002</v>
      </c>
      <c r="F71" s="23">
        <v>1.24000137545652</v>
      </c>
      <c r="G71" s="22">
        <v>7.5250000000000004</v>
      </c>
    </row>
    <row r="72" spans="1:9" x14ac:dyDescent="0.2">
      <c r="A72" s="21" t="s">
        <v>377</v>
      </c>
      <c r="B72" s="21" t="s">
        <v>376</v>
      </c>
      <c r="C72" s="21" t="s">
        <v>21</v>
      </c>
      <c r="D72" s="24">
        <v>250</v>
      </c>
      <c r="E72" s="22">
        <v>2638.8668151000002</v>
      </c>
      <c r="F72" s="23">
        <v>1.17538254967908</v>
      </c>
      <c r="G72" s="22">
        <v>6.7</v>
      </c>
    </row>
    <row r="73" spans="1:9" x14ac:dyDescent="0.2">
      <c r="A73" s="21" t="s">
        <v>93</v>
      </c>
      <c r="B73" s="21" t="s">
        <v>92</v>
      </c>
      <c r="C73" s="21" t="s">
        <v>21</v>
      </c>
      <c r="D73" s="24">
        <v>2500</v>
      </c>
      <c r="E73" s="22">
        <v>2598.4324658</v>
      </c>
      <c r="F73" s="23">
        <v>1.1573726113589999</v>
      </c>
      <c r="G73" s="22">
        <v>7.3650000000000002</v>
      </c>
    </row>
    <row r="74" spans="1:9" x14ac:dyDescent="0.2">
      <c r="A74" s="21" t="s">
        <v>99</v>
      </c>
      <c r="B74" s="21" t="s">
        <v>98</v>
      </c>
      <c r="C74" s="21" t="s">
        <v>21</v>
      </c>
      <c r="D74" s="24">
        <v>250</v>
      </c>
      <c r="E74" s="22">
        <v>2590.7310959000001</v>
      </c>
      <c r="F74" s="23">
        <v>1.1539423299453</v>
      </c>
      <c r="G74" s="22">
        <v>7.1398999999999999</v>
      </c>
    </row>
    <row r="75" spans="1:9" x14ac:dyDescent="0.2">
      <c r="A75" s="21" t="s">
        <v>97</v>
      </c>
      <c r="B75" s="21" t="s">
        <v>96</v>
      </c>
      <c r="C75" s="21" t="s">
        <v>21</v>
      </c>
      <c r="D75" s="24">
        <v>3500</v>
      </c>
      <c r="E75" s="22">
        <v>1958.11</v>
      </c>
      <c r="F75" s="23">
        <v>0.87216539735253196</v>
      </c>
      <c r="G75" s="22">
        <v>6.5324999999999998</v>
      </c>
    </row>
    <row r="76" spans="1:9" x14ac:dyDescent="0.2">
      <c r="A76" s="21" t="s">
        <v>86</v>
      </c>
      <c r="B76" s="21" t="s">
        <v>85</v>
      </c>
      <c r="C76" s="21" t="s">
        <v>87</v>
      </c>
      <c r="D76" s="24">
        <v>1000</v>
      </c>
      <c r="E76" s="22">
        <v>1057.9830548</v>
      </c>
      <c r="F76" s="23">
        <v>0.47123818957151897</v>
      </c>
      <c r="G76" s="22">
        <v>7.57</v>
      </c>
    </row>
    <row r="77" spans="1:9" x14ac:dyDescent="0.2">
      <c r="A77" s="21" t="s">
        <v>103</v>
      </c>
      <c r="B77" s="21" t="s">
        <v>102</v>
      </c>
      <c r="C77" s="21" t="s">
        <v>21</v>
      </c>
      <c r="D77" s="24">
        <v>1000</v>
      </c>
      <c r="E77" s="22">
        <v>1035.9482465999999</v>
      </c>
      <c r="F77" s="23">
        <v>0.46142362488958599</v>
      </c>
      <c r="G77" s="22">
        <v>7.1395</v>
      </c>
    </row>
    <row r="78" spans="1:9" x14ac:dyDescent="0.2">
      <c r="A78" s="21" t="s">
        <v>109</v>
      </c>
      <c r="B78" s="21" t="s">
        <v>108</v>
      </c>
      <c r="C78" s="21" t="s">
        <v>21</v>
      </c>
      <c r="D78" s="24">
        <v>500</v>
      </c>
      <c r="E78" s="22">
        <v>524.56526029999998</v>
      </c>
      <c r="F78" s="23">
        <v>0.23364758296872201</v>
      </c>
      <c r="G78" s="22">
        <v>6.7637</v>
      </c>
    </row>
    <row r="79" spans="1:9" x14ac:dyDescent="0.2">
      <c r="A79" s="20" t="s">
        <v>27</v>
      </c>
      <c r="B79" s="20"/>
      <c r="C79" s="20"/>
      <c r="D79" s="20"/>
      <c r="E79" s="25">
        <f>SUM(E65:E78)</f>
        <v>46589.133563800002</v>
      </c>
      <c r="F79" s="26">
        <f>SUM(F65:F78)</f>
        <v>20.751352164577991</v>
      </c>
      <c r="G79" s="25"/>
      <c r="H79" s="14"/>
      <c r="I79" s="14"/>
    </row>
    <row r="80" spans="1:9" x14ac:dyDescent="0.2">
      <c r="A80" s="21"/>
      <c r="B80" s="21"/>
      <c r="C80" s="21"/>
      <c r="D80" s="21"/>
      <c r="E80" s="22"/>
      <c r="F80" s="23"/>
      <c r="G80" s="22"/>
    </row>
    <row r="81" spans="1:9" x14ac:dyDescent="0.2">
      <c r="A81" s="20" t="s">
        <v>35</v>
      </c>
      <c r="B81" s="21"/>
      <c r="C81" s="21"/>
      <c r="D81" s="21"/>
      <c r="E81" s="22"/>
      <c r="F81" s="23"/>
      <c r="G81" s="22"/>
    </row>
    <row r="82" spans="1:9" x14ac:dyDescent="0.2">
      <c r="A82" s="21" t="s">
        <v>60</v>
      </c>
      <c r="B82" s="21" t="s">
        <v>59</v>
      </c>
      <c r="C82" s="21" t="s">
        <v>36</v>
      </c>
      <c r="D82" s="24">
        <v>6196200</v>
      </c>
      <c r="E82" s="22">
        <v>5974.7044390000001</v>
      </c>
      <c r="F82" s="23">
        <v>2.6612041566124298</v>
      </c>
      <c r="G82" s="22">
        <v>7.5174026418000199</v>
      </c>
    </row>
    <row r="83" spans="1:9" x14ac:dyDescent="0.2">
      <c r="A83" s="21" t="s">
        <v>89</v>
      </c>
      <c r="B83" s="21" t="s">
        <v>88</v>
      </c>
      <c r="C83" s="21" t="s">
        <v>36</v>
      </c>
      <c r="D83" s="24">
        <v>5000000</v>
      </c>
      <c r="E83" s="22">
        <v>4909.03</v>
      </c>
      <c r="F83" s="23">
        <v>2.1865401333763201</v>
      </c>
      <c r="G83" s="22">
        <v>7.1090227112499997</v>
      </c>
    </row>
    <row r="84" spans="1:9" x14ac:dyDescent="0.2">
      <c r="A84" s="21" t="s">
        <v>76</v>
      </c>
      <c r="B84" s="21" t="s">
        <v>75</v>
      </c>
      <c r="C84" s="21" t="s">
        <v>36</v>
      </c>
      <c r="D84" s="24">
        <v>2500000</v>
      </c>
      <c r="E84" s="22">
        <v>2442.5475000000001</v>
      </c>
      <c r="F84" s="23">
        <v>1.0879396003748201</v>
      </c>
      <c r="G84" s="22">
        <v>7.4513162199999998</v>
      </c>
    </row>
    <row r="85" spans="1:9" x14ac:dyDescent="0.2">
      <c r="A85" s="21" t="s">
        <v>70</v>
      </c>
      <c r="B85" s="21" t="s">
        <v>69</v>
      </c>
      <c r="C85" s="21" t="s">
        <v>36</v>
      </c>
      <c r="D85" s="24">
        <v>2000000</v>
      </c>
      <c r="E85" s="22">
        <v>2040.1228888999999</v>
      </c>
      <c r="F85" s="23">
        <v>0.90869490991081303</v>
      </c>
      <c r="G85" s="22">
        <v>7.75896966</v>
      </c>
    </row>
    <row r="86" spans="1:9" x14ac:dyDescent="0.2">
      <c r="A86" s="21" t="s">
        <v>72</v>
      </c>
      <c r="B86" s="21" t="s">
        <v>71</v>
      </c>
      <c r="C86" s="21" t="s">
        <v>36</v>
      </c>
      <c r="D86" s="24">
        <v>2000000</v>
      </c>
      <c r="E86" s="22">
        <v>2036.4533332999999</v>
      </c>
      <c r="F86" s="23">
        <v>0.90706044636281002</v>
      </c>
      <c r="G86" s="22">
        <v>7.7433732150000001</v>
      </c>
    </row>
    <row r="87" spans="1:9" x14ac:dyDescent="0.2">
      <c r="A87" s="21" t="s">
        <v>74</v>
      </c>
      <c r="B87" s="21" t="s">
        <v>73</v>
      </c>
      <c r="C87" s="21" t="s">
        <v>36</v>
      </c>
      <c r="D87" s="24">
        <v>2000000</v>
      </c>
      <c r="E87" s="22">
        <v>2025.1791111</v>
      </c>
      <c r="F87" s="23">
        <v>0.90203877419684197</v>
      </c>
      <c r="G87" s="22">
        <v>7.7806905750000004</v>
      </c>
    </row>
    <row r="88" spans="1:9" x14ac:dyDescent="0.2">
      <c r="A88" s="21" t="s">
        <v>68</v>
      </c>
      <c r="B88" s="21" t="s">
        <v>67</v>
      </c>
      <c r="C88" s="21" t="s">
        <v>36</v>
      </c>
      <c r="D88" s="24">
        <v>500000</v>
      </c>
      <c r="E88" s="22">
        <v>510.79033329999999</v>
      </c>
      <c r="F88" s="23">
        <v>0.22751206725180201</v>
      </c>
      <c r="G88" s="22">
        <v>5.6973080231999997</v>
      </c>
    </row>
    <row r="89" spans="1:9" x14ac:dyDescent="0.2">
      <c r="A89" s="21" t="s">
        <v>82</v>
      </c>
      <c r="B89" s="21" t="s">
        <v>81</v>
      </c>
      <c r="C89" s="21" t="s">
        <v>36</v>
      </c>
      <c r="D89" s="24">
        <v>83300</v>
      </c>
      <c r="E89" s="22">
        <v>82.677017800000002</v>
      </c>
      <c r="F89" s="23">
        <v>3.6825323440184299E-2</v>
      </c>
      <c r="G89" s="22">
        <v>7.6304317749999999</v>
      </c>
    </row>
    <row r="90" spans="1:9" x14ac:dyDescent="0.2">
      <c r="A90" s="21" t="s">
        <v>78</v>
      </c>
      <c r="B90" s="21" t="s">
        <v>77</v>
      </c>
      <c r="C90" s="21" t="s">
        <v>36</v>
      </c>
      <c r="D90" s="24">
        <v>52560</v>
      </c>
      <c r="E90" s="22">
        <v>54.4513891</v>
      </c>
      <c r="F90" s="23">
        <v>2.42532939471219E-2</v>
      </c>
      <c r="G90" s="22">
        <v>7.4483115299999998</v>
      </c>
    </row>
    <row r="91" spans="1:9" x14ac:dyDescent="0.2">
      <c r="A91" s="21" t="s">
        <v>80</v>
      </c>
      <c r="B91" s="21" t="s">
        <v>79</v>
      </c>
      <c r="C91" s="21" t="s">
        <v>36</v>
      </c>
      <c r="D91" s="24">
        <v>50000</v>
      </c>
      <c r="E91" s="22">
        <v>51.597016699999998</v>
      </c>
      <c r="F91" s="23">
        <v>2.29819226562148E-2</v>
      </c>
      <c r="G91" s="22">
        <v>7.5004781349999998</v>
      </c>
    </row>
    <row r="92" spans="1:9" x14ac:dyDescent="0.2">
      <c r="A92" s="21" t="s">
        <v>91</v>
      </c>
      <c r="B92" s="21" t="s">
        <v>90</v>
      </c>
      <c r="C92" s="21" t="s">
        <v>36</v>
      </c>
      <c r="D92" s="24">
        <v>46150</v>
      </c>
      <c r="E92" s="22">
        <v>46.697462100000003</v>
      </c>
      <c r="F92" s="23">
        <v>2.07996029782807E-2</v>
      </c>
      <c r="G92" s="22">
        <v>7.4516810649999998</v>
      </c>
    </row>
    <row r="93" spans="1:9" x14ac:dyDescent="0.2">
      <c r="A93" s="21" t="s">
        <v>62</v>
      </c>
      <c r="B93" s="21" t="s">
        <v>61</v>
      </c>
      <c r="C93" s="21" t="s">
        <v>36</v>
      </c>
      <c r="D93" s="24">
        <v>23000</v>
      </c>
      <c r="E93" s="22">
        <v>22.903039700000001</v>
      </c>
      <c r="F93" s="23">
        <v>1.0201285280464999E-2</v>
      </c>
      <c r="G93" s="22">
        <v>7.4274103392000104</v>
      </c>
    </row>
    <row r="94" spans="1:9" x14ac:dyDescent="0.2">
      <c r="A94" s="21" t="s">
        <v>367</v>
      </c>
      <c r="B94" s="21" t="s">
        <v>366</v>
      </c>
      <c r="C94" s="21" t="s">
        <v>36</v>
      </c>
      <c r="D94" s="24">
        <v>20000</v>
      </c>
      <c r="E94" s="22">
        <v>20.802659999999999</v>
      </c>
      <c r="F94" s="23">
        <v>9.2657512728547501E-3</v>
      </c>
      <c r="G94" s="22">
        <v>5.9325538050000004</v>
      </c>
    </row>
    <row r="95" spans="1:9" x14ac:dyDescent="0.2">
      <c r="A95" s="20" t="s">
        <v>27</v>
      </c>
      <c r="B95" s="20"/>
      <c r="C95" s="20"/>
      <c r="D95" s="20"/>
      <c r="E95" s="25">
        <f>SUM(E82:E94)</f>
        <v>20217.956190999997</v>
      </c>
      <c r="F95" s="26">
        <f>SUM(F82:F94)</f>
        <v>9.0053172676609581</v>
      </c>
      <c r="G95" s="25"/>
      <c r="H95" s="14"/>
      <c r="I95" s="14"/>
    </row>
    <row r="96" spans="1:9" x14ac:dyDescent="0.2">
      <c r="A96" s="21"/>
      <c r="B96" s="21"/>
      <c r="C96" s="21"/>
      <c r="D96" s="21"/>
      <c r="E96" s="22"/>
      <c r="F96" s="23"/>
      <c r="G96" s="22"/>
    </row>
    <row r="97" spans="1:9" x14ac:dyDescent="0.2">
      <c r="A97" s="20" t="s">
        <v>38</v>
      </c>
      <c r="B97" s="20"/>
      <c r="C97" s="20"/>
      <c r="D97" s="20"/>
      <c r="E97" s="25">
        <f>E57+E62+E79+E95</f>
        <v>219200.60671180004</v>
      </c>
      <c r="F97" s="26">
        <f>F57+F62+F79+F95</f>
        <v>97.634547728530592</v>
      </c>
      <c r="G97" s="25"/>
      <c r="H97" s="14"/>
      <c r="I97" s="14"/>
    </row>
    <row r="98" spans="1:9" x14ac:dyDescent="0.2">
      <c r="A98" s="20"/>
      <c r="B98" s="20"/>
      <c r="C98" s="20"/>
      <c r="D98" s="20"/>
      <c r="E98" s="25"/>
      <c r="F98" s="26"/>
      <c r="G98" s="25"/>
      <c r="H98" s="14"/>
      <c r="I98" s="14"/>
    </row>
    <row r="99" spans="1:9" x14ac:dyDescent="0.2">
      <c r="A99" s="20" t="s">
        <v>40</v>
      </c>
      <c r="B99" s="20"/>
      <c r="C99" s="20"/>
      <c r="D99" s="20"/>
      <c r="E99" s="25">
        <f>E101-(E57+E62+E79+E95)</f>
        <v>5310.707993399963</v>
      </c>
      <c r="F99" s="26">
        <f>F101-(F57+F62+F79+F95)</f>
        <v>2.3654522714694082</v>
      </c>
      <c r="G99" s="25"/>
      <c r="H99" s="14"/>
      <c r="I99" s="14"/>
    </row>
    <row r="100" spans="1:9" x14ac:dyDescent="0.2">
      <c r="A100" s="20"/>
      <c r="B100" s="20"/>
      <c r="C100" s="20"/>
      <c r="D100" s="20"/>
      <c r="E100" s="25"/>
      <c r="F100" s="26"/>
      <c r="G100" s="25"/>
      <c r="H100" s="14"/>
      <c r="I100" s="14"/>
    </row>
    <row r="101" spans="1:9" x14ac:dyDescent="0.2">
      <c r="A101" s="27" t="s">
        <v>39</v>
      </c>
      <c r="B101" s="27"/>
      <c r="C101" s="27"/>
      <c r="D101" s="27"/>
      <c r="E101" s="28">
        <v>224511.3147052</v>
      </c>
      <c r="F101" s="29">
        <v>100</v>
      </c>
      <c r="G101" s="28"/>
      <c r="H101" s="14"/>
      <c r="I101" s="14"/>
    </row>
    <row r="102" spans="1:9" x14ac:dyDescent="0.2">
      <c r="F102" s="68" t="s">
        <v>943</v>
      </c>
      <c r="G102" s="68"/>
    </row>
    <row r="103" spans="1:9" x14ac:dyDescent="0.2">
      <c r="A103" s="14" t="s">
        <v>41</v>
      </c>
    </row>
    <row r="104" spans="1:9" x14ac:dyDescent="0.2">
      <c r="A104" s="14" t="s">
        <v>378</v>
      </c>
    </row>
    <row r="106" spans="1:9" x14ac:dyDescent="0.2">
      <c r="A106" s="14" t="s">
        <v>42</v>
      </c>
    </row>
    <row r="107" spans="1:9" x14ac:dyDescent="0.2">
      <c r="A107" s="14" t="s">
        <v>43</v>
      </c>
    </row>
    <row r="108" spans="1:9" x14ac:dyDescent="0.2">
      <c r="A108" s="14" t="s">
        <v>44</v>
      </c>
      <c r="B108" s="14"/>
      <c r="C108" s="30" t="s">
        <v>46</v>
      </c>
      <c r="D108" s="14" t="s">
        <v>45</v>
      </c>
    </row>
    <row r="109" spans="1:9" x14ac:dyDescent="0.2">
      <c r="A109" s="7" t="s">
        <v>47</v>
      </c>
      <c r="C109" s="31">
        <v>243.95959999999999</v>
      </c>
      <c r="D109" s="31">
        <v>266.46789999999999</v>
      </c>
    </row>
    <row r="110" spans="1:9" x14ac:dyDescent="0.2">
      <c r="A110" s="7" t="s">
        <v>48</v>
      </c>
      <c r="C110" s="31">
        <v>28.459599999999998</v>
      </c>
      <c r="D110" s="31">
        <v>28.610499999999998</v>
      </c>
    </row>
    <row r="111" spans="1:9" x14ac:dyDescent="0.2">
      <c r="A111" s="7" t="s">
        <v>49</v>
      </c>
      <c r="C111" s="31">
        <v>277.66930000000002</v>
      </c>
      <c r="D111" s="31">
        <v>304.96890000000002</v>
      </c>
    </row>
    <row r="112" spans="1:9" x14ac:dyDescent="0.2">
      <c r="A112" s="7" t="s">
        <v>50</v>
      </c>
      <c r="C112" s="31">
        <v>33.660899999999998</v>
      </c>
      <c r="D112" s="31">
        <v>33.989100000000001</v>
      </c>
    </row>
    <row r="114" spans="1:9" x14ac:dyDescent="0.2">
      <c r="A114" s="14" t="s">
        <v>51</v>
      </c>
    </row>
    <row r="115" spans="1:9" x14ac:dyDescent="0.2">
      <c r="A115" s="116" t="s">
        <v>52</v>
      </c>
      <c r="B115" s="117"/>
      <c r="C115" s="32" t="s">
        <v>53</v>
      </c>
    </row>
    <row r="116" spans="1:9" x14ac:dyDescent="0.2">
      <c r="A116" s="112" t="s">
        <v>48</v>
      </c>
      <c r="B116" s="113"/>
      <c r="C116" s="33">
        <v>2.5</v>
      </c>
    </row>
    <row r="117" spans="1:9" x14ac:dyDescent="0.2">
      <c r="A117" s="112" t="s">
        <v>50</v>
      </c>
      <c r="B117" s="113"/>
      <c r="C117" s="33">
        <v>3</v>
      </c>
    </row>
    <row r="118" spans="1:9" x14ac:dyDescent="0.2">
      <c r="A118" s="7" t="s">
        <v>54</v>
      </c>
    </row>
    <row r="119" spans="1:9" x14ac:dyDescent="0.2">
      <c r="A119" s="7" t="s">
        <v>55</v>
      </c>
    </row>
    <row r="121" spans="1:9" x14ac:dyDescent="0.2">
      <c r="A121" s="14" t="s">
        <v>285</v>
      </c>
      <c r="D121" s="36">
        <v>0.59639205725834288</v>
      </c>
    </row>
    <row r="123" spans="1:9" x14ac:dyDescent="0.2">
      <c r="A123" s="14" t="s">
        <v>286</v>
      </c>
      <c r="D123" s="34">
        <v>8.5652940344052801</v>
      </c>
      <c r="E123" s="10" t="s">
        <v>56</v>
      </c>
    </row>
    <row r="125" spans="1:9" x14ac:dyDescent="0.2">
      <c r="A125" s="14" t="s">
        <v>287</v>
      </c>
      <c r="D125" s="30" t="s">
        <v>57</v>
      </c>
    </row>
    <row r="127" spans="1:9" x14ac:dyDescent="0.2">
      <c r="A127" s="63" t="s">
        <v>1000</v>
      </c>
      <c r="B127" s="59"/>
      <c r="C127" s="59"/>
      <c r="D127" s="59"/>
      <c r="E127" s="11"/>
      <c r="G127" s="11"/>
      <c r="H127" s="59"/>
      <c r="I127" s="59"/>
    </row>
    <row r="128" spans="1:9" x14ac:dyDescent="0.2">
      <c r="A128" s="63"/>
      <c r="B128" s="59"/>
      <c r="C128" s="59"/>
      <c r="D128" s="59"/>
      <c r="E128" s="11"/>
      <c r="G128" s="11"/>
      <c r="H128" s="59"/>
      <c r="I128" s="59"/>
    </row>
    <row r="129" spans="1:9" x14ac:dyDescent="0.2">
      <c r="A129" s="63" t="s">
        <v>997</v>
      </c>
      <c r="B129" s="59"/>
      <c r="C129" s="59"/>
      <c r="D129" s="59"/>
      <c r="E129" s="11"/>
      <c r="G129" s="11"/>
      <c r="H129" s="59"/>
      <c r="I129" s="59"/>
    </row>
    <row r="130" spans="1:9" x14ac:dyDescent="0.2">
      <c r="A130" s="70"/>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59"/>
      <c r="B133" s="59"/>
      <c r="C133" s="59"/>
      <c r="D133" s="59"/>
      <c r="E133" s="11"/>
      <c r="G133" s="11"/>
      <c r="H133" s="59"/>
      <c r="I133" s="59"/>
    </row>
    <row r="134" spans="1:9" x14ac:dyDescent="0.2">
      <c r="A134" s="59"/>
      <c r="B134" s="59"/>
      <c r="C134" s="59"/>
      <c r="D134" s="59"/>
      <c r="E134" s="11"/>
      <c r="G134" s="11"/>
      <c r="H134" s="59"/>
      <c r="I134" s="59"/>
    </row>
    <row r="135" spans="1:9" x14ac:dyDescent="0.2">
      <c r="A135" s="59"/>
      <c r="B135" s="59"/>
      <c r="C135" s="59"/>
      <c r="D135" s="59"/>
      <c r="E135" s="11"/>
      <c r="G135" s="11"/>
      <c r="H135" s="59"/>
      <c r="I135" s="59"/>
    </row>
    <row r="136" spans="1:9" x14ac:dyDescent="0.2">
      <c r="A136" s="59"/>
      <c r="B136" s="59"/>
      <c r="C136" s="59"/>
      <c r="D136" s="59"/>
      <c r="E136" s="11"/>
      <c r="G136" s="11"/>
      <c r="H136" s="59"/>
      <c r="I136" s="59"/>
    </row>
    <row r="137" spans="1:9" x14ac:dyDescent="0.2">
      <c r="A137" s="59"/>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63" t="s">
        <v>1001</v>
      </c>
      <c r="B147" s="59"/>
      <c r="C147" s="59"/>
      <c r="D147" s="59"/>
      <c r="E147" s="11"/>
      <c r="G147" s="11"/>
      <c r="H147" s="59"/>
      <c r="I147" s="59"/>
    </row>
    <row r="148" spans="1:9" x14ac:dyDescent="0.2">
      <c r="A148" s="59"/>
      <c r="B148" s="59"/>
      <c r="C148" s="59"/>
      <c r="D148" s="59"/>
      <c r="E148" s="11"/>
      <c r="G148" s="11"/>
      <c r="H148" s="59"/>
      <c r="I148" s="59"/>
    </row>
    <row r="149" spans="1:9" x14ac:dyDescent="0.2">
      <c r="A149" s="63" t="s">
        <v>1487</v>
      </c>
      <c r="B149" s="59"/>
      <c r="C149" s="59"/>
      <c r="D149" s="59"/>
      <c r="E149" s="11"/>
      <c r="G149" s="11"/>
      <c r="H149" s="59"/>
      <c r="I149" s="59"/>
    </row>
    <row r="150" spans="1:9" x14ac:dyDescent="0.2">
      <c r="A150" s="59"/>
      <c r="B150" s="59"/>
      <c r="C150" s="59"/>
      <c r="D150" s="59"/>
      <c r="E150" s="11"/>
      <c r="G150" s="11"/>
      <c r="H150" s="59"/>
      <c r="I150" s="59"/>
    </row>
    <row r="151" spans="1:9" x14ac:dyDescent="0.2">
      <c r="A151" s="59"/>
      <c r="B151" s="59"/>
      <c r="C151" s="59"/>
      <c r="D151" s="59"/>
      <c r="E151" s="11"/>
      <c r="G151" s="11"/>
      <c r="H151" s="59"/>
      <c r="I151" s="59"/>
    </row>
    <row r="152" spans="1:9" x14ac:dyDescent="0.2">
      <c r="A152" s="59"/>
      <c r="B152" s="59"/>
      <c r="C152" s="59"/>
      <c r="D152" s="59"/>
      <c r="E152" s="11"/>
      <c r="G152" s="11"/>
      <c r="H152" s="59"/>
      <c r="I152" s="59"/>
    </row>
    <row r="153" spans="1:9" x14ac:dyDescent="0.2">
      <c r="A153" s="59"/>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59"/>
      <c r="B156" s="59"/>
      <c r="C156" s="59"/>
      <c r="D156" s="59"/>
      <c r="E156" s="11"/>
      <c r="G156" s="11"/>
      <c r="H156" s="59"/>
      <c r="I156" s="59"/>
    </row>
    <row r="157" spans="1:9" x14ac:dyDescent="0.2">
      <c r="A157" s="59"/>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t="s">
        <v>1002</v>
      </c>
      <c r="B164" s="59"/>
      <c r="C164" s="59"/>
      <c r="D164" s="59"/>
      <c r="E164" s="11"/>
      <c r="G164" s="11"/>
      <c r="H164" s="59"/>
      <c r="I164" s="59"/>
    </row>
    <row r="165" spans="1:9" x14ac:dyDescent="0.2">
      <c r="A165" s="59"/>
      <c r="B165" s="59"/>
      <c r="C165" s="59"/>
      <c r="D165" s="59"/>
      <c r="E165" s="11"/>
      <c r="G165" s="11"/>
      <c r="H165" s="59"/>
      <c r="I165" s="59"/>
    </row>
    <row r="166" spans="1:9" x14ac:dyDescent="0.2">
      <c r="A166" s="59" t="s">
        <v>996</v>
      </c>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sheetData>
  <mergeCells count="4">
    <mergeCell ref="A1:G1"/>
    <mergeCell ref="A115:B115"/>
    <mergeCell ref="A116:B116"/>
    <mergeCell ref="A117:B117"/>
  </mergeCells>
  <conditionalFormatting sqref="F2:F3">
    <cfRule type="cellIs" dxfId="84" priority="5" stopIfTrue="1" operator="between">
      <formula>0.009</formula>
      <formula>-0.009</formula>
    </cfRule>
  </conditionalFormatting>
  <conditionalFormatting sqref="F5:F161">
    <cfRule type="cellIs" dxfId="83" priority="1" stopIfTrue="1" operator="between">
      <formula>0.009</formula>
      <formula>-0.009</formula>
    </cfRule>
  </conditionalFormatting>
  <conditionalFormatting sqref="F169:F65536">
    <cfRule type="cellIs" dxfId="82" priority="3" stopIfTrue="1" operator="between">
      <formula>0.009</formula>
      <formula>-0.009</formula>
    </cfRule>
  </conditionalFormatting>
  <conditionalFormatting sqref="G102">
    <cfRule type="cellIs" dxfId="81"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303"/>
  <sheetViews>
    <sheetView workbookViewId="0">
      <selection sqref="A1:G1"/>
    </sheetView>
  </sheetViews>
  <sheetFormatPr defaultColWidth="9.140625" defaultRowHeight="11.25" x14ac:dyDescent="0.2"/>
  <cols>
    <col min="1" max="1" width="38.7109375" style="7" bestFit="1" customWidth="1"/>
    <col min="2" max="2" width="38.28515625" style="7" bestFit="1" customWidth="1"/>
    <col min="3" max="3" width="25.5703125" style="7" bestFit="1" customWidth="1"/>
    <col min="4" max="4" width="15.5703125" style="7" bestFit="1" customWidth="1"/>
    <col min="5" max="5" width="26.7109375" style="10" customWidth="1"/>
    <col min="6" max="6" width="31.28515625" style="11" bestFit="1" customWidth="1"/>
    <col min="7" max="7" width="33.42578125" style="10" customWidth="1"/>
    <col min="8" max="8" width="27.7109375" style="7" customWidth="1"/>
    <col min="9" max="16384" width="9.140625" style="7"/>
  </cols>
  <sheetData>
    <row r="1" spans="1:10" s="1" customFormat="1" ht="15" x14ac:dyDescent="0.2">
      <c r="A1" s="114" t="s">
        <v>11</v>
      </c>
      <c r="B1" s="115"/>
      <c r="C1" s="115"/>
      <c r="D1" s="115"/>
      <c r="E1" s="115"/>
      <c r="F1" s="115"/>
      <c r="G1" s="115"/>
    </row>
    <row r="2" spans="1:10" s="1" customFormat="1" ht="12" x14ac:dyDescent="0.2">
      <c r="E2" s="5"/>
      <c r="F2" s="9"/>
      <c r="G2" s="10"/>
    </row>
    <row r="3" spans="1:10" s="1" customFormat="1" ht="12" x14ac:dyDescent="0.2">
      <c r="A3" s="8" t="s">
        <v>7</v>
      </c>
      <c r="B3" s="2"/>
      <c r="C3" s="3"/>
      <c r="D3" s="3"/>
      <c r="E3" s="4"/>
      <c r="F3" s="9"/>
      <c r="G3" s="10"/>
    </row>
    <row r="4" spans="1:10" s="1" customFormat="1" ht="33.75" x14ac:dyDescent="0.2">
      <c r="A4" s="37" t="s">
        <v>2</v>
      </c>
      <c r="B4" s="37" t="s">
        <v>0</v>
      </c>
      <c r="C4" s="38" t="s">
        <v>4</v>
      </c>
      <c r="D4" s="38" t="s">
        <v>1</v>
      </c>
      <c r="E4" s="53" t="s">
        <v>6</v>
      </c>
      <c r="F4" s="53" t="s">
        <v>288</v>
      </c>
      <c r="G4" s="53" t="s">
        <v>289</v>
      </c>
      <c r="H4" s="108" t="s">
        <v>290</v>
      </c>
      <c r="I4" s="40" t="s">
        <v>5</v>
      </c>
      <c r="J4" s="35"/>
    </row>
    <row r="5" spans="1:10" x14ac:dyDescent="0.2">
      <c r="A5" s="41" t="s">
        <v>112</v>
      </c>
      <c r="B5" s="42"/>
      <c r="C5" s="42"/>
      <c r="D5" s="42"/>
      <c r="E5" s="43"/>
      <c r="F5" s="44"/>
      <c r="G5" s="43"/>
      <c r="H5" s="42"/>
      <c r="I5" s="42"/>
    </row>
    <row r="6" spans="1:10" x14ac:dyDescent="0.2">
      <c r="A6" s="41" t="s">
        <v>20</v>
      </c>
      <c r="B6" s="42"/>
      <c r="C6" s="42"/>
      <c r="D6" s="42"/>
      <c r="E6" s="43"/>
      <c r="F6" s="44"/>
      <c r="G6" s="43"/>
      <c r="H6" s="42"/>
      <c r="I6" s="42"/>
    </row>
    <row r="7" spans="1:10" x14ac:dyDescent="0.2">
      <c r="A7" s="42" t="s">
        <v>114</v>
      </c>
      <c r="B7" s="42" t="s">
        <v>113</v>
      </c>
      <c r="C7" s="42" t="s">
        <v>115</v>
      </c>
      <c r="D7" s="45">
        <v>220000</v>
      </c>
      <c r="E7" s="43">
        <v>2093.52</v>
      </c>
      <c r="F7" s="44">
        <v>4.4132169693101</v>
      </c>
      <c r="G7" s="43">
        <v>-2116.84</v>
      </c>
      <c r="H7" s="43">
        <v>-4.4623763848992999</v>
      </c>
      <c r="I7" s="46"/>
    </row>
    <row r="8" spans="1:10" x14ac:dyDescent="0.2">
      <c r="A8" s="42" t="s">
        <v>128</v>
      </c>
      <c r="B8" s="42" t="s">
        <v>127</v>
      </c>
      <c r="C8" s="42" t="s">
        <v>129</v>
      </c>
      <c r="D8" s="45">
        <v>122000</v>
      </c>
      <c r="E8" s="43">
        <v>1655.7840000000001</v>
      </c>
      <c r="F8" s="44">
        <v>3.4904534211816198</v>
      </c>
      <c r="G8" s="43">
        <v>-1669.671</v>
      </c>
      <c r="H8" s="43">
        <v>-3.51972772668279</v>
      </c>
      <c r="I8" s="46"/>
    </row>
    <row r="9" spans="1:10" x14ac:dyDescent="0.2">
      <c r="A9" s="42" t="s">
        <v>380</v>
      </c>
      <c r="B9" s="42" t="s">
        <v>379</v>
      </c>
      <c r="C9" s="42" t="s">
        <v>156</v>
      </c>
      <c r="D9" s="45">
        <v>105850</v>
      </c>
      <c r="E9" s="43">
        <v>1277.6095</v>
      </c>
      <c r="F9" s="44">
        <v>2.6932477003094299</v>
      </c>
      <c r="G9" s="43">
        <v>-1287.0635</v>
      </c>
      <c r="H9" s="43">
        <v>-2.7131770791679282</v>
      </c>
      <c r="I9" s="46"/>
    </row>
    <row r="10" spans="1:10" x14ac:dyDescent="0.2">
      <c r="A10" s="42" t="s">
        <v>133</v>
      </c>
      <c r="B10" s="42" t="s">
        <v>132</v>
      </c>
      <c r="C10" s="42" t="s">
        <v>134</v>
      </c>
      <c r="D10" s="45">
        <v>361325</v>
      </c>
      <c r="E10" s="43">
        <v>1134.3798380000001</v>
      </c>
      <c r="F10" s="44">
        <v>2.39131431784977</v>
      </c>
      <c r="G10" s="43">
        <v>-1141.14195</v>
      </c>
      <c r="H10" s="43">
        <v>-2.4055690980413957</v>
      </c>
      <c r="I10" s="46"/>
    </row>
    <row r="11" spans="1:10" x14ac:dyDescent="0.2">
      <c r="A11" s="42" t="s">
        <v>300</v>
      </c>
      <c r="B11" s="42" t="s">
        <v>299</v>
      </c>
      <c r="C11" s="42" t="s">
        <v>123</v>
      </c>
      <c r="D11" s="45">
        <v>17154000</v>
      </c>
      <c r="E11" s="43">
        <v>1113.2945999999999</v>
      </c>
      <c r="F11" s="44">
        <v>2.3468658625479102</v>
      </c>
      <c r="G11" s="43">
        <v>-1119.3556800000001</v>
      </c>
      <c r="H11" s="43">
        <v>-2.3596428415633262</v>
      </c>
      <c r="I11" s="46"/>
    </row>
    <row r="12" spans="1:10" x14ac:dyDescent="0.2">
      <c r="A12" s="42" t="s">
        <v>243</v>
      </c>
      <c r="B12" s="42" t="s">
        <v>242</v>
      </c>
      <c r="C12" s="42" t="s">
        <v>115</v>
      </c>
      <c r="D12" s="45">
        <v>1576750</v>
      </c>
      <c r="E12" s="43">
        <v>1072.0323249999999</v>
      </c>
      <c r="F12" s="44">
        <v>2.2598834729732502</v>
      </c>
      <c r="G12" s="43">
        <v>-1083.310725</v>
      </c>
      <c r="H12" s="43">
        <v>-2.2836587539673041</v>
      </c>
      <c r="I12" s="46"/>
    </row>
    <row r="13" spans="1:10" x14ac:dyDescent="0.2">
      <c r="A13" s="42" t="s">
        <v>131</v>
      </c>
      <c r="B13" s="42" t="s">
        <v>130</v>
      </c>
      <c r="C13" s="42" t="s">
        <v>115</v>
      </c>
      <c r="D13" s="45">
        <v>101875</v>
      </c>
      <c r="E13" s="43">
        <v>1064.7974999999999</v>
      </c>
      <c r="F13" s="44">
        <v>2.2446321964342202</v>
      </c>
      <c r="G13" s="43">
        <v>-1076.920625</v>
      </c>
      <c r="H13" s="43">
        <v>-2.27018818872045</v>
      </c>
      <c r="I13" s="46"/>
    </row>
    <row r="14" spans="1:10" x14ac:dyDescent="0.2">
      <c r="A14" s="42" t="s">
        <v>147</v>
      </c>
      <c r="B14" s="42" t="s">
        <v>146</v>
      </c>
      <c r="C14" s="42" t="s">
        <v>115</v>
      </c>
      <c r="D14" s="45">
        <v>129000</v>
      </c>
      <c r="E14" s="43">
        <v>1035.2249999999999</v>
      </c>
      <c r="F14" s="44">
        <v>2.1822922814465802</v>
      </c>
      <c r="G14" s="43">
        <v>-1044.2748750000001</v>
      </c>
      <c r="H14" s="43">
        <v>-2.2013697499781109</v>
      </c>
      <c r="I14" s="46"/>
    </row>
    <row r="15" spans="1:10" x14ac:dyDescent="0.2">
      <c r="A15" s="42" t="s">
        <v>117</v>
      </c>
      <c r="B15" s="42" t="s">
        <v>116</v>
      </c>
      <c r="C15" s="42" t="s">
        <v>115</v>
      </c>
      <c r="D15" s="45">
        <v>73500</v>
      </c>
      <c r="E15" s="43">
        <v>1027.383</v>
      </c>
      <c r="F15" s="44">
        <v>2.1657610577308599</v>
      </c>
      <c r="G15" s="43">
        <v>-1035.2265</v>
      </c>
      <c r="H15" s="43">
        <v>-2.1822954435016193</v>
      </c>
      <c r="I15" s="46"/>
    </row>
    <row r="16" spans="1:10" x14ac:dyDescent="0.2">
      <c r="A16" s="42" t="s">
        <v>141</v>
      </c>
      <c r="B16" s="42" t="s">
        <v>140</v>
      </c>
      <c r="C16" s="42" t="s">
        <v>142</v>
      </c>
      <c r="D16" s="45">
        <v>12625</v>
      </c>
      <c r="E16" s="43">
        <v>960.76250000000005</v>
      </c>
      <c r="F16" s="44">
        <v>2.0253225994864099</v>
      </c>
      <c r="G16" s="43">
        <v>-968.27500000000009</v>
      </c>
      <c r="H16" s="43">
        <v>-2.0411592251130779</v>
      </c>
      <c r="I16" s="46"/>
    </row>
    <row r="17" spans="1:9" x14ac:dyDescent="0.2">
      <c r="A17" s="42" t="s">
        <v>227</v>
      </c>
      <c r="B17" s="42" t="s">
        <v>226</v>
      </c>
      <c r="C17" s="42" t="s">
        <v>123</v>
      </c>
      <c r="D17" s="45">
        <v>275400</v>
      </c>
      <c r="E17" s="43">
        <v>932.50440000000003</v>
      </c>
      <c r="F17" s="44">
        <v>1.96575348792289</v>
      </c>
      <c r="G17" s="43">
        <v>-941.66145000000006</v>
      </c>
      <c r="H17" s="43">
        <v>-1.985056885286576</v>
      </c>
      <c r="I17" s="46"/>
    </row>
    <row r="18" spans="1:9" x14ac:dyDescent="0.2">
      <c r="A18" s="42" t="s">
        <v>382</v>
      </c>
      <c r="B18" s="42" t="s">
        <v>381</v>
      </c>
      <c r="C18" s="42" t="s">
        <v>241</v>
      </c>
      <c r="D18" s="45">
        <v>9375</v>
      </c>
      <c r="E18" s="43">
        <v>692.8125</v>
      </c>
      <c r="F18" s="44">
        <v>1.4604741686490501</v>
      </c>
      <c r="G18" s="43">
        <v>-700.3125</v>
      </c>
      <c r="H18" s="43">
        <v>-1.4762844438170999</v>
      </c>
      <c r="I18" s="46"/>
    </row>
    <row r="19" spans="1:9" x14ac:dyDescent="0.2">
      <c r="A19" s="42" t="s">
        <v>318</v>
      </c>
      <c r="B19" s="42" t="s">
        <v>317</v>
      </c>
      <c r="C19" s="42" t="s">
        <v>126</v>
      </c>
      <c r="D19" s="45">
        <v>22050</v>
      </c>
      <c r="E19" s="43">
        <v>680.17634999999996</v>
      </c>
      <c r="F19" s="44">
        <v>1.43383670084041</v>
      </c>
      <c r="G19" s="43">
        <v>-684.29970000000003</v>
      </c>
      <c r="H19" s="43">
        <v>-1.442528873922301</v>
      </c>
      <c r="I19" s="46"/>
    </row>
    <row r="20" spans="1:9" x14ac:dyDescent="0.2">
      <c r="A20" s="42" t="s">
        <v>384</v>
      </c>
      <c r="B20" s="42" t="s">
        <v>383</v>
      </c>
      <c r="C20" s="42" t="s">
        <v>385</v>
      </c>
      <c r="D20" s="45">
        <v>55500</v>
      </c>
      <c r="E20" s="43">
        <v>641.69100000000003</v>
      </c>
      <c r="F20" s="44">
        <v>1.35270817104855</v>
      </c>
      <c r="G20" s="43">
        <v>-646.93499999999995</v>
      </c>
      <c r="H20" s="43">
        <v>-1.3637627154460561</v>
      </c>
      <c r="I20" s="46"/>
    </row>
    <row r="21" spans="1:9" x14ac:dyDescent="0.2">
      <c r="A21" s="42" t="s">
        <v>136</v>
      </c>
      <c r="B21" s="42" t="s">
        <v>135</v>
      </c>
      <c r="C21" s="42" t="s">
        <v>126</v>
      </c>
      <c r="D21" s="45">
        <v>42350</v>
      </c>
      <c r="E21" s="43">
        <v>616.1078</v>
      </c>
      <c r="F21" s="44">
        <v>1.29877784682464</v>
      </c>
      <c r="G21" s="43">
        <v>-618.30369999999994</v>
      </c>
      <c r="H21" s="43">
        <v>-1.3034068845901738</v>
      </c>
      <c r="I21" s="46"/>
    </row>
    <row r="22" spans="1:9" x14ac:dyDescent="0.2">
      <c r="A22" s="42" t="s">
        <v>316</v>
      </c>
      <c r="B22" s="42" t="s">
        <v>315</v>
      </c>
      <c r="C22" s="42" t="s">
        <v>196</v>
      </c>
      <c r="D22" s="45">
        <v>30800</v>
      </c>
      <c r="E22" s="43">
        <v>599.89160000000004</v>
      </c>
      <c r="F22" s="44">
        <v>1.2645935022672801</v>
      </c>
      <c r="G22" s="43">
        <v>-604.71455000000003</v>
      </c>
      <c r="H22" s="43">
        <v>-1.274760457816845</v>
      </c>
      <c r="I22" s="46"/>
    </row>
    <row r="23" spans="1:9" x14ac:dyDescent="0.2">
      <c r="A23" s="42" t="s">
        <v>292</v>
      </c>
      <c r="B23" s="42" t="s">
        <v>291</v>
      </c>
      <c r="C23" s="42" t="s">
        <v>115</v>
      </c>
      <c r="D23" s="45">
        <v>28800</v>
      </c>
      <c r="E23" s="43">
        <v>564.56640000000004</v>
      </c>
      <c r="F23" s="44">
        <v>1.1901266846184</v>
      </c>
      <c r="G23" s="43">
        <v>-569.10760000000005</v>
      </c>
      <c r="H23" s="43">
        <v>-1.199699700830823</v>
      </c>
      <c r="I23" s="46"/>
    </row>
    <row r="24" spans="1:9" x14ac:dyDescent="0.2">
      <c r="A24" s="42" t="s">
        <v>245</v>
      </c>
      <c r="B24" s="42" t="s">
        <v>244</v>
      </c>
      <c r="C24" s="42" t="s">
        <v>134</v>
      </c>
      <c r="D24" s="45">
        <v>9500</v>
      </c>
      <c r="E24" s="43">
        <v>503.31</v>
      </c>
      <c r="F24" s="44">
        <v>1.06099594597781</v>
      </c>
      <c r="G24" s="43">
        <v>-508.46199999999999</v>
      </c>
      <c r="H24" s="43">
        <v>-1.0718565509999192</v>
      </c>
      <c r="I24" s="46"/>
    </row>
    <row r="25" spans="1:9" x14ac:dyDescent="0.2">
      <c r="A25" s="42" t="s">
        <v>387</v>
      </c>
      <c r="B25" s="42" t="s">
        <v>386</v>
      </c>
      <c r="C25" s="42" t="s">
        <v>145</v>
      </c>
      <c r="D25" s="45">
        <v>100000</v>
      </c>
      <c r="E25" s="43">
        <v>488.45</v>
      </c>
      <c r="F25" s="44">
        <v>1.02967052077817</v>
      </c>
      <c r="G25" s="43">
        <v>-490.7</v>
      </c>
      <c r="H25" s="43">
        <v>-1.034413603328588</v>
      </c>
      <c r="I25" s="46"/>
    </row>
    <row r="26" spans="1:9" x14ac:dyDescent="0.2">
      <c r="A26" s="42" t="s">
        <v>119</v>
      </c>
      <c r="B26" s="42" t="s">
        <v>118</v>
      </c>
      <c r="C26" s="42" t="s">
        <v>120</v>
      </c>
      <c r="D26" s="45">
        <v>13475</v>
      </c>
      <c r="E26" s="43">
        <v>485.23475000000002</v>
      </c>
      <c r="F26" s="44">
        <v>1.02289265581363</v>
      </c>
      <c r="G26" s="43">
        <v>-487.85502500000001</v>
      </c>
      <c r="H26" s="43">
        <v>-1.0284162916490902</v>
      </c>
      <c r="I26" s="46"/>
    </row>
    <row r="27" spans="1:9" x14ac:dyDescent="0.2">
      <c r="A27" s="42" t="s">
        <v>389</v>
      </c>
      <c r="B27" s="42" t="s">
        <v>388</v>
      </c>
      <c r="C27" s="42" t="s">
        <v>233</v>
      </c>
      <c r="D27" s="45">
        <v>167400</v>
      </c>
      <c r="E27" s="43">
        <v>465.12090000000001</v>
      </c>
      <c r="F27" s="44">
        <v>0.98049192205509705</v>
      </c>
      <c r="G27" s="43">
        <v>-468.55259999999998</v>
      </c>
      <c r="H27" s="43">
        <v>-0.98772607156099101</v>
      </c>
      <c r="I27" s="46"/>
    </row>
    <row r="28" spans="1:9" x14ac:dyDescent="0.2">
      <c r="A28" s="42" t="s">
        <v>391</v>
      </c>
      <c r="B28" s="42" t="s">
        <v>390</v>
      </c>
      <c r="C28" s="42" t="s">
        <v>202</v>
      </c>
      <c r="D28" s="45">
        <v>43450</v>
      </c>
      <c r="E28" s="43">
        <v>462.91629999999998</v>
      </c>
      <c r="F28" s="44">
        <v>0.97584454437036405</v>
      </c>
      <c r="G28" s="43">
        <v>-464.69774999999998</v>
      </c>
      <c r="H28" s="43">
        <v>-0.97959990633011496</v>
      </c>
      <c r="I28" s="46"/>
    </row>
    <row r="29" spans="1:9" x14ac:dyDescent="0.2">
      <c r="A29" s="42" t="s">
        <v>393</v>
      </c>
      <c r="B29" s="42" t="s">
        <v>392</v>
      </c>
      <c r="C29" s="42" t="s">
        <v>394</v>
      </c>
      <c r="D29" s="45">
        <v>8250</v>
      </c>
      <c r="E29" s="43">
        <v>412.41750000000002</v>
      </c>
      <c r="F29" s="44">
        <v>0.86939122121615597</v>
      </c>
      <c r="G29" s="43">
        <v>-416.46562499999999</v>
      </c>
      <c r="H29" s="43">
        <v>-0.87792481723811344</v>
      </c>
      <c r="I29" s="46"/>
    </row>
    <row r="30" spans="1:9" x14ac:dyDescent="0.2">
      <c r="A30" s="42" t="s">
        <v>396</v>
      </c>
      <c r="B30" s="42" t="s">
        <v>395</v>
      </c>
      <c r="C30" s="42" t="s">
        <v>173</v>
      </c>
      <c r="D30" s="45">
        <v>99200</v>
      </c>
      <c r="E30" s="43">
        <v>406.47199999999998</v>
      </c>
      <c r="F30" s="44">
        <v>0.85685788908126703</v>
      </c>
      <c r="G30" s="43">
        <v>-408.35040000000004</v>
      </c>
      <c r="H30" s="43">
        <v>-0.86081762519802396</v>
      </c>
      <c r="I30" s="46"/>
    </row>
    <row r="31" spans="1:9" x14ac:dyDescent="0.2">
      <c r="A31" s="42" t="s">
        <v>330</v>
      </c>
      <c r="B31" s="42" t="s">
        <v>329</v>
      </c>
      <c r="C31" s="42" t="s">
        <v>331</v>
      </c>
      <c r="D31" s="45">
        <v>57400</v>
      </c>
      <c r="E31" s="43">
        <v>404.06729999999999</v>
      </c>
      <c r="F31" s="44">
        <v>0.85178869325505102</v>
      </c>
      <c r="G31" s="43">
        <v>-405.55970000000002</v>
      </c>
      <c r="H31" s="43">
        <v>-0.854934727209825</v>
      </c>
      <c r="I31" s="46"/>
    </row>
    <row r="32" spans="1:9" x14ac:dyDescent="0.2">
      <c r="A32" s="42" t="s">
        <v>398</v>
      </c>
      <c r="B32" s="42" t="s">
        <v>397</v>
      </c>
      <c r="C32" s="42" t="s">
        <v>115</v>
      </c>
      <c r="D32" s="45">
        <v>400000</v>
      </c>
      <c r="E32" s="43">
        <v>403.52</v>
      </c>
      <c r="F32" s="44">
        <v>0.85063496477512102</v>
      </c>
      <c r="G32" s="43">
        <v>-408.08</v>
      </c>
      <c r="H32" s="43">
        <v>-0.86024761207729805</v>
      </c>
      <c r="I32" s="46"/>
    </row>
    <row r="33" spans="1:9" x14ac:dyDescent="0.2">
      <c r="A33" s="42" t="s">
        <v>187</v>
      </c>
      <c r="B33" s="42" t="s">
        <v>186</v>
      </c>
      <c r="C33" s="42" t="s">
        <v>188</v>
      </c>
      <c r="D33" s="45">
        <v>108300</v>
      </c>
      <c r="E33" s="43">
        <v>400.06020000000001</v>
      </c>
      <c r="F33" s="44">
        <v>0.84334157943826304</v>
      </c>
      <c r="G33" s="43">
        <v>-402.20624999999995</v>
      </c>
      <c r="H33" s="43">
        <v>-0.84786553157485001</v>
      </c>
      <c r="I33" s="46"/>
    </row>
    <row r="34" spans="1:9" x14ac:dyDescent="0.2">
      <c r="A34" s="42" t="s">
        <v>400</v>
      </c>
      <c r="B34" s="42" t="s">
        <v>399</v>
      </c>
      <c r="C34" s="42" t="s">
        <v>153</v>
      </c>
      <c r="D34" s="45">
        <v>45900</v>
      </c>
      <c r="E34" s="43">
        <v>393.31709999999998</v>
      </c>
      <c r="F34" s="44">
        <v>0.82912687724016798</v>
      </c>
      <c r="G34" s="43">
        <v>-396.5505</v>
      </c>
      <c r="H34" s="43">
        <v>-0.83594300307062031</v>
      </c>
      <c r="I34" s="46"/>
    </row>
    <row r="35" spans="1:9" x14ac:dyDescent="0.2">
      <c r="A35" s="42" t="s">
        <v>238</v>
      </c>
      <c r="B35" s="42" t="s">
        <v>237</v>
      </c>
      <c r="C35" s="42" t="s">
        <v>233</v>
      </c>
      <c r="D35" s="45">
        <v>26250</v>
      </c>
      <c r="E35" s="43">
        <v>372.93374999999997</v>
      </c>
      <c r="F35" s="44">
        <v>0.78615802759393305</v>
      </c>
      <c r="G35" s="43">
        <v>-375.21749999999997</v>
      </c>
      <c r="H35" s="43">
        <v>-0.79097225638260504</v>
      </c>
      <c r="I35" s="46"/>
    </row>
    <row r="36" spans="1:9" x14ac:dyDescent="0.2">
      <c r="A36" s="42" t="s">
        <v>294</v>
      </c>
      <c r="B36" s="42" t="s">
        <v>293</v>
      </c>
      <c r="C36" s="42" t="s">
        <v>188</v>
      </c>
      <c r="D36" s="45">
        <v>8400</v>
      </c>
      <c r="E36" s="43">
        <v>363.9384</v>
      </c>
      <c r="F36" s="44">
        <v>0.76719549976287105</v>
      </c>
      <c r="G36" s="43">
        <v>-367.86930000000001</v>
      </c>
      <c r="H36" s="43">
        <v>-0.7754819811839524</v>
      </c>
      <c r="I36" s="46"/>
    </row>
    <row r="37" spans="1:9" x14ac:dyDescent="0.2">
      <c r="A37" s="42" t="s">
        <v>402</v>
      </c>
      <c r="B37" s="42" t="s">
        <v>401</v>
      </c>
      <c r="C37" s="42" t="s">
        <v>403</v>
      </c>
      <c r="D37" s="45">
        <v>20400</v>
      </c>
      <c r="E37" s="43">
        <v>362.63040000000001</v>
      </c>
      <c r="F37" s="44">
        <v>0.76443818777356298</v>
      </c>
      <c r="G37" s="43">
        <v>-363.75240000000002</v>
      </c>
      <c r="H37" s="43">
        <v>-0.76680340493870403</v>
      </c>
      <c r="I37" s="46"/>
    </row>
    <row r="38" spans="1:9" x14ac:dyDescent="0.2">
      <c r="A38" s="42" t="s">
        <v>312</v>
      </c>
      <c r="B38" s="42" t="s">
        <v>311</v>
      </c>
      <c r="C38" s="42" t="s">
        <v>150</v>
      </c>
      <c r="D38" s="45">
        <v>67650</v>
      </c>
      <c r="E38" s="43">
        <v>329.55697500000002</v>
      </c>
      <c r="F38" s="44">
        <v>0.69471819444022698</v>
      </c>
      <c r="G38" s="43">
        <v>-331.28205000000003</v>
      </c>
      <c r="H38" s="43">
        <v>-0.698354715831631</v>
      </c>
      <c r="I38" s="46"/>
    </row>
    <row r="39" spans="1:9" x14ac:dyDescent="0.2">
      <c r="A39" s="42" t="s">
        <v>405</v>
      </c>
      <c r="B39" s="42" t="s">
        <v>404</v>
      </c>
      <c r="C39" s="42" t="s">
        <v>167</v>
      </c>
      <c r="D39" s="45">
        <v>17625</v>
      </c>
      <c r="E39" s="43">
        <v>318.21937500000001</v>
      </c>
      <c r="F39" s="44">
        <v>0.67081811767418198</v>
      </c>
      <c r="G39" s="43">
        <v>-320.54849999999999</v>
      </c>
      <c r="H39" s="43">
        <v>-0.67572799862762101</v>
      </c>
      <c r="I39" s="46"/>
    </row>
    <row r="40" spans="1:9" x14ac:dyDescent="0.2">
      <c r="A40" s="42" t="s">
        <v>407</v>
      </c>
      <c r="B40" s="42" t="s">
        <v>406</v>
      </c>
      <c r="C40" s="42" t="s">
        <v>219</v>
      </c>
      <c r="D40" s="45">
        <v>10250</v>
      </c>
      <c r="E40" s="43">
        <v>312.65575000000001</v>
      </c>
      <c r="F40" s="44">
        <v>0.65908979204993301</v>
      </c>
      <c r="G40" s="43">
        <v>-314.58274999999998</v>
      </c>
      <c r="H40" s="43">
        <v>-0.66315197874977905</v>
      </c>
      <c r="I40" s="46"/>
    </row>
    <row r="41" spans="1:9" x14ac:dyDescent="0.2">
      <c r="A41" s="42" t="s">
        <v>333</v>
      </c>
      <c r="B41" s="42" t="s">
        <v>332</v>
      </c>
      <c r="C41" s="42" t="s">
        <v>126</v>
      </c>
      <c r="D41" s="45">
        <v>18000</v>
      </c>
      <c r="E41" s="43">
        <v>310.37400000000002</v>
      </c>
      <c r="F41" s="44">
        <v>0.65427977933463899</v>
      </c>
      <c r="G41" s="43">
        <v>-312.40800000000002</v>
      </c>
      <c r="H41" s="43">
        <v>-0.65856752596021495</v>
      </c>
      <c r="I41" s="46"/>
    </row>
    <row r="42" spans="1:9" x14ac:dyDescent="0.2">
      <c r="A42" s="42" t="s">
        <v>304</v>
      </c>
      <c r="B42" s="42" t="s">
        <v>303</v>
      </c>
      <c r="C42" s="42" t="s">
        <v>233</v>
      </c>
      <c r="D42" s="45">
        <v>96350</v>
      </c>
      <c r="E42" s="43">
        <v>300.32294999999999</v>
      </c>
      <c r="F42" s="44">
        <v>0.63309179717092201</v>
      </c>
      <c r="G42" s="43">
        <v>-301.33462500000002</v>
      </c>
      <c r="H42" s="43">
        <v>-0.63522444518834098</v>
      </c>
      <c r="I42" s="46"/>
    </row>
    <row r="43" spans="1:9" x14ac:dyDescent="0.2">
      <c r="A43" s="42" t="s">
        <v>177</v>
      </c>
      <c r="B43" s="42" t="s">
        <v>176</v>
      </c>
      <c r="C43" s="42" t="s">
        <v>162</v>
      </c>
      <c r="D43" s="45">
        <v>43200</v>
      </c>
      <c r="E43" s="43">
        <v>289.00799999999998</v>
      </c>
      <c r="F43" s="44">
        <v>0.60923946743588497</v>
      </c>
      <c r="G43" s="43">
        <v>-290.71440000000001</v>
      </c>
      <c r="H43" s="43">
        <v>-0.61283662124212002</v>
      </c>
      <c r="I43" s="46"/>
    </row>
    <row r="44" spans="1:9" x14ac:dyDescent="0.2">
      <c r="A44" s="42" t="s">
        <v>409</v>
      </c>
      <c r="B44" s="42" t="s">
        <v>408</v>
      </c>
      <c r="C44" s="42" t="s">
        <v>115</v>
      </c>
      <c r="D44" s="45">
        <v>101600</v>
      </c>
      <c r="E44" s="43">
        <v>265.22680000000003</v>
      </c>
      <c r="F44" s="44">
        <v>0.55910782532567904</v>
      </c>
      <c r="G44" s="43">
        <v>-267.01432499999999</v>
      </c>
      <c r="H44" s="43">
        <v>-0.56287599360831608</v>
      </c>
      <c r="I44" s="46"/>
    </row>
    <row r="45" spans="1:9" x14ac:dyDescent="0.2">
      <c r="A45" s="42" t="s">
        <v>232</v>
      </c>
      <c r="B45" s="42" t="s">
        <v>231</v>
      </c>
      <c r="C45" s="42" t="s">
        <v>233</v>
      </c>
      <c r="D45" s="45">
        <v>35100</v>
      </c>
      <c r="E45" s="43">
        <v>264.5136</v>
      </c>
      <c r="F45" s="44">
        <v>0.55760437355903203</v>
      </c>
      <c r="G45" s="43">
        <v>-265.84739999999999</v>
      </c>
      <c r="H45" s="43">
        <v>-0.56041607289491802</v>
      </c>
      <c r="I45" s="46"/>
    </row>
    <row r="46" spans="1:9" x14ac:dyDescent="0.2">
      <c r="A46" s="42" t="s">
        <v>296</v>
      </c>
      <c r="B46" s="42" t="s">
        <v>295</v>
      </c>
      <c r="C46" s="42" t="s">
        <v>129</v>
      </c>
      <c r="D46" s="45">
        <v>68850</v>
      </c>
      <c r="E46" s="43">
        <v>258.80714999999998</v>
      </c>
      <c r="F46" s="44">
        <v>0.54557496759466595</v>
      </c>
      <c r="G46" s="43">
        <v>-260.28742499999998</v>
      </c>
      <c r="H46" s="43">
        <v>-0.54869544160458406</v>
      </c>
      <c r="I46" s="46"/>
    </row>
    <row r="47" spans="1:9" x14ac:dyDescent="0.2">
      <c r="A47" s="42" t="s">
        <v>122</v>
      </c>
      <c r="B47" s="42" t="s">
        <v>121</v>
      </c>
      <c r="C47" s="42" t="s">
        <v>123</v>
      </c>
      <c r="D47" s="45">
        <v>13300</v>
      </c>
      <c r="E47" s="43">
        <v>251.21039999999999</v>
      </c>
      <c r="F47" s="44">
        <v>0.52956073987694297</v>
      </c>
      <c r="G47" s="43">
        <v>-253.239125</v>
      </c>
      <c r="H47" s="43">
        <v>-0.53383736660898395</v>
      </c>
      <c r="I47" s="46"/>
    </row>
    <row r="48" spans="1:9" x14ac:dyDescent="0.2">
      <c r="A48" s="42" t="s">
        <v>411</v>
      </c>
      <c r="B48" s="42" t="s">
        <v>410</v>
      </c>
      <c r="C48" s="42" t="s">
        <v>216</v>
      </c>
      <c r="D48" s="45">
        <v>211500</v>
      </c>
      <c r="E48" s="43">
        <v>250.9659</v>
      </c>
      <c r="F48" s="44">
        <v>0.52904532490646405</v>
      </c>
      <c r="G48" s="43">
        <v>-248.74515</v>
      </c>
      <c r="H48" s="43">
        <v>-0.52436390242920305</v>
      </c>
      <c r="I48" s="46"/>
    </row>
    <row r="49" spans="1:9" x14ac:dyDescent="0.2">
      <c r="A49" s="42" t="s">
        <v>328</v>
      </c>
      <c r="B49" s="42" t="s">
        <v>327</v>
      </c>
      <c r="C49" s="42" t="s">
        <v>233</v>
      </c>
      <c r="D49" s="45">
        <v>68850</v>
      </c>
      <c r="E49" s="43">
        <v>240.97499999999999</v>
      </c>
      <c r="F49" s="44">
        <v>0.507984141149595</v>
      </c>
      <c r="G49" s="43">
        <v>-243.66015000000002</v>
      </c>
      <c r="H49" s="43">
        <v>-0.5136445358652626</v>
      </c>
      <c r="I49" s="46"/>
    </row>
    <row r="50" spans="1:9" x14ac:dyDescent="0.2">
      <c r="A50" s="42" t="s">
        <v>413</v>
      </c>
      <c r="B50" s="42" t="s">
        <v>412</v>
      </c>
      <c r="C50" s="42" t="s">
        <v>115</v>
      </c>
      <c r="D50" s="45">
        <v>1244000</v>
      </c>
      <c r="E50" s="43">
        <v>237.60400000000001</v>
      </c>
      <c r="F50" s="44">
        <v>0.50087794947072695</v>
      </c>
      <c r="G50" s="43">
        <v>-239.29584</v>
      </c>
      <c r="H50" s="43">
        <v>-0.50444441026276998</v>
      </c>
      <c r="I50" s="46"/>
    </row>
    <row r="51" spans="1:9" x14ac:dyDescent="0.2">
      <c r="A51" s="42" t="s">
        <v>247</v>
      </c>
      <c r="B51" s="42" t="s">
        <v>246</v>
      </c>
      <c r="C51" s="42" t="s">
        <v>170</v>
      </c>
      <c r="D51" s="45">
        <v>6475</v>
      </c>
      <c r="E51" s="43">
        <v>234.9648</v>
      </c>
      <c r="F51" s="44">
        <v>0.49531441904092299</v>
      </c>
      <c r="G51" s="43">
        <v>-236.21447499999999</v>
      </c>
      <c r="H51" s="43">
        <v>-0.49794877979034202</v>
      </c>
      <c r="I51" s="46"/>
    </row>
    <row r="52" spans="1:9" x14ac:dyDescent="0.2">
      <c r="A52" s="42" t="s">
        <v>415</v>
      </c>
      <c r="B52" s="42" t="s">
        <v>414</v>
      </c>
      <c r="C52" s="42" t="s">
        <v>123</v>
      </c>
      <c r="D52" s="45">
        <v>322500</v>
      </c>
      <c r="E52" s="43">
        <v>226.49175</v>
      </c>
      <c r="F52" s="44">
        <v>0.47745291877256502</v>
      </c>
      <c r="G52" s="43">
        <v>-227.33025000000001</v>
      </c>
      <c r="H52" s="43">
        <v>-0.47922050753635398</v>
      </c>
      <c r="I52" s="46"/>
    </row>
    <row r="53" spans="1:9" x14ac:dyDescent="0.2">
      <c r="A53" s="42" t="s">
        <v>417</v>
      </c>
      <c r="B53" s="42" t="s">
        <v>416</v>
      </c>
      <c r="C53" s="42" t="s">
        <v>418</v>
      </c>
      <c r="D53" s="45">
        <v>310500</v>
      </c>
      <c r="E53" s="43">
        <v>213.624</v>
      </c>
      <c r="F53" s="44">
        <v>0.450327229666734</v>
      </c>
      <c r="G53" s="43">
        <v>-214.95914999999999</v>
      </c>
      <c r="H53" s="43">
        <v>-0.45314177485215101</v>
      </c>
      <c r="I53" s="46"/>
    </row>
    <row r="54" spans="1:9" x14ac:dyDescent="0.2">
      <c r="A54" s="42" t="s">
        <v>420</v>
      </c>
      <c r="B54" s="42" t="s">
        <v>419</v>
      </c>
      <c r="C54" s="42" t="s">
        <v>233</v>
      </c>
      <c r="D54" s="45">
        <v>69000</v>
      </c>
      <c r="E54" s="43">
        <v>180.40049999999999</v>
      </c>
      <c r="F54" s="44">
        <v>0.38029087272728501</v>
      </c>
      <c r="G54" s="43">
        <v>-181.5735</v>
      </c>
      <c r="H54" s="43">
        <v>-0.382763599763569</v>
      </c>
      <c r="I54" s="46"/>
    </row>
    <row r="55" spans="1:9" x14ac:dyDescent="0.2">
      <c r="A55" s="42" t="s">
        <v>422</v>
      </c>
      <c r="B55" s="42" t="s">
        <v>421</v>
      </c>
      <c r="C55" s="42" t="s">
        <v>199</v>
      </c>
      <c r="D55" s="45">
        <v>450</v>
      </c>
      <c r="E55" s="43">
        <v>179.82</v>
      </c>
      <c r="F55" s="44">
        <v>0.37906715742927799</v>
      </c>
      <c r="G55" s="43">
        <v>-180.405</v>
      </c>
      <c r="H55" s="43">
        <v>-0.380300358892386</v>
      </c>
      <c r="I55" s="46"/>
    </row>
    <row r="56" spans="1:9" x14ac:dyDescent="0.2">
      <c r="A56" s="42" t="s">
        <v>424</v>
      </c>
      <c r="B56" s="42" t="s">
        <v>423</v>
      </c>
      <c r="C56" s="42" t="s">
        <v>216</v>
      </c>
      <c r="D56" s="45">
        <v>18750</v>
      </c>
      <c r="E56" s="43">
        <v>177.33750000000001</v>
      </c>
      <c r="F56" s="44">
        <v>0.37383395634865202</v>
      </c>
      <c r="G56" s="43">
        <v>-178.44374999999999</v>
      </c>
      <c r="H56" s="43">
        <v>-0.37616597193593998</v>
      </c>
      <c r="I56" s="46"/>
    </row>
    <row r="57" spans="1:9" x14ac:dyDescent="0.2">
      <c r="A57" s="42" t="s">
        <v>426</v>
      </c>
      <c r="B57" s="42" t="s">
        <v>425</v>
      </c>
      <c r="C57" s="42" t="s">
        <v>142</v>
      </c>
      <c r="D57" s="45">
        <v>14700</v>
      </c>
      <c r="E57" s="43">
        <v>169.68209999999999</v>
      </c>
      <c r="F57" s="44">
        <v>0.35769609227911497</v>
      </c>
      <c r="G57" s="43">
        <v>-170.5641</v>
      </c>
      <c r="H57" s="43">
        <v>-0.35955538063887799</v>
      </c>
      <c r="I57" s="46"/>
    </row>
    <row r="58" spans="1:9" x14ac:dyDescent="0.2">
      <c r="A58" s="42" t="s">
        <v>428</v>
      </c>
      <c r="B58" s="42" t="s">
        <v>427</v>
      </c>
      <c r="C58" s="42" t="s">
        <v>115</v>
      </c>
      <c r="D58" s="45">
        <v>145600</v>
      </c>
      <c r="E58" s="43">
        <v>160.58224000000001</v>
      </c>
      <c r="F58" s="44">
        <v>0.338513253533679</v>
      </c>
      <c r="G58" s="43">
        <v>-162.24207999999999</v>
      </c>
      <c r="H58" s="43">
        <v>-0.342012257151671</v>
      </c>
      <c r="I58" s="46"/>
    </row>
    <row r="59" spans="1:9" x14ac:dyDescent="0.2">
      <c r="A59" s="42" t="s">
        <v>172</v>
      </c>
      <c r="B59" s="42" t="s">
        <v>171</v>
      </c>
      <c r="C59" s="42" t="s">
        <v>173</v>
      </c>
      <c r="D59" s="45">
        <v>6000</v>
      </c>
      <c r="E59" s="43">
        <v>159.58799999999999</v>
      </c>
      <c r="F59" s="44">
        <v>0.33641735913593401</v>
      </c>
      <c r="G59" s="43">
        <v>-160.7979</v>
      </c>
      <c r="H59" s="43">
        <v>-0.33896787272604401</v>
      </c>
      <c r="I59" s="46"/>
    </row>
    <row r="60" spans="1:9" x14ac:dyDescent="0.2">
      <c r="A60" s="42" t="s">
        <v>201</v>
      </c>
      <c r="B60" s="42" t="s">
        <v>200</v>
      </c>
      <c r="C60" s="42" t="s">
        <v>202</v>
      </c>
      <c r="D60" s="45">
        <v>21600</v>
      </c>
      <c r="E60" s="43">
        <v>156.78360000000001</v>
      </c>
      <c r="F60" s="44">
        <v>0.33050558104509498</v>
      </c>
      <c r="G60" s="43">
        <v>-157.36680000000001</v>
      </c>
      <c r="H60" s="43">
        <v>-0.331734988042163</v>
      </c>
      <c r="I60" s="46"/>
    </row>
    <row r="61" spans="1:9" x14ac:dyDescent="0.2">
      <c r="A61" s="42" t="s">
        <v>430</v>
      </c>
      <c r="B61" s="42" t="s">
        <v>429</v>
      </c>
      <c r="C61" s="42" t="s">
        <v>170</v>
      </c>
      <c r="D61" s="45">
        <v>5500</v>
      </c>
      <c r="E61" s="43">
        <v>138.523</v>
      </c>
      <c r="F61" s="44">
        <v>0.292011566280591</v>
      </c>
      <c r="G61" s="43">
        <v>-140.03</v>
      </c>
      <c r="H61" s="43">
        <v>-0.29518837757102501</v>
      </c>
      <c r="I61" s="46"/>
    </row>
    <row r="62" spans="1:9" x14ac:dyDescent="0.2">
      <c r="A62" s="42" t="s">
        <v>249</v>
      </c>
      <c r="B62" s="42" t="s">
        <v>248</v>
      </c>
      <c r="C62" s="42" t="s">
        <v>145</v>
      </c>
      <c r="D62" s="45">
        <v>36250</v>
      </c>
      <c r="E62" s="43">
        <v>135.62937500000001</v>
      </c>
      <c r="F62" s="44">
        <v>0.285911698616169</v>
      </c>
      <c r="G62" s="43">
        <v>-136.397875</v>
      </c>
      <c r="H62" s="43">
        <v>-0.28753172481172296</v>
      </c>
      <c r="I62" s="46"/>
    </row>
    <row r="63" spans="1:9" x14ac:dyDescent="0.2">
      <c r="A63" s="42" t="s">
        <v>125</v>
      </c>
      <c r="B63" s="42" t="s">
        <v>124</v>
      </c>
      <c r="C63" s="42" t="s">
        <v>126</v>
      </c>
      <c r="D63" s="45">
        <v>9200</v>
      </c>
      <c r="E63" s="43">
        <v>135.20320000000001</v>
      </c>
      <c r="F63" s="44">
        <v>0.28501330608020298</v>
      </c>
      <c r="G63" s="43">
        <v>-135.76439999999999</v>
      </c>
      <c r="H63" s="43">
        <v>-0.28619633627011198</v>
      </c>
      <c r="I63" s="46"/>
    </row>
    <row r="64" spans="1:9" x14ac:dyDescent="0.2">
      <c r="A64" s="42" t="s">
        <v>432</v>
      </c>
      <c r="B64" s="42" t="s">
        <v>431</v>
      </c>
      <c r="C64" s="42" t="s">
        <v>153</v>
      </c>
      <c r="D64" s="45">
        <v>2200</v>
      </c>
      <c r="E64" s="43">
        <v>134.893</v>
      </c>
      <c r="F64" s="44">
        <v>0.28435939309925301</v>
      </c>
      <c r="G64" s="43">
        <v>-135.38800000000001</v>
      </c>
      <c r="H64" s="43">
        <v>-0.28540287126034403</v>
      </c>
      <c r="I64" s="46"/>
    </row>
    <row r="65" spans="1:9" x14ac:dyDescent="0.2">
      <c r="A65" s="42" t="s">
        <v>434</v>
      </c>
      <c r="B65" s="42" t="s">
        <v>433</v>
      </c>
      <c r="C65" s="42" t="s">
        <v>199</v>
      </c>
      <c r="D65" s="45">
        <v>10500</v>
      </c>
      <c r="E65" s="43">
        <v>116.20350000000001</v>
      </c>
      <c r="F65" s="44">
        <v>0.24496124139880501</v>
      </c>
      <c r="G65" s="43">
        <v>-116.80200000000001</v>
      </c>
      <c r="H65" s="43">
        <v>-0.246222901357216</v>
      </c>
      <c r="I65" s="46"/>
    </row>
    <row r="66" spans="1:9" x14ac:dyDescent="0.2">
      <c r="A66" s="42" t="s">
        <v>436</v>
      </c>
      <c r="B66" s="42" t="s">
        <v>435</v>
      </c>
      <c r="C66" s="42" t="s">
        <v>183</v>
      </c>
      <c r="D66" s="45">
        <v>16625</v>
      </c>
      <c r="E66" s="43">
        <v>115.0366875</v>
      </c>
      <c r="F66" s="44">
        <v>0.242501557839535</v>
      </c>
      <c r="G66" s="43">
        <v>-115.50218750000001</v>
      </c>
      <c r="H66" s="43">
        <v>-0.24348284891829902</v>
      </c>
      <c r="I66" s="46"/>
    </row>
    <row r="67" spans="1:9" x14ac:dyDescent="0.2">
      <c r="A67" s="42" t="s">
        <v>438</v>
      </c>
      <c r="B67" s="42" t="s">
        <v>437</v>
      </c>
      <c r="C67" s="42" t="s">
        <v>394</v>
      </c>
      <c r="D67" s="45">
        <v>55125</v>
      </c>
      <c r="E67" s="43">
        <v>114.66551250000001</v>
      </c>
      <c r="F67" s="44">
        <v>0.24171910732146801</v>
      </c>
      <c r="G67" s="43">
        <v>-115.5735</v>
      </c>
      <c r="H67" s="43">
        <v>-0.24363317828468878</v>
      </c>
      <c r="I67" s="46"/>
    </row>
    <row r="68" spans="1:9" x14ac:dyDescent="0.2">
      <c r="A68" s="42" t="s">
        <v>440</v>
      </c>
      <c r="B68" s="42" t="s">
        <v>439</v>
      </c>
      <c r="C68" s="42" t="s">
        <v>233</v>
      </c>
      <c r="D68" s="45">
        <v>20000</v>
      </c>
      <c r="E68" s="43">
        <v>111.04</v>
      </c>
      <c r="F68" s="44">
        <v>0.23407639395477201</v>
      </c>
      <c r="G68" s="43">
        <v>-111.42</v>
      </c>
      <c r="H68" s="43">
        <v>-0.23487744789661999</v>
      </c>
      <c r="I68" s="46"/>
    </row>
    <row r="69" spans="1:9" x14ac:dyDescent="0.2">
      <c r="A69" s="42" t="s">
        <v>442</v>
      </c>
      <c r="B69" s="42" t="s">
        <v>441</v>
      </c>
      <c r="C69" s="42" t="s">
        <v>394</v>
      </c>
      <c r="D69" s="45">
        <v>15300</v>
      </c>
      <c r="E69" s="43">
        <v>106.22790000000001</v>
      </c>
      <c r="F69" s="44">
        <v>0.22393231060327901</v>
      </c>
      <c r="G69" s="43">
        <v>-107.34564999999999</v>
      </c>
      <c r="H69" s="43">
        <v>-0.22628856861249091</v>
      </c>
      <c r="I69" s="46"/>
    </row>
    <row r="70" spans="1:9" x14ac:dyDescent="0.2">
      <c r="A70" s="42" t="s">
        <v>138</v>
      </c>
      <c r="B70" s="42" t="s">
        <v>137</v>
      </c>
      <c r="C70" s="42" t="s">
        <v>139</v>
      </c>
      <c r="D70" s="45">
        <v>800</v>
      </c>
      <c r="E70" s="43">
        <v>101.12</v>
      </c>
      <c r="F70" s="44">
        <v>0.21316466999915801</v>
      </c>
      <c r="G70" s="43">
        <v>-101.488</v>
      </c>
      <c r="H70" s="43">
        <v>-0.213940427500737</v>
      </c>
      <c r="I70" s="46"/>
    </row>
    <row r="71" spans="1:9" x14ac:dyDescent="0.2">
      <c r="A71" s="42" t="s">
        <v>340</v>
      </c>
      <c r="B71" s="42" t="s">
        <v>339</v>
      </c>
      <c r="C71" s="42" t="s">
        <v>216</v>
      </c>
      <c r="D71" s="45">
        <v>8100</v>
      </c>
      <c r="E71" s="43">
        <v>83.154600000000002</v>
      </c>
      <c r="F71" s="44">
        <v>0.17529294766526901</v>
      </c>
      <c r="G71" s="43">
        <v>-83.705399999999997</v>
      </c>
      <c r="H71" s="43">
        <v>-0.17645405427361099</v>
      </c>
      <c r="I71" s="46"/>
    </row>
    <row r="72" spans="1:9" x14ac:dyDescent="0.2">
      <c r="A72" s="42" t="s">
        <v>444</v>
      </c>
      <c r="B72" s="42" t="s">
        <v>443</v>
      </c>
      <c r="C72" s="42" t="s">
        <v>241</v>
      </c>
      <c r="D72" s="45">
        <v>56250</v>
      </c>
      <c r="E72" s="43">
        <v>78.637500000000003</v>
      </c>
      <c r="F72" s="44">
        <v>0.16577073513705301</v>
      </c>
      <c r="G72" s="43">
        <v>-79.155000000000001</v>
      </c>
      <c r="H72" s="43">
        <v>-0.16686164412364901</v>
      </c>
      <c r="I72" s="46"/>
    </row>
    <row r="73" spans="1:9" x14ac:dyDescent="0.2">
      <c r="A73" s="42" t="s">
        <v>152</v>
      </c>
      <c r="B73" s="42" t="s">
        <v>151</v>
      </c>
      <c r="C73" s="42" t="s">
        <v>153</v>
      </c>
      <c r="D73" s="45">
        <v>4900</v>
      </c>
      <c r="E73" s="43">
        <v>78.130499999999998</v>
      </c>
      <c r="F73" s="44">
        <v>0.164701960535692</v>
      </c>
      <c r="G73" s="43">
        <v>-78.404899999999998</v>
      </c>
      <c r="H73" s="43">
        <v>-0.16528040580317399</v>
      </c>
      <c r="I73" s="46"/>
    </row>
    <row r="74" spans="1:9" x14ac:dyDescent="0.2">
      <c r="A74" s="42" t="s">
        <v>149</v>
      </c>
      <c r="B74" s="42" t="s">
        <v>148</v>
      </c>
      <c r="C74" s="42" t="s">
        <v>150</v>
      </c>
      <c r="D74" s="45">
        <v>5600</v>
      </c>
      <c r="E74" s="43">
        <v>73.415999999999997</v>
      </c>
      <c r="F74" s="44">
        <v>0.15476362156505299</v>
      </c>
      <c r="G74" s="43">
        <v>-73.701599999999999</v>
      </c>
      <c r="H74" s="43">
        <v>-0.15536567684345301</v>
      </c>
      <c r="I74" s="46"/>
    </row>
    <row r="75" spans="1:9" x14ac:dyDescent="0.2">
      <c r="A75" s="42" t="s">
        <v>185</v>
      </c>
      <c r="B75" s="42" t="s">
        <v>184</v>
      </c>
      <c r="C75" s="42" t="s">
        <v>183</v>
      </c>
      <c r="D75" s="45">
        <v>11250</v>
      </c>
      <c r="E75" s="43">
        <v>70.621875000000003</v>
      </c>
      <c r="F75" s="44">
        <v>0.148873503551194</v>
      </c>
      <c r="G75" s="43">
        <v>-70.880624999999995</v>
      </c>
      <c r="H75" s="43">
        <v>-0.14941895804449201</v>
      </c>
      <c r="I75" s="46"/>
    </row>
    <row r="76" spans="1:9" x14ac:dyDescent="0.2">
      <c r="A76" s="42" t="s">
        <v>446</v>
      </c>
      <c r="B76" s="42" t="s">
        <v>445</v>
      </c>
      <c r="C76" s="42" t="s">
        <v>331</v>
      </c>
      <c r="D76" s="45">
        <v>37500</v>
      </c>
      <c r="E76" s="43">
        <v>69.817499999999995</v>
      </c>
      <c r="F76" s="44">
        <v>0.14717785153942101</v>
      </c>
      <c r="G76" s="43">
        <v>-69.414749999999998</v>
      </c>
      <c r="H76" s="43">
        <v>-0.14632883976289601</v>
      </c>
      <c r="I76" s="46"/>
    </row>
    <row r="77" spans="1:9" x14ac:dyDescent="0.2">
      <c r="A77" s="42" t="s">
        <v>448</v>
      </c>
      <c r="B77" s="42" t="s">
        <v>447</v>
      </c>
      <c r="C77" s="42" t="s">
        <v>126</v>
      </c>
      <c r="D77" s="45">
        <v>2475</v>
      </c>
      <c r="E77" s="43">
        <v>69.003</v>
      </c>
      <c r="F77" s="44">
        <v>0.14546085565617001</v>
      </c>
      <c r="G77" s="43">
        <v>-69.596450000000004</v>
      </c>
      <c r="H77" s="43">
        <v>-0.14671187002930081</v>
      </c>
      <c r="I77" s="46"/>
    </row>
    <row r="78" spans="1:9" x14ac:dyDescent="0.2">
      <c r="A78" s="42" t="s">
        <v>161</v>
      </c>
      <c r="B78" s="42" t="s">
        <v>160</v>
      </c>
      <c r="C78" s="42" t="s">
        <v>162</v>
      </c>
      <c r="D78" s="45">
        <v>2000</v>
      </c>
      <c r="E78" s="43">
        <v>63.99</v>
      </c>
      <c r="F78" s="44">
        <v>0.134893267733842</v>
      </c>
      <c r="G78" s="43">
        <v>-64.352000000000004</v>
      </c>
      <c r="H78" s="43">
        <v>-0.13565637701528699</v>
      </c>
      <c r="I78" s="46"/>
    </row>
    <row r="79" spans="1:9" x14ac:dyDescent="0.2">
      <c r="A79" s="42" t="s">
        <v>450</v>
      </c>
      <c r="B79" s="42" t="s">
        <v>449</v>
      </c>
      <c r="C79" s="42" t="s">
        <v>233</v>
      </c>
      <c r="D79" s="45">
        <v>30525</v>
      </c>
      <c r="E79" s="43">
        <v>62.420572499999999</v>
      </c>
      <c r="F79" s="44">
        <v>0.13158485698300099</v>
      </c>
      <c r="G79" s="43">
        <v>-62.432782500000002</v>
      </c>
      <c r="H79" s="43">
        <v>-0.131610596110974</v>
      </c>
      <c r="I79" s="46"/>
    </row>
    <row r="80" spans="1:9" x14ac:dyDescent="0.2">
      <c r="A80" s="42" t="s">
        <v>320</v>
      </c>
      <c r="B80" s="42" t="s">
        <v>319</v>
      </c>
      <c r="C80" s="42" t="s">
        <v>233</v>
      </c>
      <c r="D80" s="45">
        <v>3000</v>
      </c>
      <c r="E80" s="43">
        <v>57.405000000000001</v>
      </c>
      <c r="F80" s="44">
        <v>0.12101184613629</v>
      </c>
      <c r="G80" s="43">
        <v>-57.894000000000005</v>
      </c>
      <c r="H80" s="43">
        <v>-0.12204267607724731</v>
      </c>
      <c r="I80" s="46"/>
    </row>
    <row r="81" spans="1:9" x14ac:dyDescent="0.2">
      <c r="A81" s="42" t="s">
        <v>452</v>
      </c>
      <c r="B81" s="42" t="s">
        <v>451</v>
      </c>
      <c r="C81" s="42" t="s">
        <v>153</v>
      </c>
      <c r="D81" s="45">
        <v>5500</v>
      </c>
      <c r="E81" s="43">
        <v>56.534500000000001</v>
      </c>
      <c r="F81" s="44">
        <v>0.11917680019845101</v>
      </c>
      <c r="G81" s="43">
        <v>-56.902999999999999</v>
      </c>
      <c r="H81" s="43">
        <v>-0.119953611718375</v>
      </c>
      <c r="I81" s="46"/>
    </row>
    <row r="82" spans="1:9" x14ac:dyDescent="0.2">
      <c r="A82" s="42" t="s">
        <v>454</v>
      </c>
      <c r="B82" s="42" t="s">
        <v>453</v>
      </c>
      <c r="C82" s="42" t="s">
        <v>170</v>
      </c>
      <c r="D82" s="45">
        <v>10575</v>
      </c>
      <c r="E82" s="43">
        <v>53.313862499999999</v>
      </c>
      <c r="F82" s="44">
        <v>0.11238757818624399</v>
      </c>
      <c r="G82" s="43">
        <v>-53.483062500000003</v>
      </c>
      <c r="H82" s="43">
        <v>-0.11274425799403499</v>
      </c>
      <c r="I82" s="46"/>
    </row>
    <row r="83" spans="1:9" x14ac:dyDescent="0.2">
      <c r="A83" s="42" t="s">
        <v>306</v>
      </c>
      <c r="B83" s="42" t="s">
        <v>305</v>
      </c>
      <c r="C83" s="42" t="s">
        <v>129</v>
      </c>
      <c r="D83" s="45">
        <v>15800</v>
      </c>
      <c r="E83" s="43">
        <v>48.695599999999999</v>
      </c>
      <c r="F83" s="44">
        <v>0.10265211139647</v>
      </c>
      <c r="G83" s="43">
        <v>-49.130099999999999</v>
      </c>
      <c r="H83" s="43">
        <v>-0.103568053337872</v>
      </c>
      <c r="I83" s="46"/>
    </row>
    <row r="84" spans="1:9" x14ac:dyDescent="0.2">
      <c r="A84" s="42" t="s">
        <v>456</v>
      </c>
      <c r="B84" s="42" t="s">
        <v>455</v>
      </c>
      <c r="C84" s="42" t="s">
        <v>126</v>
      </c>
      <c r="D84" s="45">
        <v>900</v>
      </c>
      <c r="E84" s="43">
        <v>47.749499999999998</v>
      </c>
      <c r="F84" s="44">
        <v>0.100657697884937</v>
      </c>
      <c r="G84" s="43">
        <v>-48.24</v>
      </c>
      <c r="H84" s="43">
        <v>-0.101691689880927</v>
      </c>
      <c r="I84" s="46"/>
    </row>
    <row r="85" spans="1:9" x14ac:dyDescent="0.2">
      <c r="A85" s="42" t="s">
        <v>155</v>
      </c>
      <c r="B85" s="42" t="s">
        <v>154</v>
      </c>
      <c r="C85" s="42" t="s">
        <v>156</v>
      </c>
      <c r="D85" s="45">
        <v>2450</v>
      </c>
      <c r="E85" s="43">
        <v>43.384599999999999</v>
      </c>
      <c r="F85" s="44">
        <v>9.1456328540797702E-2</v>
      </c>
      <c r="G85" s="43">
        <v>-43.644300000000001</v>
      </c>
      <c r="H85" s="43">
        <v>-9.2003785668950303E-2</v>
      </c>
      <c r="I85" s="46"/>
    </row>
    <row r="86" spans="1:9" x14ac:dyDescent="0.2">
      <c r="A86" s="42" t="s">
        <v>458</v>
      </c>
      <c r="B86" s="42" t="s">
        <v>457</v>
      </c>
      <c r="C86" s="42" t="s">
        <v>459</v>
      </c>
      <c r="D86" s="45">
        <v>48825</v>
      </c>
      <c r="E86" s="43">
        <v>42.023677499999998</v>
      </c>
      <c r="F86" s="44">
        <v>8.8587453979811506E-2</v>
      </c>
      <c r="G86" s="43">
        <v>-42.184800000000003</v>
      </c>
      <c r="H86" s="43">
        <v>-8.8927106121246796E-2</v>
      </c>
      <c r="I86" s="46"/>
    </row>
    <row r="87" spans="1:9" x14ac:dyDescent="0.2">
      <c r="A87" s="42" t="s">
        <v>251</v>
      </c>
      <c r="B87" s="42" t="s">
        <v>250</v>
      </c>
      <c r="C87" s="42" t="s">
        <v>153</v>
      </c>
      <c r="D87" s="45">
        <v>2625</v>
      </c>
      <c r="E87" s="43">
        <v>41.72175</v>
      </c>
      <c r="F87" s="44">
        <v>8.7950979732371107E-2</v>
      </c>
      <c r="G87" s="43">
        <v>-41.879249999999999</v>
      </c>
      <c r="H87" s="43">
        <v>-8.8282995510900297E-2</v>
      </c>
      <c r="I87" s="46"/>
    </row>
    <row r="88" spans="1:9" x14ac:dyDescent="0.2">
      <c r="A88" s="42" t="s">
        <v>461</v>
      </c>
      <c r="B88" s="42" t="s">
        <v>460</v>
      </c>
      <c r="C88" s="42" t="s">
        <v>183</v>
      </c>
      <c r="D88" s="45">
        <v>5000</v>
      </c>
      <c r="E88" s="43">
        <v>37.922499999999999</v>
      </c>
      <c r="F88" s="44">
        <v>7.9942021341406905E-2</v>
      </c>
      <c r="G88" s="43">
        <v>-38.164999999999999</v>
      </c>
      <c r="H88" s="43">
        <v>-8.04532202385074E-2</v>
      </c>
      <c r="I88" s="46"/>
    </row>
    <row r="89" spans="1:9" x14ac:dyDescent="0.2">
      <c r="A89" s="42" t="s">
        <v>314</v>
      </c>
      <c r="B89" s="42" t="s">
        <v>313</v>
      </c>
      <c r="C89" s="42" t="s">
        <v>145</v>
      </c>
      <c r="D89" s="45">
        <v>13300</v>
      </c>
      <c r="E89" s="43">
        <v>36.608249999999998</v>
      </c>
      <c r="F89" s="44">
        <v>7.7171534122791499E-2</v>
      </c>
      <c r="G89" s="43">
        <v>-36.834350000000001</v>
      </c>
      <c r="H89" s="43">
        <v>-7.7648161218191097E-2</v>
      </c>
      <c r="I89" s="46"/>
    </row>
    <row r="90" spans="1:9" x14ac:dyDescent="0.2">
      <c r="A90" s="42" t="s">
        <v>463</v>
      </c>
      <c r="B90" s="42" t="s">
        <v>462</v>
      </c>
      <c r="C90" s="42" t="s">
        <v>196</v>
      </c>
      <c r="D90" s="45">
        <v>4950</v>
      </c>
      <c r="E90" s="43">
        <v>36.582974999999998</v>
      </c>
      <c r="F90" s="44">
        <v>7.7118253495475103E-2</v>
      </c>
      <c r="G90" s="43">
        <v>-36.81315</v>
      </c>
      <c r="H90" s="43">
        <v>-7.7603470840382702E-2</v>
      </c>
      <c r="I90" s="46"/>
    </row>
    <row r="91" spans="1:9" x14ac:dyDescent="0.2">
      <c r="A91" s="42" t="s">
        <v>465</v>
      </c>
      <c r="B91" s="42" t="s">
        <v>464</v>
      </c>
      <c r="C91" s="42" t="s">
        <v>213</v>
      </c>
      <c r="D91" s="45">
        <v>500</v>
      </c>
      <c r="E91" s="43">
        <v>35.454999999999998</v>
      </c>
      <c r="F91" s="44">
        <v>7.4740440811116901E-2</v>
      </c>
      <c r="G91" s="43">
        <v>-35.645000000000003</v>
      </c>
      <c r="H91" s="43">
        <v>-7.5140967782041004E-2</v>
      </c>
      <c r="I91" s="46"/>
    </row>
    <row r="92" spans="1:9" x14ac:dyDescent="0.2">
      <c r="A92" s="42" t="s">
        <v>302</v>
      </c>
      <c r="B92" s="42" t="s">
        <v>301</v>
      </c>
      <c r="C92" s="42" t="s">
        <v>115</v>
      </c>
      <c r="D92" s="45">
        <v>14625</v>
      </c>
      <c r="E92" s="43">
        <v>34.051387499999997</v>
      </c>
      <c r="F92" s="44">
        <v>7.1781574163874096E-2</v>
      </c>
      <c r="G92" s="43">
        <v>-34.374600000000001</v>
      </c>
      <c r="H92" s="43">
        <v>-7.2462917972241497E-2</v>
      </c>
      <c r="I92" s="46"/>
    </row>
    <row r="93" spans="1:9" x14ac:dyDescent="0.2">
      <c r="A93" s="42" t="s">
        <v>467</v>
      </c>
      <c r="B93" s="42" t="s">
        <v>466</v>
      </c>
      <c r="C93" s="42" t="s">
        <v>159</v>
      </c>
      <c r="D93" s="45">
        <v>12600</v>
      </c>
      <c r="E93" s="43">
        <v>33.957000000000001</v>
      </c>
      <c r="F93" s="44">
        <v>7.1582601850884206E-2</v>
      </c>
      <c r="G93" s="43">
        <v>-34.190100000000001</v>
      </c>
      <c r="H93" s="43">
        <v>-7.2073985203107302E-2</v>
      </c>
      <c r="I93" s="46"/>
    </row>
    <row r="94" spans="1:9" x14ac:dyDescent="0.2">
      <c r="A94" s="42" t="s">
        <v>169</v>
      </c>
      <c r="B94" s="42" t="s">
        <v>168</v>
      </c>
      <c r="C94" s="42" t="s">
        <v>170</v>
      </c>
      <c r="D94" s="45">
        <v>7200</v>
      </c>
      <c r="E94" s="43">
        <v>23.76</v>
      </c>
      <c r="F94" s="44">
        <v>5.0086951732397099E-2</v>
      </c>
      <c r="G94" s="43">
        <v>-23.8752</v>
      </c>
      <c r="H94" s="43">
        <v>-5.0329797558978401E-2</v>
      </c>
      <c r="I94" s="46"/>
    </row>
    <row r="95" spans="1:9" x14ac:dyDescent="0.2">
      <c r="A95" s="42" t="s">
        <v>469</v>
      </c>
      <c r="B95" s="42" t="s">
        <v>468</v>
      </c>
      <c r="C95" s="42" t="s">
        <v>219</v>
      </c>
      <c r="D95" s="45">
        <v>800</v>
      </c>
      <c r="E95" s="43">
        <v>22.691199999999998</v>
      </c>
      <c r="F95" s="44">
        <v>4.7833882119114803E-2</v>
      </c>
      <c r="G95" s="43">
        <v>-22.844799999999999</v>
      </c>
      <c r="H95" s="43">
        <v>-4.8157676554556599E-2</v>
      </c>
      <c r="I95" s="46"/>
    </row>
    <row r="96" spans="1:9" x14ac:dyDescent="0.2">
      <c r="A96" s="42" t="s">
        <v>258</v>
      </c>
      <c r="B96" s="42" t="s">
        <v>257</v>
      </c>
      <c r="C96" s="42" t="s">
        <v>142</v>
      </c>
      <c r="D96" s="45">
        <v>3000</v>
      </c>
      <c r="E96" s="43">
        <v>18.777000000000001</v>
      </c>
      <c r="F96" s="44">
        <v>3.9582604910741601E-2</v>
      </c>
      <c r="G96" s="43">
        <v>-18.862500000000001</v>
      </c>
      <c r="H96" s="43">
        <v>-3.9762842047657398E-2</v>
      </c>
      <c r="I96" s="46"/>
    </row>
    <row r="97" spans="1:9" x14ac:dyDescent="0.2">
      <c r="A97" s="42" t="s">
        <v>198</v>
      </c>
      <c r="B97" s="42" t="s">
        <v>197</v>
      </c>
      <c r="C97" s="42" t="s">
        <v>199</v>
      </c>
      <c r="D97" s="45">
        <v>600</v>
      </c>
      <c r="E97" s="43">
        <v>17.769600000000001</v>
      </c>
      <c r="F97" s="44">
        <v>3.7458968750168499E-2</v>
      </c>
      <c r="G97" s="43">
        <v>-17.869800000000001</v>
      </c>
      <c r="H97" s="43">
        <v>-3.7670194026413702E-2</v>
      </c>
      <c r="I97" s="46"/>
    </row>
    <row r="98" spans="1:9" x14ac:dyDescent="0.2">
      <c r="A98" s="42" t="s">
        <v>260</v>
      </c>
      <c r="B98" s="42" t="s">
        <v>259</v>
      </c>
      <c r="C98" s="42" t="s">
        <v>261</v>
      </c>
      <c r="D98" s="45">
        <v>6750</v>
      </c>
      <c r="E98" s="43">
        <v>15.775425</v>
      </c>
      <c r="F98" s="44">
        <v>3.3255174685734398E-2</v>
      </c>
      <c r="G98" s="43">
        <v>-15.72885</v>
      </c>
      <c r="H98" s="43">
        <v>-3.3156992876940801E-2</v>
      </c>
      <c r="I98" s="46"/>
    </row>
    <row r="99" spans="1:9" x14ac:dyDescent="0.2">
      <c r="A99" s="42" t="s">
        <v>471</v>
      </c>
      <c r="B99" s="42" t="s">
        <v>470</v>
      </c>
      <c r="C99" s="42" t="s">
        <v>472</v>
      </c>
      <c r="D99" s="45">
        <v>2300</v>
      </c>
      <c r="E99" s="43">
        <v>9.6749500000000008</v>
      </c>
      <c r="F99" s="44">
        <v>2.0395149564956E-2</v>
      </c>
      <c r="G99" s="43">
        <v>-9.73705</v>
      </c>
      <c r="H99" s="43">
        <v>-2.05260586433475E-2</v>
      </c>
      <c r="I99" s="46"/>
    </row>
    <row r="100" spans="1:9" x14ac:dyDescent="0.2">
      <c r="A100" s="42" t="s">
        <v>474</v>
      </c>
      <c r="B100" s="42" t="s">
        <v>473</v>
      </c>
      <c r="C100" s="42" t="s">
        <v>196</v>
      </c>
      <c r="D100" s="45">
        <v>350</v>
      </c>
      <c r="E100" s="43">
        <v>5.6378000000000004</v>
      </c>
      <c r="F100" s="44">
        <v>1.1884689245661099E-2</v>
      </c>
      <c r="G100" s="43">
        <v>-5.6633500000000003</v>
      </c>
      <c r="H100" s="43">
        <v>-1.1938549583067001E-2</v>
      </c>
      <c r="I100" s="46"/>
    </row>
    <row r="101" spans="1:9" x14ac:dyDescent="0.2">
      <c r="A101" s="42" t="s">
        <v>476</v>
      </c>
      <c r="B101" s="42" t="s">
        <v>475</v>
      </c>
      <c r="C101" s="42" t="s">
        <v>115</v>
      </c>
      <c r="D101" s="45">
        <v>700</v>
      </c>
      <c r="E101" s="43">
        <v>5.1764999999999999</v>
      </c>
      <c r="F101" s="44">
        <v>1.09122519209913E-2</v>
      </c>
      <c r="G101" s="43">
        <v>-5.20275</v>
      </c>
      <c r="H101" s="43">
        <v>-1.09675878840795E-2</v>
      </c>
      <c r="I101" s="46"/>
    </row>
    <row r="102" spans="1:9" x14ac:dyDescent="0.2">
      <c r="A102" s="41" t="s">
        <v>27</v>
      </c>
      <c r="B102" s="41"/>
      <c r="C102" s="41"/>
      <c r="D102" s="41"/>
      <c r="E102" s="47">
        <f>SUM(E7:E101)</f>
        <v>31158.043103000022</v>
      </c>
      <c r="F102" s="48">
        <f>SUM(F7:F101)</f>
        <v>65.682298020871571</v>
      </c>
      <c r="G102" s="47">
        <f>SUM(G7:G101)</f>
        <v>-31387.110282499987</v>
      </c>
      <c r="H102" s="47">
        <f>SUM(H7:H101)</f>
        <v>-66.165180039520237</v>
      </c>
      <c r="I102" s="41"/>
    </row>
    <row r="103" spans="1:9" x14ac:dyDescent="0.2">
      <c r="A103" s="42"/>
      <c r="B103" s="42"/>
      <c r="C103" s="42"/>
      <c r="D103" s="42"/>
      <c r="E103" s="43"/>
      <c r="F103" s="44"/>
      <c r="G103" s="43"/>
      <c r="H103" s="42"/>
      <c r="I103" s="42"/>
    </row>
    <row r="104" spans="1:9" x14ac:dyDescent="0.2">
      <c r="A104" s="41" t="s">
        <v>19</v>
      </c>
      <c r="B104" s="42"/>
      <c r="C104" s="42"/>
      <c r="D104" s="42"/>
      <c r="E104" s="43"/>
      <c r="F104" s="44"/>
      <c r="G104" s="43"/>
      <c r="H104" s="42"/>
      <c r="I104" s="42"/>
    </row>
    <row r="105" spans="1:9" x14ac:dyDescent="0.2">
      <c r="A105" s="41" t="s">
        <v>20</v>
      </c>
      <c r="B105" s="42"/>
      <c r="C105" s="42"/>
      <c r="D105" s="42"/>
      <c r="E105" s="43"/>
      <c r="F105" s="44"/>
      <c r="G105" s="43"/>
      <c r="H105" s="42"/>
      <c r="I105" s="42"/>
    </row>
    <row r="106" spans="1:9" x14ac:dyDescent="0.2">
      <c r="A106" s="42" t="s">
        <v>26</v>
      </c>
      <c r="B106" s="42" t="s">
        <v>25</v>
      </c>
      <c r="C106" s="42" t="s">
        <v>24</v>
      </c>
      <c r="D106" s="45">
        <v>1494</v>
      </c>
      <c r="E106" s="43">
        <v>1553.414886</v>
      </c>
      <c r="F106" s="44">
        <v>3.2746555730416298</v>
      </c>
      <c r="G106" s="46"/>
      <c r="H106" s="46"/>
      <c r="I106" s="46">
        <v>8.2711000000000006</v>
      </c>
    </row>
    <row r="107" spans="1:9" x14ac:dyDescent="0.2">
      <c r="A107" s="42" t="s">
        <v>101</v>
      </c>
      <c r="B107" s="42" t="s">
        <v>100</v>
      </c>
      <c r="C107" s="42" t="s">
        <v>21</v>
      </c>
      <c r="D107" s="45">
        <v>1000</v>
      </c>
      <c r="E107" s="43">
        <v>1030.7131644000001</v>
      </c>
      <c r="F107" s="44">
        <v>2.1727811664667098</v>
      </c>
      <c r="G107" s="46"/>
      <c r="H107" s="46"/>
      <c r="I107" s="46">
        <v>7.3902000000000001</v>
      </c>
    </row>
    <row r="108" spans="1:9" x14ac:dyDescent="0.2">
      <c r="A108" s="42" t="s">
        <v>23</v>
      </c>
      <c r="B108" s="42" t="s">
        <v>22</v>
      </c>
      <c r="C108" s="42" t="s">
        <v>24</v>
      </c>
      <c r="D108" s="45">
        <v>871</v>
      </c>
      <c r="E108" s="43">
        <v>907.987886</v>
      </c>
      <c r="F108" s="44">
        <v>1.9140717769227</v>
      </c>
      <c r="G108" s="46"/>
      <c r="H108" s="46"/>
      <c r="I108" s="46">
        <v>8.3308999999999997</v>
      </c>
    </row>
    <row r="109" spans="1:9" x14ac:dyDescent="0.2">
      <c r="A109" s="41" t="s">
        <v>27</v>
      </c>
      <c r="B109" s="41"/>
      <c r="C109" s="41"/>
      <c r="D109" s="41"/>
      <c r="E109" s="47">
        <f>SUM(E105:E108)</f>
        <v>3492.1159364</v>
      </c>
      <c r="F109" s="48">
        <f>SUM(F105:F108)</f>
        <v>7.3615085164310399</v>
      </c>
      <c r="G109" s="47"/>
      <c r="H109" s="41"/>
      <c r="I109" s="41"/>
    </row>
    <row r="110" spans="1:9" x14ac:dyDescent="0.2">
      <c r="A110" s="42"/>
      <c r="B110" s="42"/>
      <c r="C110" s="42"/>
      <c r="D110" s="42"/>
      <c r="E110" s="43"/>
      <c r="F110" s="44"/>
      <c r="G110" s="43"/>
      <c r="H110" s="42"/>
      <c r="I110" s="42"/>
    </row>
    <row r="111" spans="1:9" x14ac:dyDescent="0.2">
      <c r="A111" s="41" t="s">
        <v>28</v>
      </c>
      <c r="B111" s="42"/>
      <c r="C111" s="42"/>
      <c r="D111" s="42"/>
      <c r="E111" s="43"/>
      <c r="F111" s="44"/>
      <c r="G111" s="43"/>
      <c r="H111" s="42"/>
      <c r="I111" s="42"/>
    </row>
    <row r="112" spans="1:9" x14ac:dyDescent="0.2">
      <c r="A112" s="41" t="s">
        <v>29</v>
      </c>
      <c r="B112" s="42"/>
      <c r="C112" s="42"/>
      <c r="D112" s="42"/>
      <c r="E112" s="43"/>
      <c r="F112" s="44"/>
      <c r="G112" s="43"/>
      <c r="H112" s="42"/>
      <c r="I112" s="42"/>
    </row>
    <row r="113" spans="1:9" x14ac:dyDescent="0.2">
      <c r="A113" s="42" t="s">
        <v>278</v>
      </c>
      <c r="B113" s="42" t="s">
        <v>277</v>
      </c>
      <c r="C113" s="42" t="s">
        <v>31</v>
      </c>
      <c r="D113" s="45">
        <v>500</v>
      </c>
      <c r="E113" s="43">
        <v>2439.2024999999999</v>
      </c>
      <c r="F113" s="44">
        <v>5.1419283620809102</v>
      </c>
      <c r="G113" s="46"/>
      <c r="H113" s="46"/>
      <c r="I113" s="46">
        <v>6.0651000000000002</v>
      </c>
    </row>
    <row r="114" spans="1:9" x14ac:dyDescent="0.2">
      <c r="A114" s="42" t="s">
        <v>478</v>
      </c>
      <c r="B114" s="42" t="s">
        <v>477</v>
      </c>
      <c r="C114" s="42" t="s">
        <v>30</v>
      </c>
      <c r="D114" s="45">
        <v>200</v>
      </c>
      <c r="E114" s="43">
        <v>973.95699999999999</v>
      </c>
      <c r="F114" s="44">
        <v>2.0531370895804</v>
      </c>
      <c r="G114" s="46"/>
      <c r="H114" s="46"/>
      <c r="I114" s="46">
        <v>6.0998999999999999</v>
      </c>
    </row>
    <row r="115" spans="1:9" x14ac:dyDescent="0.2">
      <c r="A115" s="41" t="s">
        <v>27</v>
      </c>
      <c r="B115" s="41"/>
      <c r="C115" s="41"/>
      <c r="D115" s="41"/>
      <c r="E115" s="47">
        <f>SUM(E112:E114)</f>
        <v>3413.1594999999998</v>
      </c>
      <c r="F115" s="48">
        <f>SUM(F112:F114)</f>
        <v>7.1950654516613106</v>
      </c>
      <c r="G115" s="47"/>
      <c r="H115" s="41"/>
      <c r="I115" s="41"/>
    </row>
    <row r="116" spans="1:9" x14ac:dyDescent="0.2">
      <c r="A116" s="42"/>
      <c r="B116" s="42"/>
      <c r="C116" s="42"/>
      <c r="D116" s="42"/>
      <c r="E116" s="43"/>
      <c r="F116" s="44"/>
      <c r="G116" s="43"/>
      <c r="H116" s="42"/>
      <c r="I116" s="42"/>
    </row>
    <row r="117" spans="1:9" x14ac:dyDescent="0.2">
      <c r="A117" s="41" t="s">
        <v>33</v>
      </c>
      <c r="B117" s="42"/>
      <c r="C117" s="42"/>
      <c r="D117" s="42"/>
      <c r="E117" s="43"/>
      <c r="F117" s="44"/>
      <c r="G117" s="43"/>
      <c r="H117" s="42"/>
      <c r="I117" s="42"/>
    </row>
    <row r="118" spans="1:9" x14ac:dyDescent="0.2">
      <c r="A118" s="42" t="s">
        <v>480</v>
      </c>
      <c r="B118" s="42" t="s">
        <v>479</v>
      </c>
      <c r="C118" s="42" t="s">
        <v>34</v>
      </c>
      <c r="D118" s="45">
        <v>1000000</v>
      </c>
      <c r="E118" s="43">
        <v>977.41</v>
      </c>
      <c r="F118" s="44">
        <v>2.0604161402677699</v>
      </c>
      <c r="G118" s="46"/>
      <c r="H118" s="46"/>
      <c r="I118" s="46">
        <v>5.5499000000000001</v>
      </c>
    </row>
    <row r="119" spans="1:9" x14ac:dyDescent="0.2">
      <c r="A119" s="42" t="s">
        <v>111</v>
      </c>
      <c r="B119" s="42" t="s">
        <v>110</v>
      </c>
      <c r="C119" s="42" t="s">
        <v>34</v>
      </c>
      <c r="D119" s="45">
        <v>500000</v>
      </c>
      <c r="E119" s="43">
        <v>498.59399999999999</v>
      </c>
      <c r="F119" s="44">
        <v>1.05105444495214</v>
      </c>
      <c r="G119" s="46"/>
      <c r="H119" s="46"/>
      <c r="I119" s="46">
        <v>5.4181999999999997</v>
      </c>
    </row>
    <row r="120" spans="1:9" x14ac:dyDescent="0.2">
      <c r="A120" s="42" t="s">
        <v>482</v>
      </c>
      <c r="B120" s="42" t="s">
        <v>481</v>
      </c>
      <c r="C120" s="42" t="s">
        <v>34</v>
      </c>
      <c r="D120" s="45">
        <v>500000</v>
      </c>
      <c r="E120" s="43">
        <v>486.5505</v>
      </c>
      <c r="F120" s="44">
        <v>1.0256663050872801</v>
      </c>
      <c r="G120" s="46"/>
      <c r="H120" s="46"/>
      <c r="I120" s="46">
        <v>5.5743</v>
      </c>
    </row>
    <row r="121" spans="1:9" x14ac:dyDescent="0.2">
      <c r="A121" s="42" t="s">
        <v>484</v>
      </c>
      <c r="B121" s="42" t="s">
        <v>483</v>
      </c>
      <c r="C121" s="42" t="s">
        <v>34</v>
      </c>
      <c r="D121" s="45">
        <v>500000</v>
      </c>
      <c r="E121" s="43">
        <v>484.661</v>
      </c>
      <c r="F121" s="44">
        <v>1.02168316976327</v>
      </c>
      <c r="G121" s="46"/>
      <c r="H121" s="46"/>
      <c r="I121" s="46">
        <v>5.5537999999999998</v>
      </c>
    </row>
    <row r="122" spans="1:9" x14ac:dyDescent="0.2">
      <c r="A122" s="41" t="s">
        <v>27</v>
      </c>
      <c r="B122" s="41"/>
      <c r="C122" s="41"/>
      <c r="D122" s="41"/>
      <c r="E122" s="47">
        <f>SUM(E117:E121)</f>
        <v>2447.2154999999998</v>
      </c>
      <c r="F122" s="48">
        <f>SUM(F117:F121)</f>
        <v>5.1588200600704592</v>
      </c>
      <c r="G122" s="47"/>
      <c r="H122" s="41"/>
      <c r="I122" s="41"/>
    </row>
    <row r="123" spans="1:9" x14ac:dyDescent="0.2">
      <c r="A123" s="42"/>
      <c r="B123" s="42"/>
      <c r="C123" s="42"/>
      <c r="D123" s="42"/>
      <c r="E123" s="43"/>
      <c r="F123" s="44"/>
      <c r="G123" s="43"/>
      <c r="H123" s="42"/>
      <c r="I123" s="42"/>
    </row>
    <row r="124" spans="1:9" x14ac:dyDescent="0.2">
      <c r="A124" s="41" t="s">
        <v>35</v>
      </c>
      <c r="B124" s="42"/>
      <c r="C124" s="42"/>
      <c r="D124" s="42"/>
      <c r="E124" s="43"/>
      <c r="F124" s="44"/>
      <c r="G124" s="43"/>
      <c r="H124" s="42"/>
      <c r="I124" s="42"/>
    </row>
    <row r="125" spans="1:9" x14ac:dyDescent="0.2">
      <c r="A125" s="42" t="s">
        <v>68</v>
      </c>
      <c r="B125" s="42" t="s">
        <v>67</v>
      </c>
      <c r="C125" s="42" t="s">
        <v>36</v>
      </c>
      <c r="D125" s="45">
        <v>1500000</v>
      </c>
      <c r="E125" s="43">
        <v>1532.3710000000001</v>
      </c>
      <c r="F125" s="44">
        <v>3.23029428927294</v>
      </c>
      <c r="G125" s="46"/>
      <c r="H125" s="46"/>
      <c r="I125" s="46">
        <v>5.6973080231999997</v>
      </c>
    </row>
    <row r="126" spans="1:9" x14ac:dyDescent="0.2">
      <c r="A126" s="41" t="s">
        <v>27</v>
      </c>
      <c r="B126" s="41"/>
      <c r="C126" s="41"/>
      <c r="D126" s="41"/>
      <c r="E126" s="47">
        <f>SUM(E125:E125)</f>
        <v>1532.3710000000001</v>
      </c>
      <c r="F126" s="48">
        <f>SUM(F125:F125)</f>
        <v>3.23029428927294</v>
      </c>
      <c r="G126" s="47"/>
      <c r="H126" s="41"/>
      <c r="I126" s="41"/>
    </row>
    <row r="127" spans="1:9" x14ac:dyDescent="0.2">
      <c r="A127" s="42"/>
      <c r="B127" s="42"/>
      <c r="C127" s="42"/>
      <c r="D127" s="42"/>
      <c r="E127" s="43"/>
      <c r="F127" s="44"/>
      <c r="G127" s="43"/>
      <c r="H127" s="42"/>
      <c r="I127" s="42"/>
    </row>
    <row r="128" spans="1:9" x14ac:dyDescent="0.2">
      <c r="A128" s="41" t="s">
        <v>37</v>
      </c>
      <c r="B128" s="42"/>
      <c r="C128" s="42"/>
      <c r="D128" s="42"/>
      <c r="E128" s="43"/>
      <c r="F128" s="44"/>
      <c r="G128" s="43"/>
      <c r="H128" s="42"/>
      <c r="I128" s="42"/>
    </row>
    <row r="129" spans="1:9" x14ac:dyDescent="0.2">
      <c r="A129" s="42" t="s">
        <v>485</v>
      </c>
      <c r="B129" s="42" t="s">
        <v>1481</v>
      </c>
      <c r="C129" s="42" t="s">
        <v>283</v>
      </c>
      <c r="D129" s="45">
        <v>3572420.9210000001</v>
      </c>
      <c r="E129" s="43">
        <v>1875.2066110000001</v>
      </c>
      <c r="F129" s="44">
        <v>3.9530043355820199</v>
      </c>
      <c r="G129" s="46"/>
      <c r="H129" s="46"/>
      <c r="I129" s="46"/>
    </row>
    <row r="130" spans="1:9" x14ac:dyDescent="0.2">
      <c r="A130" s="42" t="s">
        <v>487</v>
      </c>
      <c r="B130" s="42" t="s">
        <v>486</v>
      </c>
      <c r="C130" s="42" t="s">
        <v>283</v>
      </c>
      <c r="D130" s="45">
        <v>8933.8320000000003</v>
      </c>
      <c r="E130" s="43">
        <v>357.42988759999997</v>
      </c>
      <c r="F130" s="44">
        <v>0.75347531683237901</v>
      </c>
      <c r="G130" s="46"/>
      <c r="H130" s="46"/>
      <c r="I130" s="46"/>
    </row>
    <row r="131" spans="1:9" x14ac:dyDescent="0.2">
      <c r="A131" s="41" t="s">
        <v>27</v>
      </c>
      <c r="B131" s="41"/>
      <c r="C131" s="41"/>
      <c r="D131" s="41"/>
      <c r="E131" s="47">
        <f>SUM(E129:E130)</f>
        <v>2232.6364985999999</v>
      </c>
      <c r="F131" s="48">
        <f>SUM(F129:F130)</f>
        <v>4.7064796524143988</v>
      </c>
      <c r="G131" s="47"/>
      <c r="H131" s="41"/>
      <c r="I131" s="41"/>
    </row>
    <row r="132" spans="1:9" x14ac:dyDescent="0.2">
      <c r="A132" s="42"/>
      <c r="B132" s="42"/>
      <c r="C132" s="42"/>
      <c r="D132" s="42"/>
      <c r="E132" s="43"/>
      <c r="F132" s="44"/>
      <c r="G132" s="43"/>
      <c r="H132" s="42"/>
      <c r="I132" s="42"/>
    </row>
    <row r="133" spans="1:9" x14ac:dyDescent="0.2">
      <c r="A133" s="41" t="s">
        <v>38</v>
      </c>
      <c r="B133" s="41"/>
      <c r="C133" s="41"/>
      <c r="D133" s="41"/>
      <c r="E133" s="47">
        <f>E102+E109+E115+E122+E126+E131</f>
        <v>44275.54153800002</v>
      </c>
      <c r="F133" s="48">
        <f>F102+F109+F115+F122+F126+F131</f>
        <v>93.334465990721711</v>
      </c>
      <c r="G133" s="47"/>
      <c r="H133" s="41"/>
      <c r="I133" s="41"/>
    </row>
    <row r="134" spans="1:9" x14ac:dyDescent="0.2">
      <c r="A134" s="41"/>
      <c r="B134" s="41"/>
      <c r="C134" s="41"/>
      <c r="D134" s="41"/>
      <c r="E134" s="47"/>
      <c r="F134" s="48"/>
      <c r="G134" s="47"/>
      <c r="H134" s="41"/>
      <c r="I134" s="41"/>
    </row>
    <row r="135" spans="1:9" x14ac:dyDescent="0.2">
      <c r="A135" s="41" t="s">
        <v>345</v>
      </c>
      <c r="B135" s="41"/>
      <c r="C135" s="41"/>
      <c r="D135" s="41"/>
      <c r="E135" s="69">
        <v>130.43091790000022</v>
      </c>
      <c r="F135" s="69">
        <f>E135/E139*100</f>
        <v>0.27495316032279288</v>
      </c>
      <c r="G135" s="47"/>
      <c r="H135" s="41"/>
      <c r="I135" s="41"/>
    </row>
    <row r="136" spans="1:9" x14ac:dyDescent="0.2">
      <c r="A136" s="41"/>
      <c r="B136" s="41"/>
      <c r="C136" s="41"/>
      <c r="D136" s="41"/>
      <c r="E136" s="47"/>
      <c r="F136" s="48"/>
      <c r="G136" s="47"/>
      <c r="H136" s="41"/>
      <c r="I136" s="41"/>
    </row>
    <row r="137" spans="1:9" x14ac:dyDescent="0.2">
      <c r="A137" s="41" t="s">
        <v>40</v>
      </c>
      <c r="B137" s="41"/>
      <c r="C137" s="41"/>
      <c r="D137" s="41"/>
      <c r="E137" s="47">
        <f>E139-(E102+E109+E115+E122+E126+E131+E135)</f>
        <v>3031.5320800999834</v>
      </c>
      <c r="F137" s="48">
        <f>F139-(F102+F109+F115+F122+F126+F131+F135)</f>
        <v>6.3905808489554943</v>
      </c>
      <c r="G137" s="47"/>
      <c r="H137" s="41"/>
      <c r="I137" s="41"/>
    </row>
    <row r="138" spans="1:9" x14ac:dyDescent="0.2">
      <c r="A138" s="42"/>
      <c r="B138" s="42"/>
      <c r="C138" s="42"/>
      <c r="D138" s="42"/>
      <c r="E138" s="43"/>
      <c r="F138" s="44"/>
      <c r="G138" s="43"/>
      <c r="H138" s="42"/>
      <c r="I138" s="42"/>
    </row>
    <row r="139" spans="1:9" x14ac:dyDescent="0.2">
      <c r="A139" s="49" t="s">
        <v>39</v>
      </c>
      <c r="B139" s="49"/>
      <c r="C139" s="49"/>
      <c r="D139" s="49"/>
      <c r="E139" s="50">
        <v>47437.504536</v>
      </c>
      <c r="F139" s="51">
        <v>100</v>
      </c>
      <c r="G139" s="50"/>
      <c r="H139" s="49"/>
      <c r="I139" s="49"/>
    </row>
    <row r="141" spans="1:9" x14ac:dyDescent="0.2">
      <c r="A141" s="14" t="s">
        <v>41</v>
      </c>
    </row>
    <row r="143" spans="1:9" x14ac:dyDescent="0.2">
      <c r="A143" s="14" t="s">
        <v>42</v>
      </c>
    </row>
    <row r="144" spans="1:9" x14ac:dyDescent="0.2">
      <c r="A144" s="14" t="s">
        <v>43</v>
      </c>
    </row>
    <row r="145" spans="1:4" x14ac:dyDescent="0.2">
      <c r="A145" s="14" t="s">
        <v>44</v>
      </c>
      <c r="B145" s="14"/>
      <c r="C145" s="30" t="s">
        <v>46</v>
      </c>
      <c r="D145" s="14" t="s">
        <v>45</v>
      </c>
    </row>
    <row r="146" spans="1:4" x14ac:dyDescent="0.2">
      <c r="A146" s="7" t="s">
        <v>47</v>
      </c>
      <c r="C146" s="31">
        <v>10.164899999999999</v>
      </c>
      <c r="D146" s="31">
        <v>10.495699999999999</v>
      </c>
    </row>
    <row r="147" spans="1:4" x14ac:dyDescent="0.2">
      <c r="A147" s="7" t="s">
        <v>48</v>
      </c>
      <c r="C147" s="31">
        <v>10.164899999999999</v>
      </c>
      <c r="D147" s="31">
        <v>10.495699999999999</v>
      </c>
    </row>
    <row r="148" spans="1:4" x14ac:dyDescent="0.2">
      <c r="A148" s="7" t="s">
        <v>49</v>
      </c>
      <c r="C148" s="31">
        <v>10.185600000000001</v>
      </c>
      <c r="D148" s="31">
        <v>10.554600000000001</v>
      </c>
    </row>
    <row r="149" spans="1:4" x14ac:dyDescent="0.2">
      <c r="A149" s="7" t="s">
        <v>50</v>
      </c>
      <c r="C149" s="31">
        <v>10.185600000000001</v>
      </c>
      <c r="D149" s="31">
        <v>10.554600000000001</v>
      </c>
    </row>
    <row r="151" spans="1:4" x14ac:dyDescent="0.2">
      <c r="A151" s="7" t="s">
        <v>55</v>
      </c>
    </row>
    <row r="153" spans="1:4" x14ac:dyDescent="0.2">
      <c r="A153" s="14" t="s">
        <v>51</v>
      </c>
      <c r="D153" s="30" t="s">
        <v>57</v>
      </c>
    </row>
    <row r="155" spans="1:4" x14ac:dyDescent="0.2">
      <c r="A155" s="14" t="s">
        <v>346</v>
      </c>
      <c r="D155" s="34" t="s">
        <v>993</v>
      </c>
    </row>
    <row r="157" spans="1:4" x14ac:dyDescent="0.2">
      <c r="A157" s="14" t="s">
        <v>348</v>
      </c>
      <c r="D157" s="34">
        <v>66.17</v>
      </c>
    </row>
    <row r="159" spans="1:4" x14ac:dyDescent="0.2">
      <c r="A159" s="14" t="s">
        <v>349</v>
      </c>
      <c r="D159" s="36">
        <v>6.0145440595669672</v>
      </c>
    </row>
    <row r="161" spans="1:9" x14ac:dyDescent="0.2">
      <c r="A161" s="14" t="s">
        <v>350</v>
      </c>
      <c r="D161" s="34">
        <v>0.73048748629972005</v>
      </c>
      <c r="E161" s="10" t="s">
        <v>56</v>
      </c>
    </row>
    <row r="163" spans="1:9" x14ac:dyDescent="0.2">
      <c r="A163" s="14" t="s">
        <v>351</v>
      </c>
      <c r="D163" s="30" t="s">
        <v>57</v>
      </c>
    </row>
    <row r="165" spans="1:9" x14ac:dyDescent="0.2">
      <c r="A165" s="63" t="s">
        <v>994</v>
      </c>
      <c r="B165" s="59"/>
      <c r="C165" s="59"/>
      <c r="D165" s="59"/>
      <c r="E165" s="11"/>
      <c r="G165" s="11"/>
      <c r="H165" s="59"/>
      <c r="I165" s="59"/>
    </row>
    <row r="166" spans="1:9" x14ac:dyDescent="0.2">
      <c r="A166" s="59"/>
      <c r="B166" s="59"/>
      <c r="C166" s="59"/>
      <c r="D166" s="59"/>
      <c r="E166" s="11"/>
      <c r="G166" s="11"/>
      <c r="H166" s="59"/>
      <c r="I166" s="59"/>
    </row>
    <row r="167" spans="1:9" x14ac:dyDescent="0.2">
      <c r="A167" s="63" t="s">
        <v>997</v>
      </c>
      <c r="B167" s="59"/>
      <c r="C167" s="59"/>
      <c r="D167" s="59"/>
      <c r="E167" s="11"/>
      <c r="G167" s="11"/>
      <c r="H167" s="59"/>
      <c r="I167" s="59"/>
    </row>
    <row r="168" spans="1:9" x14ac:dyDescent="0.2">
      <c r="A168" s="70"/>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63" t="s">
        <v>1003</v>
      </c>
      <c r="B185" s="59"/>
      <c r="C185" s="59"/>
      <c r="D185" s="59"/>
      <c r="E185" s="11"/>
      <c r="G185" s="11"/>
      <c r="H185" s="59"/>
      <c r="I185" s="59"/>
    </row>
    <row r="186" spans="1:9" x14ac:dyDescent="0.2">
      <c r="A186" s="59"/>
      <c r="B186" s="59"/>
      <c r="C186" s="59"/>
      <c r="D186" s="59"/>
      <c r="E186" s="11"/>
      <c r="G186" s="11"/>
      <c r="H186" s="59"/>
      <c r="I186" s="59"/>
    </row>
    <row r="187" spans="1:9" x14ac:dyDescent="0.2">
      <c r="A187" s="63" t="s">
        <v>998</v>
      </c>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row r="197" spans="1:9" x14ac:dyDescent="0.2">
      <c r="A197" s="59"/>
      <c r="B197" s="59"/>
      <c r="C197" s="59"/>
      <c r="D197" s="59"/>
      <c r="E197" s="11"/>
      <c r="G197" s="11"/>
      <c r="H197" s="59"/>
      <c r="I197" s="59"/>
    </row>
    <row r="198" spans="1:9" x14ac:dyDescent="0.2">
      <c r="A198" s="59"/>
      <c r="B198" s="59"/>
      <c r="C198" s="59"/>
      <c r="D198" s="59"/>
      <c r="E198" s="11"/>
      <c r="G198" s="11"/>
      <c r="H198" s="59"/>
      <c r="I198" s="59"/>
    </row>
    <row r="199" spans="1:9" x14ac:dyDescent="0.2">
      <c r="A199" s="59"/>
      <c r="B199" s="59"/>
      <c r="C199" s="59"/>
      <c r="D199" s="59"/>
      <c r="E199" s="11"/>
      <c r="G199" s="11"/>
      <c r="H199" s="59"/>
      <c r="I199" s="59"/>
    </row>
    <row r="200" spans="1:9" x14ac:dyDescent="0.2">
      <c r="A200" s="59"/>
      <c r="B200" s="59"/>
      <c r="C200" s="59"/>
      <c r="D200" s="59"/>
      <c r="E200" s="11"/>
      <c r="G200" s="11"/>
      <c r="H200" s="59"/>
      <c r="I200" s="59"/>
    </row>
    <row r="201" spans="1:9" x14ac:dyDescent="0.2">
      <c r="A201" s="59" t="s">
        <v>996</v>
      </c>
      <c r="B201" s="59"/>
      <c r="C201" s="59"/>
      <c r="D201" s="59"/>
      <c r="E201" s="11"/>
      <c r="G201" s="11"/>
      <c r="H201" s="59"/>
      <c r="I201" s="59"/>
    </row>
    <row r="202" spans="1:9" x14ac:dyDescent="0.2">
      <c r="A202" s="59"/>
      <c r="B202" s="59"/>
      <c r="C202" s="59"/>
      <c r="D202" s="59"/>
      <c r="E202" s="11"/>
      <c r="G202" s="11"/>
      <c r="H202" s="59"/>
      <c r="I202" s="59"/>
    </row>
    <row r="203" spans="1:9" x14ac:dyDescent="0.2">
      <c r="A203" s="59"/>
      <c r="B203" s="59"/>
      <c r="C203" s="59"/>
      <c r="D203" s="59"/>
      <c r="E203" s="11"/>
      <c r="G203" s="11"/>
      <c r="H203" s="59"/>
      <c r="I203" s="59"/>
    </row>
    <row r="204" spans="1:9" x14ac:dyDescent="0.2">
      <c r="A204" s="59"/>
      <c r="B204" s="59"/>
      <c r="C204" s="59"/>
      <c r="D204" s="59"/>
      <c r="E204" s="11"/>
      <c r="G204" s="11"/>
      <c r="H204" s="59"/>
      <c r="I204" s="59"/>
    </row>
    <row r="205" spans="1:9" x14ac:dyDescent="0.2">
      <c r="A205" s="59"/>
      <c r="B205" s="59"/>
      <c r="C205" s="59"/>
      <c r="D205" s="59"/>
      <c r="E205" s="11"/>
      <c r="G205" s="11"/>
      <c r="H205" s="59"/>
      <c r="I205" s="59"/>
    </row>
    <row r="206" spans="1:9" x14ac:dyDescent="0.2">
      <c r="A206" s="59"/>
      <c r="B206" s="59"/>
      <c r="C206" s="59"/>
      <c r="D206" s="59"/>
      <c r="E206" s="11"/>
      <c r="G206" s="11"/>
      <c r="H206" s="59"/>
      <c r="I206" s="59"/>
    </row>
    <row r="207" spans="1:9" x14ac:dyDescent="0.2">
      <c r="A207" s="59"/>
      <c r="B207" s="59"/>
      <c r="C207" s="59"/>
      <c r="D207" s="59"/>
      <c r="E207" s="11"/>
      <c r="G207" s="11"/>
      <c r="H207" s="59"/>
      <c r="I207" s="59"/>
    </row>
    <row r="208" spans="1:9" x14ac:dyDescent="0.2">
      <c r="A208" s="59"/>
      <c r="B208" s="59"/>
      <c r="C208" s="59"/>
      <c r="D208" s="59"/>
      <c r="E208" s="11"/>
      <c r="G208" s="11"/>
      <c r="H208" s="59"/>
      <c r="I208" s="59"/>
    </row>
    <row r="209" spans="1:9" x14ac:dyDescent="0.2">
      <c r="A209" s="59"/>
      <c r="B209" s="59"/>
      <c r="C209" s="59"/>
      <c r="D209" s="59"/>
      <c r="E209" s="11"/>
      <c r="G209" s="11"/>
      <c r="H209" s="59"/>
      <c r="I209" s="59"/>
    </row>
    <row r="210" spans="1:9" x14ac:dyDescent="0.2">
      <c r="A210" s="59"/>
      <c r="B210" s="59"/>
      <c r="C210" s="59"/>
      <c r="D210" s="59"/>
      <c r="E210" s="11"/>
      <c r="G210" s="11"/>
      <c r="H210" s="59"/>
      <c r="I210" s="59"/>
    </row>
    <row r="211" spans="1:9" x14ac:dyDescent="0.2">
      <c r="A211" s="59"/>
      <c r="B211" s="59"/>
      <c r="C211" s="59"/>
      <c r="D211" s="59"/>
      <c r="E211" s="11"/>
      <c r="G211" s="11"/>
      <c r="H211" s="59"/>
      <c r="I211" s="59"/>
    </row>
    <row r="212" spans="1:9" x14ac:dyDescent="0.2">
      <c r="A212" s="59"/>
      <c r="B212" s="59"/>
      <c r="C212" s="59"/>
      <c r="D212" s="59"/>
      <c r="E212" s="11"/>
      <c r="G212" s="11"/>
      <c r="H212" s="59"/>
      <c r="I212" s="59"/>
    </row>
    <row r="213" spans="1:9" x14ac:dyDescent="0.2">
      <c r="A213" s="59"/>
      <c r="B213" s="59"/>
      <c r="C213" s="59"/>
      <c r="D213" s="59"/>
      <c r="E213" s="11"/>
      <c r="G213" s="11"/>
      <c r="H213" s="59"/>
      <c r="I213" s="59"/>
    </row>
    <row r="214" spans="1:9" x14ac:dyDescent="0.2">
      <c r="A214" s="59"/>
      <c r="B214" s="59"/>
      <c r="C214" s="59"/>
      <c r="D214" s="59"/>
      <c r="E214" s="11"/>
      <c r="G214" s="11"/>
      <c r="H214" s="59"/>
      <c r="I214" s="59"/>
    </row>
    <row r="215" spans="1:9" x14ac:dyDescent="0.2">
      <c r="A215" s="59"/>
      <c r="B215" s="59"/>
      <c r="C215" s="59"/>
      <c r="D215" s="59"/>
      <c r="E215" s="11"/>
      <c r="G215" s="11"/>
      <c r="H215" s="59"/>
      <c r="I215" s="59"/>
    </row>
    <row r="216" spans="1:9" x14ac:dyDescent="0.2">
      <c r="A216" s="59"/>
      <c r="B216" s="59"/>
      <c r="C216" s="59"/>
      <c r="D216" s="59"/>
      <c r="E216" s="11"/>
      <c r="G216" s="11"/>
      <c r="H216" s="59"/>
      <c r="I216" s="59"/>
    </row>
    <row r="217" spans="1:9" x14ac:dyDescent="0.2">
      <c r="A217" s="59"/>
      <c r="B217" s="59"/>
      <c r="C217" s="59"/>
      <c r="D217" s="59"/>
      <c r="E217" s="11"/>
      <c r="G217" s="11"/>
      <c r="H217" s="59"/>
      <c r="I217" s="59"/>
    </row>
    <row r="218" spans="1:9" x14ac:dyDescent="0.2">
      <c r="A218" s="59"/>
      <c r="B218" s="59"/>
      <c r="C218" s="59"/>
      <c r="D218" s="59"/>
      <c r="E218" s="11"/>
      <c r="G218" s="11"/>
      <c r="H218" s="59"/>
      <c r="I218" s="59"/>
    </row>
    <row r="219" spans="1:9" x14ac:dyDescent="0.2">
      <c r="A219" s="59"/>
      <c r="B219" s="59"/>
      <c r="C219" s="59"/>
      <c r="D219" s="59"/>
      <c r="E219" s="11"/>
      <c r="G219" s="11"/>
      <c r="H219" s="59"/>
      <c r="I219" s="59"/>
    </row>
    <row r="220" spans="1:9" x14ac:dyDescent="0.2">
      <c r="A220" s="59"/>
      <c r="B220" s="59"/>
      <c r="C220" s="59"/>
      <c r="D220" s="59"/>
      <c r="E220" s="11"/>
      <c r="G220" s="11"/>
      <c r="H220" s="59"/>
      <c r="I220" s="59"/>
    </row>
    <row r="221" spans="1:9" x14ac:dyDescent="0.2">
      <c r="A221" s="59"/>
      <c r="B221" s="59"/>
      <c r="C221" s="59"/>
      <c r="D221" s="59"/>
      <c r="E221" s="11"/>
      <c r="G221" s="11"/>
      <c r="H221" s="59"/>
      <c r="I221" s="59"/>
    </row>
    <row r="222" spans="1:9" x14ac:dyDescent="0.2">
      <c r="A222" s="59"/>
      <c r="B222" s="59"/>
      <c r="C222" s="59"/>
      <c r="D222" s="59"/>
      <c r="E222" s="11"/>
      <c r="G222" s="11"/>
      <c r="H222" s="59"/>
      <c r="I222" s="59"/>
    </row>
    <row r="223" spans="1:9" x14ac:dyDescent="0.2">
      <c r="A223" s="59"/>
      <c r="B223" s="59"/>
      <c r="C223" s="59"/>
      <c r="D223" s="59"/>
      <c r="E223" s="11"/>
      <c r="G223" s="11"/>
      <c r="H223" s="59"/>
      <c r="I223" s="59"/>
    </row>
    <row r="224" spans="1:9" x14ac:dyDescent="0.2">
      <c r="A224" s="59"/>
      <c r="B224" s="59"/>
      <c r="C224" s="59"/>
      <c r="D224" s="59"/>
      <c r="E224" s="11"/>
      <c r="G224" s="11"/>
      <c r="H224" s="59"/>
      <c r="I224" s="59"/>
    </row>
    <row r="225" spans="1:9" x14ac:dyDescent="0.2">
      <c r="A225" s="59"/>
      <c r="B225" s="59"/>
      <c r="C225" s="59"/>
      <c r="D225" s="59"/>
      <c r="E225" s="11"/>
      <c r="G225" s="11"/>
      <c r="H225" s="59"/>
      <c r="I225" s="59"/>
    </row>
    <row r="226" spans="1:9" x14ac:dyDescent="0.2">
      <c r="A226" s="59"/>
      <c r="B226" s="59"/>
      <c r="C226" s="59"/>
      <c r="D226" s="59"/>
      <c r="E226" s="11"/>
      <c r="G226" s="11"/>
      <c r="H226" s="59"/>
      <c r="I226" s="59"/>
    </row>
    <row r="227" spans="1:9" x14ac:dyDescent="0.2">
      <c r="A227" s="59"/>
      <c r="B227" s="59"/>
      <c r="C227" s="59"/>
      <c r="D227" s="59"/>
      <c r="E227" s="11"/>
      <c r="G227" s="11"/>
      <c r="H227" s="59"/>
      <c r="I227" s="59"/>
    </row>
    <row r="228" spans="1:9" x14ac:dyDescent="0.2">
      <c r="A228" s="59"/>
      <c r="B228" s="59"/>
      <c r="C228" s="59"/>
      <c r="D228" s="59"/>
      <c r="E228" s="11"/>
      <c r="G228" s="11"/>
      <c r="H228" s="59"/>
      <c r="I228" s="59"/>
    </row>
    <row r="229" spans="1:9" x14ac:dyDescent="0.2">
      <c r="A229" s="59"/>
      <c r="B229" s="59"/>
      <c r="C229" s="59"/>
      <c r="D229" s="59"/>
      <c r="E229" s="11"/>
      <c r="G229" s="11"/>
      <c r="H229" s="59"/>
      <c r="I229" s="59"/>
    </row>
    <row r="230" spans="1:9" x14ac:dyDescent="0.2">
      <c r="A230" s="59"/>
      <c r="B230" s="59"/>
      <c r="C230" s="59"/>
      <c r="D230" s="59"/>
      <c r="E230" s="11"/>
      <c r="G230" s="11"/>
      <c r="H230" s="59"/>
      <c r="I230" s="59"/>
    </row>
    <row r="231" spans="1:9" x14ac:dyDescent="0.2">
      <c r="A231" s="59"/>
      <c r="B231" s="59"/>
      <c r="C231" s="59"/>
      <c r="D231" s="59"/>
      <c r="E231" s="11"/>
      <c r="G231" s="11"/>
      <c r="H231" s="59"/>
      <c r="I231" s="59"/>
    </row>
    <row r="232" spans="1:9" x14ac:dyDescent="0.2">
      <c r="A232" s="59"/>
      <c r="B232" s="59"/>
      <c r="C232" s="59"/>
      <c r="D232" s="59"/>
      <c r="E232" s="11"/>
      <c r="G232" s="11"/>
      <c r="H232" s="59"/>
      <c r="I232" s="59"/>
    </row>
    <row r="233" spans="1:9" x14ac:dyDescent="0.2">
      <c r="A233" s="59"/>
      <c r="B233" s="59"/>
      <c r="C233" s="59"/>
      <c r="D233" s="59"/>
      <c r="E233" s="11"/>
      <c r="G233" s="11"/>
      <c r="H233" s="59"/>
      <c r="I233" s="59"/>
    </row>
    <row r="234" spans="1:9" x14ac:dyDescent="0.2">
      <c r="A234" s="59"/>
      <c r="B234" s="59"/>
      <c r="C234" s="59"/>
      <c r="D234" s="59"/>
      <c r="E234" s="11"/>
      <c r="G234" s="11"/>
      <c r="H234" s="59"/>
      <c r="I234" s="59"/>
    </row>
    <row r="235" spans="1:9" x14ac:dyDescent="0.2">
      <c r="A235" s="59"/>
      <c r="B235" s="59"/>
      <c r="C235" s="59"/>
      <c r="D235" s="59"/>
      <c r="E235" s="11"/>
      <c r="G235" s="11"/>
      <c r="H235" s="59"/>
      <c r="I235" s="59"/>
    </row>
    <row r="236" spans="1:9" x14ac:dyDescent="0.2">
      <c r="A236" s="59"/>
      <c r="B236" s="59"/>
      <c r="C236" s="59"/>
      <c r="D236" s="59"/>
      <c r="E236" s="11"/>
      <c r="G236" s="11"/>
      <c r="H236" s="59"/>
      <c r="I236" s="59"/>
    </row>
    <row r="237" spans="1:9" x14ac:dyDescent="0.2">
      <c r="A237" s="59"/>
      <c r="B237" s="59"/>
      <c r="C237" s="59"/>
      <c r="D237" s="59"/>
      <c r="E237" s="11"/>
      <c r="G237" s="11"/>
      <c r="H237" s="59"/>
      <c r="I237" s="59"/>
    </row>
    <row r="238" spans="1:9" x14ac:dyDescent="0.2">
      <c r="A238" s="59"/>
      <c r="B238" s="59"/>
      <c r="C238" s="59"/>
      <c r="D238" s="59"/>
      <c r="E238" s="11"/>
      <c r="G238" s="11"/>
      <c r="H238" s="59"/>
      <c r="I238" s="59"/>
    </row>
    <row r="239" spans="1:9" x14ac:dyDescent="0.2">
      <c r="A239" s="59"/>
      <c r="B239" s="59"/>
      <c r="C239" s="59"/>
      <c r="D239" s="59"/>
      <c r="E239" s="11"/>
      <c r="G239" s="11"/>
      <c r="H239" s="59"/>
      <c r="I239" s="59"/>
    </row>
    <row r="240" spans="1:9" x14ac:dyDescent="0.2">
      <c r="A240" s="59"/>
      <c r="B240" s="59"/>
      <c r="C240" s="59"/>
      <c r="D240" s="59"/>
      <c r="E240" s="11"/>
      <c r="G240" s="11"/>
      <c r="H240" s="59"/>
      <c r="I240" s="59"/>
    </row>
    <row r="241" spans="1:9" x14ac:dyDescent="0.2">
      <c r="A241" s="59"/>
      <c r="B241" s="59"/>
      <c r="C241" s="59"/>
      <c r="D241" s="59"/>
      <c r="E241" s="11"/>
      <c r="G241" s="11"/>
      <c r="H241" s="59"/>
      <c r="I241" s="59"/>
    </row>
    <row r="242" spans="1:9" x14ac:dyDescent="0.2">
      <c r="A242" s="59"/>
      <c r="B242" s="59"/>
      <c r="C242" s="59"/>
      <c r="D242" s="59"/>
      <c r="E242" s="11"/>
      <c r="G242" s="11"/>
      <c r="H242" s="59"/>
      <c r="I242" s="59"/>
    </row>
    <row r="243" spans="1:9" x14ac:dyDescent="0.2">
      <c r="A243" s="59"/>
      <c r="B243" s="59"/>
      <c r="C243" s="59"/>
      <c r="D243" s="59"/>
      <c r="E243" s="11"/>
      <c r="G243" s="11"/>
      <c r="H243" s="59"/>
      <c r="I243" s="59"/>
    </row>
    <row r="244" spans="1:9" x14ac:dyDescent="0.2">
      <c r="A244" s="59"/>
      <c r="B244" s="59"/>
      <c r="C244" s="59"/>
      <c r="D244" s="59"/>
      <c r="E244" s="11"/>
      <c r="G244" s="11"/>
      <c r="H244" s="59"/>
      <c r="I244" s="59"/>
    </row>
    <row r="245" spans="1:9" x14ac:dyDescent="0.2">
      <c r="A245" s="59"/>
      <c r="B245" s="59"/>
      <c r="C245" s="59"/>
      <c r="D245" s="59"/>
      <c r="E245" s="11"/>
      <c r="G245" s="11"/>
      <c r="H245" s="59"/>
      <c r="I245" s="59"/>
    </row>
    <row r="246" spans="1:9" x14ac:dyDescent="0.2">
      <c r="A246" s="59"/>
      <c r="B246" s="59"/>
      <c r="C246" s="59"/>
      <c r="D246" s="59"/>
      <c r="E246" s="11"/>
      <c r="G246" s="11"/>
      <c r="H246" s="59"/>
      <c r="I246" s="59"/>
    </row>
    <row r="247" spans="1:9" x14ac:dyDescent="0.2">
      <c r="A247" s="59"/>
      <c r="B247" s="59"/>
      <c r="C247" s="59"/>
      <c r="D247" s="59"/>
      <c r="E247" s="11"/>
      <c r="G247" s="11"/>
      <c r="H247" s="59"/>
      <c r="I247" s="59"/>
    </row>
    <row r="248" spans="1:9" x14ac:dyDescent="0.2">
      <c r="A248" s="59"/>
      <c r="B248" s="59"/>
      <c r="C248" s="59"/>
      <c r="D248" s="59"/>
      <c r="E248" s="11"/>
      <c r="G248" s="11"/>
      <c r="H248" s="59"/>
      <c r="I248" s="59"/>
    </row>
    <row r="249" spans="1:9" x14ac:dyDescent="0.2">
      <c r="A249" s="59"/>
      <c r="B249" s="59"/>
      <c r="C249" s="59"/>
      <c r="D249" s="59"/>
      <c r="E249" s="11"/>
      <c r="G249" s="11"/>
      <c r="H249" s="59"/>
      <c r="I249" s="59"/>
    </row>
    <row r="250" spans="1:9" x14ac:dyDescent="0.2">
      <c r="A250" s="59"/>
      <c r="B250" s="59"/>
      <c r="C250" s="59"/>
      <c r="D250" s="59"/>
      <c r="E250" s="11"/>
      <c r="G250" s="11"/>
      <c r="H250" s="59"/>
      <c r="I250" s="59"/>
    </row>
    <row r="251" spans="1:9" x14ac:dyDescent="0.2">
      <c r="A251" s="59"/>
      <c r="B251" s="59"/>
      <c r="C251" s="59"/>
      <c r="D251" s="59"/>
      <c r="E251" s="11"/>
      <c r="G251" s="11"/>
      <c r="H251" s="59"/>
      <c r="I251" s="59"/>
    </row>
    <row r="252" spans="1:9" x14ac:dyDescent="0.2">
      <c r="A252" s="59"/>
      <c r="B252" s="59"/>
      <c r="C252" s="59"/>
      <c r="D252" s="59"/>
      <c r="E252" s="11"/>
      <c r="G252" s="11"/>
      <c r="H252" s="59"/>
      <c r="I252" s="59"/>
    </row>
    <row r="253" spans="1:9" x14ac:dyDescent="0.2">
      <c r="A253" s="59"/>
      <c r="B253" s="59"/>
      <c r="C253" s="59"/>
      <c r="D253" s="59"/>
      <c r="E253" s="11"/>
      <c r="G253" s="11"/>
      <c r="H253" s="59"/>
      <c r="I253" s="59"/>
    </row>
    <row r="254" spans="1:9" x14ac:dyDescent="0.2">
      <c r="A254" s="59"/>
      <c r="B254" s="59"/>
      <c r="C254" s="59"/>
      <c r="D254" s="59"/>
      <c r="E254" s="11"/>
      <c r="G254" s="11"/>
      <c r="H254" s="59"/>
      <c r="I254" s="59"/>
    </row>
    <row r="255" spans="1:9" x14ac:dyDescent="0.2">
      <c r="A255" s="59"/>
      <c r="B255" s="59"/>
      <c r="C255" s="59"/>
      <c r="D255" s="59"/>
      <c r="E255" s="11"/>
      <c r="G255" s="11"/>
      <c r="H255" s="59"/>
      <c r="I255" s="59"/>
    </row>
    <row r="256" spans="1:9" x14ac:dyDescent="0.2">
      <c r="A256" s="59"/>
      <c r="B256" s="59"/>
      <c r="C256" s="59"/>
      <c r="D256" s="59"/>
      <c r="E256" s="11"/>
      <c r="G256" s="11"/>
      <c r="H256" s="59"/>
      <c r="I256" s="59"/>
    </row>
    <row r="257" spans="1:9" x14ac:dyDescent="0.2">
      <c r="A257" s="59"/>
      <c r="B257" s="59"/>
      <c r="C257" s="59"/>
      <c r="D257" s="59"/>
      <c r="E257" s="11"/>
      <c r="G257" s="11"/>
      <c r="H257" s="59"/>
      <c r="I257" s="59"/>
    </row>
    <row r="258" spans="1:9" x14ac:dyDescent="0.2">
      <c r="A258" s="59"/>
      <c r="B258" s="59"/>
      <c r="C258" s="59"/>
      <c r="D258" s="59"/>
      <c r="E258" s="11"/>
      <c r="G258" s="11"/>
      <c r="H258" s="59"/>
      <c r="I258" s="59"/>
    </row>
    <row r="259" spans="1:9" x14ac:dyDescent="0.2">
      <c r="A259" s="59"/>
      <c r="B259" s="59"/>
      <c r="C259" s="59"/>
      <c r="D259" s="59"/>
      <c r="E259" s="11"/>
      <c r="G259" s="11"/>
      <c r="H259" s="59"/>
      <c r="I259" s="59"/>
    </row>
    <row r="260" spans="1:9" x14ac:dyDescent="0.2">
      <c r="A260" s="59"/>
      <c r="B260" s="59"/>
      <c r="C260" s="59"/>
      <c r="D260" s="59"/>
      <c r="E260" s="11"/>
      <c r="G260" s="11"/>
      <c r="H260" s="59"/>
      <c r="I260" s="59"/>
    </row>
    <row r="261" spans="1:9" x14ac:dyDescent="0.2">
      <c r="A261" s="59"/>
      <c r="B261" s="59"/>
      <c r="C261" s="59"/>
      <c r="D261" s="59"/>
      <c r="E261" s="11"/>
      <c r="G261" s="11"/>
      <c r="H261" s="59"/>
      <c r="I261" s="59"/>
    </row>
    <row r="262" spans="1:9" x14ac:dyDescent="0.2">
      <c r="A262" s="59"/>
      <c r="B262" s="59"/>
      <c r="C262" s="59"/>
      <c r="D262" s="59"/>
      <c r="E262" s="11"/>
      <c r="G262" s="11"/>
      <c r="H262" s="59"/>
      <c r="I262" s="59"/>
    </row>
    <row r="263" spans="1:9" x14ac:dyDescent="0.2">
      <c r="A263" s="59"/>
      <c r="B263" s="59"/>
      <c r="C263" s="59"/>
      <c r="D263" s="59"/>
      <c r="E263" s="11"/>
      <c r="G263" s="11"/>
      <c r="H263" s="59"/>
      <c r="I263" s="59"/>
    </row>
    <row r="264" spans="1:9" x14ac:dyDescent="0.2">
      <c r="A264" s="59"/>
      <c r="B264" s="59"/>
      <c r="C264" s="59"/>
      <c r="D264" s="59"/>
      <c r="E264" s="11"/>
      <c r="G264" s="11"/>
      <c r="H264" s="59"/>
      <c r="I264" s="59"/>
    </row>
    <row r="265" spans="1:9" x14ac:dyDescent="0.2">
      <c r="A265" s="59"/>
      <c r="B265" s="59"/>
      <c r="C265" s="59"/>
      <c r="D265" s="59"/>
      <c r="E265" s="11"/>
      <c r="G265" s="11"/>
      <c r="H265" s="59"/>
      <c r="I265" s="59"/>
    </row>
    <row r="266" spans="1:9" x14ac:dyDescent="0.2">
      <c r="A266" s="59"/>
      <c r="B266" s="59"/>
      <c r="C266" s="59"/>
      <c r="D266" s="59"/>
      <c r="E266" s="11"/>
      <c r="G266" s="11"/>
      <c r="H266" s="59"/>
      <c r="I266" s="59"/>
    </row>
    <row r="267" spans="1:9" x14ac:dyDescent="0.2">
      <c r="A267" s="59"/>
      <c r="B267" s="59"/>
      <c r="C267" s="59"/>
      <c r="D267" s="59"/>
      <c r="E267" s="11"/>
      <c r="G267" s="11"/>
      <c r="H267" s="59"/>
      <c r="I267" s="59"/>
    </row>
    <row r="268" spans="1:9" x14ac:dyDescent="0.2">
      <c r="A268" s="59"/>
      <c r="B268" s="59"/>
      <c r="C268" s="59"/>
      <c r="D268" s="59"/>
      <c r="E268" s="11"/>
      <c r="G268" s="11"/>
      <c r="H268" s="59"/>
      <c r="I268" s="59"/>
    </row>
    <row r="269" spans="1:9" x14ac:dyDescent="0.2">
      <c r="A269" s="59"/>
      <c r="B269" s="59"/>
      <c r="C269" s="59"/>
      <c r="D269" s="59"/>
      <c r="E269" s="11"/>
      <c r="G269" s="11"/>
      <c r="H269" s="59"/>
      <c r="I269" s="59"/>
    </row>
    <row r="270" spans="1:9" x14ac:dyDescent="0.2">
      <c r="A270" s="59"/>
      <c r="B270" s="59"/>
      <c r="C270" s="59"/>
      <c r="D270" s="59"/>
      <c r="E270" s="11"/>
      <c r="G270" s="11"/>
      <c r="H270" s="59"/>
      <c r="I270" s="59"/>
    </row>
    <row r="271" spans="1:9" x14ac:dyDescent="0.2">
      <c r="A271" s="59"/>
      <c r="B271" s="59"/>
      <c r="C271" s="59"/>
      <c r="D271" s="59"/>
      <c r="E271" s="11"/>
      <c r="G271" s="11"/>
      <c r="H271" s="59"/>
      <c r="I271" s="59"/>
    </row>
    <row r="272" spans="1:9" x14ac:dyDescent="0.2">
      <c r="A272" s="59"/>
      <c r="B272" s="59"/>
      <c r="C272" s="59"/>
      <c r="D272" s="59"/>
      <c r="E272" s="11"/>
      <c r="G272" s="11"/>
      <c r="H272" s="59"/>
      <c r="I272" s="59"/>
    </row>
    <row r="273" spans="1:9" x14ac:dyDescent="0.2">
      <c r="A273" s="59"/>
      <c r="B273" s="59"/>
      <c r="C273" s="59"/>
      <c r="D273" s="59"/>
      <c r="E273" s="11"/>
      <c r="G273" s="11"/>
      <c r="H273" s="59"/>
      <c r="I273" s="59"/>
    </row>
    <row r="274" spans="1:9" x14ac:dyDescent="0.2">
      <c r="A274" s="59"/>
      <c r="B274" s="59"/>
      <c r="C274" s="59"/>
      <c r="D274" s="59"/>
      <c r="E274" s="11"/>
      <c r="G274" s="11"/>
      <c r="H274" s="59"/>
      <c r="I274" s="59"/>
    </row>
    <row r="275" spans="1:9" x14ac:dyDescent="0.2">
      <c r="A275" s="59"/>
      <c r="B275" s="59"/>
      <c r="C275" s="59"/>
      <c r="D275" s="59"/>
      <c r="E275" s="11"/>
      <c r="G275" s="11"/>
      <c r="H275" s="59"/>
      <c r="I275" s="59"/>
    </row>
    <row r="276" spans="1:9" x14ac:dyDescent="0.2">
      <c r="A276" s="59"/>
      <c r="B276" s="59"/>
      <c r="C276" s="59"/>
      <c r="D276" s="59"/>
      <c r="E276" s="11"/>
      <c r="G276" s="11"/>
      <c r="H276" s="59"/>
      <c r="I276" s="59"/>
    </row>
    <row r="277" spans="1:9" x14ac:dyDescent="0.2">
      <c r="A277" s="59"/>
      <c r="B277" s="59"/>
      <c r="C277" s="59"/>
      <c r="D277" s="59"/>
      <c r="E277" s="11"/>
      <c r="G277" s="11"/>
      <c r="H277" s="59"/>
      <c r="I277" s="59"/>
    </row>
    <row r="278" spans="1:9" x14ac:dyDescent="0.2">
      <c r="A278" s="59"/>
      <c r="B278" s="59"/>
      <c r="C278" s="59"/>
      <c r="D278" s="59"/>
      <c r="E278" s="11"/>
      <c r="G278" s="11"/>
      <c r="H278" s="59"/>
      <c r="I278" s="59"/>
    </row>
    <row r="279" spans="1:9" x14ac:dyDescent="0.2">
      <c r="A279" s="59"/>
      <c r="B279" s="59"/>
      <c r="C279" s="59"/>
      <c r="D279" s="59"/>
      <c r="E279" s="11"/>
      <c r="G279" s="11"/>
      <c r="H279" s="59"/>
      <c r="I279" s="59"/>
    </row>
    <row r="280" spans="1:9" x14ac:dyDescent="0.2">
      <c r="A280" s="59"/>
      <c r="B280" s="59"/>
      <c r="C280" s="59"/>
      <c r="D280" s="59"/>
      <c r="E280" s="11"/>
      <c r="G280" s="11"/>
      <c r="H280" s="59"/>
      <c r="I280" s="59"/>
    </row>
    <row r="281" spans="1:9" x14ac:dyDescent="0.2">
      <c r="A281" s="59"/>
      <c r="B281" s="59"/>
      <c r="C281" s="59"/>
      <c r="D281" s="59"/>
      <c r="E281" s="11"/>
      <c r="G281" s="11"/>
      <c r="H281" s="59"/>
      <c r="I281" s="59"/>
    </row>
    <row r="282" spans="1:9" x14ac:dyDescent="0.2">
      <c r="A282" s="59"/>
      <c r="B282" s="59"/>
      <c r="C282" s="59"/>
      <c r="D282" s="59"/>
      <c r="E282" s="11"/>
      <c r="G282" s="11"/>
      <c r="H282" s="59"/>
      <c r="I282" s="59"/>
    </row>
    <row r="283" spans="1:9" x14ac:dyDescent="0.2">
      <c r="A283" s="59"/>
      <c r="B283" s="59"/>
      <c r="C283" s="59"/>
      <c r="D283" s="59"/>
      <c r="E283" s="11"/>
      <c r="G283" s="11"/>
      <c r="H283" s="59"/>
      <c r="I283" s="59"/>
    </row>
    <row r="284" spans="1:9" x14ac:dyDescent="0.2">
      <c r="A284" s="59"/>
      <c r="B284" s="59"/>
      <c r="C284" s="59"/>
      <c r="D284" s="59"/>
      <c r="E284" s="11"/>
      <c r="G284" s="11"/>
      <c r="H284" s="59"/>
      <c r="I284" s="59"/>
    </row>
    <row r="285" spans="1:9" x14ac:dyDescent="0.2">
      <c r="A285" s="59"/>
      <c r="B285" s="59"/>
      <c r="C285" s="59"/>
      <c r="D285" s="59"/>
      <c r="E285" s="11"/>
      <c r="G285" s="11"/>
      <c r="H285" s="59"/>
      <c r="I285" s="59"/>
    </row>
    <row r="286" spans="1:9" x14ac:dyDescent="0.2">
      <c r="A286" s="59"/>
      <c r="B286" s="59"/>
      <c r="C286" s="59"/>
      <c r="D286" s="59"/>
      <c r="E286" s="11"/>
      <c r="G286" s="11"/>
      <c r="H286" s="59"/>
      <c r="I286" s="59"/>
    </row>
    <row r="287" spans="1:9" x14ac:dyDescent="0.2">
      <c r="A287" s="59"/>
      <c r="B287" s="59"/>
      <c r="C287" s="59"/>
      <c r="D287" s="59"/>
      <c r="E287" s="11"/>
      <c r="G287" s="11"/>
      <c r="H287" s="59"/>
      <c r="I287" s="59"/>
    </row>
    <row r="288" spans="1:9" x14ac:dyDescent="0.2">
      <c r="A288" s="59"/>
      <c r="B288" s="59"/>
      <c r="C288" s="59"/>
      <c r="D288" s="59"/>
      <c r="E288" s="11"/>
      <c r="G288" s="11"/>
      <c r="H288" s="59"/>
      <c r="I288" s="59"/>
    </row>
    <row r="289" spans="1:9" x14ac:dyDescent="0.2">
      <c r="A289" s="59"/>
      <c r="B289" s="59"/>
      <c r="C289" s="59"/>
      <c r="D289" s="59"/>
      <c r="E289" s="11"/>
      <c r="G289" s="11"/>
      <c r="H289" s="59"/>
      <c r="I289" s="59"/>
    </row>
    <row r="290" spans="1:9" x14ac:dyDescent="0.2">
      <c r="A290" s="59"/>
      <c r="B290" s="59"/>
      <c r="C290" s="59"/>
      <c r="D290" s="59"/>
      <c r="E290" s="11"/>
      <c r="G290" s="11"/>
      <c r="H290" s="59"/>
      <c r="I290" s="59"/>
    </row>
    <row r="291" spans="1:9" x14ac:dyDescent="0.2">
      <c r="A291" s="59"/>
      <c r="B291" s="59"/>
      <c r="C291" s="59"/>
      <c r="D291" s="59"/>
      <c r="E291" s="11"/>
      <c r="G291" s="11"/>
      <c r="H291" s="59"/>
      <c r="I291" s="59"/>
    </row>
    <row r="292" spans="1:9" x14ac:dyDescent="0.2">
      <c r="A292" s="59"/>
      <c r="B292" s="59"/>
      <c r="C292" s="59"/>
      <c r="D292" s="59"/>
      <c r="E292" s="11"/>
      <c r="G292" s="11"/>
      <c r="H292" s="59"/>
      <c r="I292" s="59"/>
    </row>
    <row r="293" spans="1:9" x14ac:dyDescent="0.2">
      <c r="A293" s="59"/>
      <c r="B293" s="59"/>
      <c r="C293" s="59"/>
      <c r="D293" s="59"/>
      <c r="E293" s="11"/>
      <c r="G293" s="11"/>
      <c r="H293" s="59"/>
      <c r="I293" s="59"/>
    </row>
    <row r="294" spans="1:9" x14ac:dyDescent="0.2">
      <c r="A294" s="59"/>
      <c r="B294" s="59"/>
      <c r="C294" s="59"/>
      <c r="D294" s="59"/>
      <c r="E294" s="11"/>
      <c r="G294" s="11"/>
      <c r="H294" s="59"/>
      <c r="I294" s="59"/>
    </row>
    <row r="295" spans="1:9" x14ac:dyDescent="0.2">
      <c r="A295" s="59"/>
      <c r="B295" s="59"/>
      <c r="C295" s="59"/>
      <c r="D295" s="59"/>
      <c r="E295" s="11"/>
      <c r="G295" s="11"/>
      <c r="H295" s="59"/>
      <c r="I295" s="59"/>
    </row>
    <row r="296" spans="1:9" x14ac:dyDescent="0.2">
      <c r="A296" s="59"/>
      <c r="B296" s="59"/>
      <c r="C296" s="59"/>
      <c r="D296" s="59"/>
      <c r="E296" s="11"/>
      <c r="G296" s="11"/>
      <c r="H296" s="59"/>
      <c r="I296" s="59"/>
    </row>
    <row r="297" spans="1:9" x14ac:dyDescent="0.2">
      <c r="A297" s="59"/>
      <c r="B297" s="59"/>
      <c r="C297" s="59"/>
      <c r="D297" s="59"/>
      <c r="E297" s="11"/>
      <c r="G297" s="11"/>
      <c r="H297" s="59"/>
      <c r="I297" s="59"/>
    </row>
    <row r="298" spans="1:9" x14ac:dyDescent="0.2">
      <c r="A298" s="59"/>
      <c r="B298" s="59"/>
      <c r="C298" s="59"/>
      <c r="D298" s="59"/>
      <c r="E298" s="11"/>
      <c r="G298" s="11"/>
      <c r="H298" s="59"/>
      <c r="I298" s="59"/>
    </row>
    <row r="299" spans="1:9" x14ac:dyDescent="0.2">
      <c r="A299" s="59"/>
      <c r="B299" s="59"/>
      <c r="C299" s="59"/>
      <c r="D299" s="59"/>
      <c r="E299" s="11"/>
      <c r="G299" s="11"/>
      <c r="H299" s="59"/>
      <c r="I299" s="59"/>
    </row>
    <row r="300" spans="1:9" x14ac:dyDescent="0.2">
      <c r="A300" s="59"/>
      <c r="B300" s="59"/>
      <c r="C300" s="59"/>
      <c r="D300" s="59"/>
      <c r="E300" s="11"/>
      <c r="G300" s="11"/>
      <c r="H300" s="59"/>
      <c r="I300" s="59"/>
    </row>
    <row r="301" spans="1:9" x14ac:dyDescent="0.2">
      <c r="A301" s="59"/>
      <c r="B301" s="59"/>
      <c r="C301" s="59"/>
      <c r="D301" s="59"/>
      <c r="E301" s="11"/>
      <c r="G301" s="11"/>
      <c r="H301" s="59"/>
      <c r="I301" s="59"/>
    </row>
    <row r="302" spans="1:9" x14ac:dyDescent="0.2">
      <c r="A302" s="59"/>
      <c r="B302" s="59"/>
      <c r="C302" s="59"/>
      <c r="D302" s="59"/>
      <c r="E302" s="11"/>
      <c r="G302" s="11"/>
      <c r="H302" s="59"/>
      <c r="I302" s="59"/>
    </row>
    <row r="303" spans="1:9" x14ac:dyDescent="0.2">
      <c r="A303" s="59"/>
      <c r="B303" s="59"/>
      <c r="C303" s="59"/>
      <c r="D303" s="59"/>
      <c r="E303" s="11"/>
      <c r="G303" s="11"/>
      <c r="H303" s="59"/>
      <c r="I303" s="59"/>
    </row>
  </sheetData>
  <mergeCells count="1">
    <mergeCell ref="A1:G1"/>
  </mergeCells>
  <conditionalFormatting sqref="F2:F3">
    <cfRule type="cellIs" dxfId="80" priority="4" stopIfTrue="1" operator="between">
      <formula>0.009</formula>
      <formula>-0.009</formula>
    </cfRule>
  </conditionalFormatting>
  <conditionalFormatting sqref="F5:F65536">
    <cfRule type="cellIs" dxfId="7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246"/>
  <sheetViews>
    <sheetView workbookViewId="0">
      <selection sqref="A1:F1"/>
    </sheetView>
  </sheetViews>
  <sheetFormatPr defaultColWidth="9.140625" defaultRowHeight="11.25" x14ac:dyDescent="0.2"/>
  <cols>
    <col min="1" max="1" width="40.5703125" style="7" bestFit="1" customWidth="1"/>
    <col min="2" max="2" width="28.42578125" style="7" bestFit="1" customWidth="1"/>
    <col min="3" max="3" width="35.42578125" style="7" bestFit="1" customWidth="1"/>
    <col min="4" max="4" width="15.5703125" style="7" bestFit="1" customWidth="1"/>
    <col min="5" max="5" width="26.28515625" style="10" customWidth="1"/>
    <col min="6" max="6" width="13.5703125" style="11" bestFit="1" customWidth="1"/>
    <col min="7" max="16384" width="9.140625" style="7"/>
  </cols>
  <sheetData>
    <row r="1" spans="1:6" s="1" customFormat="1" ht="15" x14ac:dyDescent="0.2">
      <c r="A1" s="114" t="s">
        <v>12</v>
      </c>
      <c r="B1" s="115"/>
      <c r="C1" s="115"/>
      <c r="D1" s="115"/>
      <c r="E1" s="115"/>
      <c r="F1" s="115"/>
    </row>
    <row r="2" spans="1:6" s="1" customFormat="1" ht="12" x14ac:dyDescent="0.2">
      <c r="E2" s="5"/>
      <c r="F2" s="9"/>
    </row>
    <row r="3" spans="1:6" s="1" customFormat="1" ht="12" x14ac:dyDescent="0.2">
      <c r="A3" s="8" t="s">
        <v>7</v>
      </c>
      <c r="B3" s="2"/>
      <c r="C3" s="3"/>
      <c r="D3" s="3"/>
      <c r="E3" s="4"/>
      <c r="F3" s="9"/>
    </row>
    <row r="4" spans="1:6" s="1" customFormat="1" ht="27.75" customHeight="1" x14ac:dyDescent="0.2">
      <c r="A4" s="6" t="s">
        <v>2</v>
      </c>
      <c r="B4" s="6" t="s">
        <v>0</v>
      </c>
      <c r="C4" s="13" t="s">
        <v>532</v>
      </c>
      <c r="D4" s="13" t="s">
        <v>1</v>
      </c>
      <c r="E4" s="52" t="s">
        <v>6</v>
      </c>
      <c r="F4" s="12" t="s">
        <v>3</v>
      </c>
    </row>
    <row r="5" spans="1:6" x14ac:dyDescent="0.2">
      <c r="A5" s="16" t="s">
        <v>112</v>
      </c>
      <c r="B5" s="17"/>
      <c r="C5" s="17"/>
      <c r="D5" s="17"/>
      <c r="E5" s="18"/>
      <c r="F5" s="19"/>
    </row>
    <row r="6" spans="1:6" x14ac:dyDescent="0.2">
      <c r="A6" s="20" t="s">
        <v>20</v>
      </c>
      <c r="B6" s="21"/>
      <c r="C6" s="21"/>
      <c r="D6" s="21"/>
      <c r="E6" s="22"/>
      <c r="F6" s="23"/>
    </row>
    <row r="7" spans="1:6" x14ac:dyDescent="0.2">
      <c r="A7" s="21" t="s">
        <v>114</v>
      </c>
      <c r="B7" s="21" t="s">
        <v>113</v>
      </c>
      <c r="C7" s="21" t="s">
        <v>115</v>
      </c>
      <c r="D7" s="24">
        <v>1900000</v>
      </c>
      <c r="E7" s="22">
        <v>18080.400000000001</v>
      </c>
      <c r="F7" s="23">
        <v>8.1865667282818499</v>
      </c>
    </row>
    <row r="8" spans="1:6" x14ac:dyDescent="0.2">
      <c r="A8" s="21" t="s">
        <v>128</v>
      </c>
      <c r="B8" s="21" t="s">
        <v>127</v>
      </c>
      <c r="C8" s="21" t="s">
        <v>129</v>
      </c>
      <c r="D8" s="24">
        <v>950000</v>
      </c>
      <c r="E8" s="22">
        <v>12893.4</v>
      </c>
      <c r="F8" s="23">
        <v>5.8379615193485304</v>
      </c>
    </row>
    <row r="9" spans="1:6" x14ac:dyDescent="0.2">
      <c r="A9" s="21" t="s">
        <v>131</v>
      </c>
      <c r="B9" s="21" t="s">
        <v>130</v>
      </c>
      <c r="C9" s="21" t="s">
        <v>115</v>
      </c>
      <c r="D9" s="24">
        <v>1100000</v>
      </c>
      <c r="E9" s="22">
        <v>11497.2</v>
      </c>
      <c r="F9" s="23">
        <v>5.2057805683725</v>
      </c>
    </row>
    <row r="10" spans="1:6" x14ac:dyDescent="0.2">
      <c r="A10" s="21" t="s">
        <v>117</v>
      </c>
      <c r="B10" s="21" t="s">
        <v>116</v>
      </c>
      <c r="C10" s="21" t="s">
        <v>115</v>
      </c>
      <c r="D10" s="24">
        <v>800000</v>
      </c>
      <c r="E10" s="22">
        <v>11182.4</v>
      </c>
      <c r="F10" s="23">
        <v>5.0632432790391197</v>
      </c>
    </row>
    <row r="11" spans="1:6" x14ac:dyDescent="0.2">
      <c r="A11" s="21" t="s">
        <v>204</v>
      </c>
      <c r="B11" s="21" t="s">
        <v>203</v>
      </c>
      <c r="C11" s="21" t="s">
        <v>162</v>
      </c>
      <c r="D11" s="24">
        <v>61000</v>
      </c>
      <c r="E11" s="22">
        <v>9022.51</v>
      </c>
      <c r="F11" s="23">
        <v>4.0852735653851804</v>
      </c>
    </row>
    <row r="12" spans="1:6" x14ac:dyDescent="0.2">
      <c r="A12" s="21" t="s">
        <v>251</v>
      </c>
      <c r="B12" s="21" t="s">
        <v>250</v>
      </c>
      <c r="C12" s="21" t="s">
        <v>153</v>
      </c>
      <c r="D12" s="24">
        <v>500000</v>
      </c>
      <c r="E12" s="22">
        <v>7947</v>
      </c>
      <c r="F12" s="23">
        <v>3.59829681808234</v>
      </c>
    </row>
    <row r="13" spans="1:6" x14ac:dyDescent="0.2">
      <c r="A13" s="21" t="s">
        <v>147</v>
      </c>
      <c r="B13" s="21" t="s">
        <v>146</v>
      </c>
      <c r="C13" s="21" t="s">
        <v>115</v>
      </c>
      <c r="D13" s="24">
        <v>950000</v>
      </c>
      <c r="E13" s="22">
        <v>7623.75</v>
      </c>
      <c r="F13" s="23">
        <v>3.45193348016298</v>
      </c>
    </row>
    <row r="14" spans="1:6" x14ac:dyDescent="0.2">
      <c r="A14" s="21" t="s">
        <v>318</v>
      </c>
      <c r="B14" s="21" t="s">
        <v>317</v>
      </c>
      <c r="C14" s="21" t="s">
        <v>126</v>
      </c>
      <c r="D14" s="24">
        <v>240000</v>
      </c>
      <c r="E14" s="22">
        <v>7403.28</v>
      </c>
      <c r="F14" s="23">
        <v>3.3521075710799799</v>
      </c>
    </row>
    <row r="15" spans="1:6" x14ac:dyDescent="0.2">
      <c r="A15" s="21" t="s">
        <v>260</v>
      </c>
      <c r="B15" s="21" t="s">
        <v>259</v>
      </c>
      <c r="C15" s="21" t="s">
        <v>261</v>
      </c>
      <c r="D15" s="24">
        <v>3000000</v>
      </c>
      <c r="E15" s="22">
        <v>7011.3</v>
      </c>
      <c r="F15" s="23">
        <v>3.1746241953719201</v>
      </c>
    </row>
    <row r="16" spans="1:6" x14ac:dyDescent="0.2">
      <c r="A16" s="21" t="s">
        <v>396</v>
      </c>
      <c r="B16" s="21" t="s">
        <v>395</v>
      </c>
      <c r="C16" s="21" t="s">
        <v>173</v>
      </c>
      <c r="D16" s="24">
        <v>1600000</v>
      </c>
      <c r="E16" s="22">
        <v>6556</v>
      </c>
      <c r="F16" s="23">
        <v>2.9684703585438301</v>
      </c>
    </row>
    <row r="17" spans="1:6" x14ac:dyDescent="0.2">
      <c r="A17" s="21" t="s">
        <v>489</v>
      </c>
      <c r="B17" s="21" t="s">
        <v>488</v>
      </c>
      <c r="C17" s="21" t="s">
        <v>167</v>
      </c>
      <c r="D17" s="24">
        <v>850000</v>
      </c>
      <c r="E17" s="22">
        <v>5098.7250000000004</v>
      </c>
      <c r="F17" s="23">
        <v>2.3086354528472199</v>
      </c>
    </row>
    <row r="18" spans="1:6" x14ac:dyDescent="0.2">
      <c r="A18" s="21" t="s">
        <v>125</v>
      </c>
      <c r="B18" s="21" t="s">
        <v>124</v>
      </c>
      <c r="C18" s="21" t="s">
        <v>126</v>
      </c>
      <c r="D18" s="24">
        <v>340000</v>
      </c>
      <c r="E18" s="22">
        <v>4996.6400000000003</v>
      </c>
      <c r="F18" s="23">
        <v>2.2624127108472298</v>
      </c>
    </row>
    <row r="19" spans="1:6" x14ac:dyDescent="0.2">
      <c r="A19" s="21" t="s">
        <v>491</v>
      </c>
      <c r="B19" s="21" t="s">
        <v>490</v>
      </c>
      <c r="C19" s="21" t="s">
        <v>115</v>
      </c>
      <c r="D19" s="24">
        <v>2500000</v>
      </c>
      <c r="E19" s="22">
        <v>4901.25</v>
      </c>
      <c r="F19" s="23">
        <v>2.2192213765730502</v>
      </c>
    </row>
    <row r="20" spans="1:6" x14ac:dyDescent="0.2">
      <c r="A20" s="21" t="s">
        <v>493</v>
      </c>
      <c r="B20" s="21" t="s">
        <v>492</v>
      </c>
      <c r="C20" s="21" t="s">
        <v>494</v>
      </c>
      <c r="D20" s="24">
        <v>800000</v>
      </c>
      <c r="E20" s="22">
        <v>4588.8</v>
      </c>
      <c r="F20" s="23">
        <v>2.0777481362547201</v>
      </c>
    </row>
    <row r="21" spans="1:6" x14ac:dyDescent="0.2">
      <c r="A21" s="21" t="s">
        <v>496</v>
      </c>
      <c r="B21" s="21" t="s">
        <v>495</v>
      </c>
      <c r="C21" s="21" t="s">
        <v>233</v>
      </c>
      <c r="D21" s="24">
        <v>550000</v>
      </c>
      <c r="E21" s="22">
        <v>4280.1000000000004</v>
      </c>
      <c r="F21" s="23">
        <v>1.9379728464922901</v>
      </c>
    </row>
    <row r="22" spans="1:6" x14ac:dyDescent="0.2">
      <c r="A22" s="21" t="s">
        <v>158</v>
      </c>
      <c r="B22" s="21" t="s">
        <v>157</v>
      </c>
      <c r="C22" s="21" t="s">
        <v>159</v>
      </c>
      <c r="D22" s="24">
        <v>2400000</v>
      </c>
      <c r="E22" s="22">
        <v>4153.68</v>
      </c>
      <c r="F22" s="23">
        <v>1.8807315373514799</v>
      </c>
    </row>
    <row r="23" spans="1:6" x14ac:dyDescent="0.2">
      <c r="A23" s="21" t="s">
        <v>215</v>
      </c>
      <c r="B23" s="21" t="s">
        <v>214</v>
      </c>
      <c r="C23" s="21" t="s">
        <v>216</v>
      </c>
      <c r="D23" s="24">
        <v>2500000</v>
      </c>
      <c r="E23" s="22">
        <v>3862</v>
      </c>
      <c r="F23" s="23">
        <v>1.74866267917881</v>
      </c>
    </row>
    <row r="24" spans="1:6" x14ac:dyDescent="0.2">
      <c r="A24" s="21" t="s">
        <v>498</v>
      </c>
      <c r="B24" s="21" t="s">
        <v>497</v>
      </c>
      <c r="C24" s="21" t="s">
        <v>153</v>
      </c>
      <c r="D24" s="24">
        <v>300000</v>
      </c>
      <c r="E24" s="22">
        <v>3780.3</v>
      </c>
      <c r="F24" s="23">
        <v>1.71166999640074</v>
      </c>
    </row>
    <row r="25" spans="1:6" x14ac:dyDescent="0.2">
      <c r="A25" s="21" t="s">
        <v>177</v>
      </c>
      <c r="B25" s="21" t="s">
        <v>176</v>
      </c>
      <c r="C25" s="21" t="s">
        <v>162</v>
      </c>
      <c r="D25" s="24">
        <v>565000</v>
      </c>
      <c r="E25" s="22">
        <v>3779.85</v>
      </c>
      <c r="F25" s="23">
        <v>1.7114662423340301</v>
      </c>
    </row>
    <row r="26" spans="1:6" x14ac:dyDescent="0.2">
      <c r="A26" s="21" t="s">
        <v>306</v>
      </c>
      <c r="B26" s="21" t="s">
        <v>305</v>
      </c>
      <c r="C26" s="21" t="s">
        <v>129</v>
      </c>
      <c r="D26" s="24">
        <v>1200000</v>
      </c>
      <c r="E26" s="22">
        <v>3698.4</v>
      </c>
      <c r="F26" s="23">
        <v>1.6745867562596799</v>
      </c>
    </row>
    <row r="27" spans="1:6" x14ac:dyDescent="0.2">
      <c r="A27" s="21" t="s">
        <v>476</v>
      </c>
      <c r="B27" s="21" t="s">
        <v>475</v>
      </c>
      <c r="C27" s="21" t="s">
        <v>115</v>
      </c>
      <c r="D27" s="24">
        <v>500000</v>
      </c>
      <c r="E27" s="22">
        <v>3697.5</v>
      </c>
      <c r="F27" s="23">
        <v>1.6741792481262701</v>
      </c>
    </row>
    <row r="28" spans="1:6" x14ac:dyDescent="0.2">
      <c r="A28" s="21" t="s">
        <v>144</v>
      </c>
      <c r="B28" s="21" t="s">
        <v>143</v>
      </c>
      <c r="C28" s="21" t="s">
        <v>145</v>
      </c>
      <c r="D28" s="24">
        <v>1100000</v>
      </c>
      <c r="E28" s="22">
        <v>3603.05</v>
      </c>
      <c r="F28" s="23">
        <v>1.6314135334581099</v>
      </c>
    </row>
    <row r="29" spans="1:6" x14ac:dyDescent="0.2">
      <c r="A29" s="21" t="s">
        <v>500</v>
      </c>
      <c r="B29" s="21" t="s">
        <v>499</v>
      </c>
      <c r="C29" s="21" t="s">
        <v>191</v>
      </c>
      <c r="D29" s="24">
        <v>500000</v>
      </c>
      <c r="E29" s="22">
        <v>3578.75</v>
      </c>
      <c r="F29" s="23">
        <v>1.62041081385581</v>
      </c>
    </row>
    <row r="30" spans="1:6" x14ac:dyDescent="0.2">
      <c r="A30" s="21" t="s">
        <v>212</v>
      </c>
      <c r="B30" s="21" t="s">
        <v>211</v>
      </c>
      <c r="C30" s="21" t="s">
        <v>213</v>
      </c>
      <c r="D30" s="24">
        <v>389910</v>
      </c>
      <c r="E30" s="22">
        <v>3503.1463950000002</v>
      </c>
      <c r="F30" s="23">
        <v>1.58617849835222</v>
      </c>
    </row>
    <row r="31" spans="1:6" x14ac:dyDescent="0.2">
      <c r="A31" s="21" t="s">
        <v>502</v>
      </c>
      <c r="B31" s="21" t="s">
        <v>501</v>
      </c>
      <c r="C31" s="21" t="s">
        <v>139</v>
      </c>
      <c r="D31" s="24">
        <v>125000</v>
      </c>
      <c r="E31" s="22">
        <v>3469.5</v>
      </c>
      <c r="F31" s="23">
        <v>1.570943854327</v>
      </c>
    </row>
    <row r="32" spans="1:6" x14ac:dyDescent="0.2">
      <c r="A32" s="21" t="s">
        <v>409</v>
      </c>
      <c r="B32" s="21" t="s">
        <v>408</v>
      </c>
      <c r="C32" s="21" t="s">
        <v>115</v>
      </c>
      <c r="D32" s="24">
        <v>1300000</v>
      </c>
      <c r="E32" s="22">
        <v>3393.65</v>
      </c>
      <c r="F32" s="23">
        <v>1.53659997441615</v>
      </c>
    </row>
    <row r="33" spans="1:6" x14ac:dyDescent="0.2">
      <c r="A33" s="21" t="s">
        <v>253</v>
      </c>
      <c r="B33" s="21" t="s">
        <v>252</v>
      </c>
      <c r="C33" s="21" t="s">
        <v>254</v>
      </c>
      <c r="D33" s="24">
        <v>2600000</v>
      </c>
      <c r="E33" s="22">
        <v>3301.48</v>
      </c>
      <c r="F33" s="23">
        <v>1.4948666136859801</v>
      </c>
    </row>
    <row r="34" spans="1:6" x14ac:dyDescent="0.2">
      <c r="A34" s="21" t="s">
        <v>227</v>
      </c>
      <c r="B34" s="21" t="s">
        <v>226</v>
      </c>
      <c r="C34" s="21" t="s">
        <v>123</v>
      </c>
      <c r="D34" s="24">
        <v>975000</v>
      </c>
      <c r="E34" s="22">
        <v>3301.35</v>
      </c>
      <c r="F34" s="23">
        <v>1.49480775140004</v>
      </c>
    </row>
    <row r="35" spans="1:6" x14ac:dyDescent="0.2">
      <c r="A35" s="21" t="s">
        <v>206</v>
      </c>
      <c r="B35" s="21" t="s">
        <v>205</v>
      </c>
      <c r="C35" s="21" t="s">
        <v>183</v>
      </c>
      <c r="D35" s="24">
        <v>1000000</v>
      </c>
      <c r="E35" s="22">
        <v>3270.5</v>
      </c>
      <c r="F35" s="23">
        <v>1.4808392781601001</v>
      </c>
    </row>
    <row r="36" spans="1:6" x14ac:dyDescent="0.2">
      <c r="A36" s="21" t="s">
        <v>504</v>
      </c>
      <c r="B36" s="21" t="s">
        <v>503</v>
      </c>
      <c r="C36" s="21" t="s">
        <v>134</v>
      </c>
      <c r="D36" s="24">
        <v>125000</v>
      </c>
      <c r="E36" s="22">
        <v>3246.5</v>
      </c>
      <c r="F36" s="23">
        <v>1.46997239460228</v>
      </c>
    </row>
    <row r="37" spans="1:6" x14ac:dyDescent="0.2">
      <c r="A37" s="21" t="s">
        <v>314</v>
      </c>
      <c r="B37" s="21" t="s">
        <v>313</v>
      </c>
      <c r="C37" s="21" t="s">
        <v>145</v>
      </c>
      <c r="D37" s="24">
        <v>1150000</v>
      </c>
      <c r="E37" s="22">
        <v>3165.375</v>
      </c>
      <c r="F37" s="23">
        <v>1.4332400642427801</v>
      </c>
    </row>
    <row r="38" spans="1:6" x14ac:dyDescent="0.2">
      <c r="A38" s="21" t="s">
        <v>324</v>
      </c>
      <c r="B38" s="21" t="s">
        <v>323</v>
      </c>
      <c r="C38" s="21" t="s">
        <v>115</v>
      </c>
      <c r="D38" s="24">
        <v>1900000</v>
      </c>
      <c r="E38" s="22">
        <v>3074.2</v>
      </c>
      <c r="F38" s="23">
        <v>1.3919572263934501</v>
      </c>
    </row>
    <row r="39" spans="1:6" x14ac:dyDescent="0.2">
      <c r="A39" s="21" t="s">
        <v>506</v>
      </c>
      <c r="B39" s="21" t="s">
        <v>505</v>
      </c>
      <c r="C39" s="21" t="s">
        <v>153</v>
      </c>
      <c r="D39" s="24">
        <v>600000</v>
      </c>
      <c r="E39" s="22">
        <v>2725.5</v>
      </c>
      <c r="F39" s="23">
        <v>1.23407046403466</v>
      </c>
    </row>
    <row r="40" spans="1:6" x14ac:dyDescent="0.2">
      <c r="A40" s="21" t="s">
        <v>508</v>
      </c>
      <c r="B40" s="21" t="s">
        <v>507</v>
      </c>
      <c r="C40" s="21" t="s">
        <v>115</v>
      </c>
      <c r="D40" s="24">
        <v>2100000</v>
      </c>
      <c r="E40" s="22">
        <v>2569.77</v>
      </c>
      <c r="F40" s="23">
        <v>1.1635579733488699</v>
      </c>
    </row>
    <row r="41" spans="1:6" x14ac:dyDescent="0.2">
      <c r="A41" s="21" t="s">
        <v>136</v>
      </c>
      <c r="B41" s="21" t="s">
        <v>135</v>
      </c>
      <c r="C41" s="21" t="s">
        <v>126</v>
      </c>
      <c r="D41" s="24">
        <v>145000</v>
      </c>
      <c r="E41" s="22">
        <v>2109.46</v>
      </c>
      <c r="F41" s="23">
        <v>0.95513567457807502</v>
      </c>
    </row>
    <row r="42" spans="1:6" x14ac:dyDescent="0.2">
      <c r="A42" s="21" t="s">
        <v>510</v>
      </c>
      <c r="B42" s="21" t="s">
        <v>509</v>
      </c>
      <c r="C42" s="21" t="s">
        <v>170</v>
      </c>
      <c r="D42" s="24">
        <v>60000</v>
      </c>
      <c r="E42" s="22">
        <v>2046.36</v>
      </c>
      <c r="F42" s="23">
        <v>0.92656482655731298</v>
      </c>
    </row>
    <row r="43" spans="1:6" x14ac:dyDescent="0.2">
      <c r="A43" s="21" t="s">
        <v>512</v>
      </c>
      <c r="B43" s="21" t="s">
        <v>511</v>
      </c>
      <c r="C43" s="21" t="s">
        <v>159</v>
      </c>
      <c r="D43" s="24">
        <v>700000</v>
      </c>
      <c r="E43" s="22">
        <v>2029.3</v>
      </c>
      <c r="F43" s="23">
        <v>0.91884028349496505</v>
      </c>
    </row>
    <row r="44" spans="1:6" x14ac:dyDescent="0.2">
      <c r="A44" s="21" t="s">
        <v>514</v>
      </c>
      <c r="B44" s="21" t="s">
        <v>513</v>
      </c>
      <c r="C44" s="21" t="s">
        <v>139</v>
      </c>
      <c r="D44" s="24">
        <v>220122</v>
      </c>
      <c r="E44" s="22">
        <v>2027.6538029999999</v>
      </c>
      <c r="F44" s="23">
        <v>0.91809490719862197</v>
      </c>
    </row>
    <row r="45" spans="1:6" x14ac:dyDescent="0.2">
      <c r="A45" s="21" t="s">
        <v>516</v>
      </c>
      <c r="B45" s="21" t="s">
        <v>515</v>
      </c>
      <c r="C45" s="21" t="s">
        <v>183</v>
      </c>
      <c r="D45" s="24">
        <v>2350000</v>
      </c>
      <c r="E45" s="22">
        <v>1877.885</v>
      </c>
      <c r="F45" s="23">
        <v>0.85028156791550902</v>
      </c>
    </row>
    <row r="46" spans="1:6" x14ac:dyDescent="0.2">
      <c r="A46" s="21" t="s">
        <v>235</v>
      </c>
      <c r="B46" s="21" t="s">
        <v>234</v>
      </c>
      <c r="C46" s="21" t="s">
        <v>236</v>
      </c>
      <c r="D46" s="24">
        <v>105000</v>
      </c>
      <c r="E46" s="22">
        <v>1873.83</v>
      </c>
      <c r="F46" s="23">
        <v>0.84844551738105201</v>
      </c>
    </row>
    <row r="47" spans="1:6" x14ac:dyDescent="0.2">
      <c r="A47" s="21" t="s">
        <v>518</v>
      </c>
      <c r="B47" s="21" t="s">
        <v>517</v>
      </c>
      <c r="C47" s="21" t="s">
        <v>394</v>
      </c>
      <c r="D47" s="24">
        <v>275000</v>
      </c>
      <c r="E47" s="22">
        <v>1518.825</v>
      </c>
      <c r="F47" s="23">
        <v>0.68770393415426001</v>
      </c>
    </row>
    <row r="48" spans="1:6" x14ac:dyDescent="0.2">
      <c r="A48" s="21" t="s">
        <v>520</v>
      </c>
      <c r="B48" s="21" t="s">
        <v>519</v>
      </c>
      <c r="C48" s="21" t="s">
        <v>180</v>
      </c>
      <c r="D48" s="24">
        <v>1900000</v>
      </c>
      <c r="E48" s="22">
        <v>1223.4100000000001</v>
      </c>
      <c r="F48" s="23">
        <v>0.55394391722789904</v>
      </c>
    </row>
    <row r="49" spans="1:9" x14ac:dyDescent="0.2">
      <c r="A49" s="21" t="s">
        <v>522</v>
      </c>
      <c r="B49" s="21" t="s">
        <v>521</v>
      </c>
      <c r="C49" s="21" t="s">
        <v>233</v>
      </c>
      <c r="D49" s="24">
        <v>10000</v>
      </c>
      <c r="E49" s="22">
        <v>1187.2</v>
      </c>
      <c r="F49" s="23">
        <v>0.53754850666004195</v>
      </c>
    </row>
    <row r="50" spans="1:9" x14ac:dyDescent="0.2">
      <c r="A50" s="21" t="s">
        <v>524</v>
      </c>
      <c r="B50" s="21" t="s">
        <v>523</v>
      </c>
      <c r="C50" s="21" t="s">
        <v>134</v>
      </c>
      <c r="D50" s="24">
        <v>130208</v>
      </c>
      <c r="E50" s="22">
        <v>918.29192</v>
      </c>
      <c r="F50" s="23">
        <v>0.415790473613529</v>
      </c>
    </row>
    <row r="51" spans="1:9" x14ac:dyDescent="0.2">
      <c r="A51" s="21" t="s">
        <v>526</v>
      </c>
      <c r="B51" s="21" t="s">
        <v>525</v>
      </c>
      <c r="C51" s="21" t="s">
        <v>213</v>
      </c>
      <c r="D51" s="24">
        <v>432497</v>
      </c>
      <c r="E51" s="22">
        <v>916.54764239999997</v>
      </c>
      <c r="F51" s="23">
        <v>0.41500068771470799</v>
      </c>
    </row>
    <row r="52" spans="1:9" x14ac:dyDescent="0.2">
      <c r="A52" s="21" t="s">
        <v>528</v>
      </c>
      <c r="B52" s="21" t="s">
        <v>527</v>
      </c>
      <c r="C52" s="21" t="s">
        <v>162</v>
      </c>
      <c r="D52" s="24">
        <v>30000</v>
      </c>
      <c r="E52" s="22">
        <v>738.12</v>
      </c>
      <c r="F52" s="23">
        <v>0.33421100382067898</v>
      </c>
    </row>
    <row r="53" spans="1:9" x14ac:dyDescent="0.2">
      <c r="A53" s="21" t="s">
        <v>529</v>
      </c>
      <c r="B53" s="21" t="s">
        <v>1474</v>
      </c>
      <c r="C53" s="21" t="s">
        <v>191</v>
      </c>
      <c r="D53" s="24">
        <v>50000</v>
      </c>
      <c r="E53" s="22">
        <v>357.875</v>
      </c>
      <c r="F53" s="23">
        <v>0.16204108138558099</v>
      </c>
    </row>
    <row r="54" spans="1:9" x14ac:dyDescent="0.2">
      <c r="A54" s="20" t="s">
        <v>27</v>
      </c>
      <c r="B54" s="20"/>
      <c r="C54" s="20"/>
      <c r="D54" s="20"/>
      <c r="E54" s="25">
        <f>SUM(E7:E53)</f>
        <v>207082.01476039996</v>
      </c>
      <c r="F54" s="26">
        <f>SUM(F7:F53)</f>
        <v>93.764005888313434</v>
      </c>
      <c r="G54" s="14"/>
      <c r="H54" s="14"/>
      <c r="I54" s="14"/>
    </row>
    <row r="55" spans="1:9" x14ac:dyDescent="0.2">
      <c r="A55" s="21"/>
      <c r="B55" s="21"/>
      <c r="C55" s="21"/>
      <c r="D55" s="21"/>
      <c r="E55" s="22"/>
      <c r="F55" s="23"/>
    </row>
    <row r="56" spans="1:9" x14ac:dyDescent="0.2">
      <c r="A56" s="20" t="s">
        <v>264</v>
      </c>
      <c r="B56" s="21"/>
      <c r="C56" s="21"/>
      <c r="D56" s="21"/>
      <c r="E56" s="22"/>
      <c r="F56" s="23"/>
    </row>
    <row r="57" spans="1:9" x14ac:dyDescent="0.2">
      <c r="A57" s="21" t="s">
        <v>531</v>
      </c>
      <c r="B57" s="21" t="s">
        <v>530</v>
      </c>
      <c r="C57" s="21" t="s">
        <v>196</v>
      </c>
      <c r="D57" s="24">
        <v>2000000</v>
      </c>
      <c r="E57" s="22">
        <v>6390.2</v>
      </c>
      <c r="F57" s="23">
        <v>2.8933983046319001</v>
      </c>
    </row>
    <row r="58" spans="1:9" x14ac:dyDescent="0.2">
      <c r="A58" s="20" t="s">
        <v>27</v>
      </c>
      <c r="B58" s="20"/>
      <c r="C58" s="20"/>
      <c r="D58" s="20"/>
      <c r="E58" s="25">
        <f>SUM(E56:E57)</f>
        <v>6390.2</v>
      </c>
      <c r="F58" s="26">
        <f>SUM(F56:F57)</f>
        <v>2.8933983046319001</v>
      </c>
      <c r="G58" s="14"/>
      <c r="H58" s="14"/>
      <c r="I58" s="14"/>
    </row>
    <row r="59" spans="1:9" x14ac:dyDescent="0.2">
      <c r="A59" s="21"/>
      <c r="B59" s="21"/>
      <c r="C59" s="21"/>
      <c r="D59" s="21"/>
      <c r="E59" s="22"/>
      <c r="F59" s="23"/>
    </row>
    <row r="60" spans="1:9" x14ac:dyDescent="0.2">
      <c r="A60" s="20" t="s">
        <v>38</v>
      </c>
      <c r="B60" s="20"/>
      <c r="C60" s="20"/>
      <c r="D60" s="20"/>
      <c r="E60" s="25">
        <f>E54+E58</f>
        <v>213472.21476039998</v>
      </c>
      <c r="F60" s="26">
        <f>F54+F58</f>
        <v>96.657404192945336</v>
      </c>
      <c r="G60" s="14"/>
      <c r="H60" s="14"/>
      <c r="I60" s="14"/>
    </row>
    <row r="61" spans="1:9" x14ac:dyDescent="0.2">
      <c r="A61" s="20"/>
      <c r="B61" s="20"/>
      <c r="C61" s="20"/>
      <c r="D61" s="20"/>
      <c r="E61" s="25"/>
      <c r="F61" s="26"/>
      <c r="G61" s="14"/>
      <c r="H61" s="14"/>
      <c r="I61" s="14"/>
    </row>
    <row r="62" spans="1:9" x14ac:dyDescent="0.2">
      <c r="A62" s="20" t="s">
        <v>40</v>
      </c>
      <c r="B62" s="20"/>
      <c r="C62" s="20"/>
      <c r="D62" s="20"/>
      <c r="E62" s="25">
        <f>E64-(E54+E58)</f>
        <v>7382.2728423000372</v>
      </c>
      <c r="F62" s="26">
        <f>F64-(F54+F58)</f>
        <v>3.3425958070546642</v>
      </c>
      <c r="G62" s="14"/>
      <c r="H62" s="14"/>
      <c r="I62" s="14"/>
    </row>
    <row r="63" spans="1:9" x14ac:dyDescent="0.2">
      <c r="A63" s="20"/>
      <c r="B63" s="20"/>
      <c r="C63" s="20"/>
      <c r="D63" s="20"/>
      <c r="E63" s="25"/>
      <c r="F63" s="26"/>
      <c r="G63" s="14"/>
      <c r="H63" s="14"/>
      <c r="I63" s="14"/>
    </row>
    <row r="64" spans="1:9" x14ac:dyDescent="0.2">
      <c r="A64" s="27" t="s">
        <v>39</v>
      </c>
      <c r="B64" s="27"/>
      <c r="C64" s="27"/>
      <c r="D64" s="27"/>
      <c r="E64" s="28">
        <v>220854.48760270001</v>
      </c>
      <c r="F64" s="29">
        <v>100</v>
      </c>
      <c r="G64" s="14"/>
      <c r="H64" s="14"/>
      <c r="I64" s="14"/>
    </row>
    <row r="66" spans="1:4" x14ac:dyDescent="0.2">
      <c r="A66" s="7" t="s">
        <v>1475</v>
      </c>
    </row>
    <row r="67" spans="1:4" x14ac:dyDescent="0.2">
      <c r="A67" s="14" t="s">
        <v>42</v>
      </c>
    </row>
    <row r="68" spans="1:4" x14ac:dyDescent="0.2">
      <c r="A68" s="14" t="s">
        <v>43</v>
      </c>
    </row>
    <row r="69" spans="1:4" x14ac:dyDescent="0.2">
      <c r="A69" s="14" t="s">
        <v>44</v>
      </c>
      <c r="B69" s="14"/>
      <c r="C69" s="30" t="s">
        <v>46</v>
      </c>
      <c r="D69" s="14" t="s">
        <v>45</v>
      </c>
    </row>
    <row r="70" spans="1:4" x14ac:dyDescent="0.2">
      <c r="A70" s="7" t="s">
        <v>47</v>
      </c>
      <c r="C70" s="31">
        <v>632.41819999999996</v>
      </c>
      <c r="D70" s="31">
        <v>696.60559999999998</v>
      </c>
    </row>
    <row r="71" spans="1:4" x14ac:dyDescent="0.2">
      <c r="A71" s="7" t="s">
        <v>48</v>
      </c>
      <c r="C71" s="31">
        <v>90.507599999999996</v>
      </c>
      <c r="D71" s="31">
        <v>99.693700000000007</v>
      </c>
    </row>
    <row r="72" spans="1:4" x14ac:dyDescent="0.2">
      <c r="A72" s="7" t="s">
        <v>49</v>
      </c>
      <c r="C72" s="31">
        <v>702.13520000000005</v>
      </c>
      <c r="D72" s="31">
        <v>777.99670000000003</v>
      </c>
    </row>
    <row r="73" spans="1:4" x14ac:dyDescent="0.2">
      <c r="A73" s="7" t="s">
        <v>50</v>
      </c>
      <c r="C73" s="31">
        <v>103.67529999999999</v>
      </c>
      <c r="D73" s="31">
        <v>114.87350000000001</v>
      </c>
    </row>
    <row r="75" spans="1:4" x14ac:dyDescent="0.2">
      <c r="A75" s="7" t="s">
        <v>55</v>
      </c>
    </row>
    <row r="77" spans="1:4" x14ac:dyDescent="0.2">
      <c r="A77" s="14" t="s">
        <v>51</v>
      </c>
      <c r="D77" s="30" t="s">
        <v>57</v>
      </c>
    </row>
    <row r="79" spans="1:4" x14ac:dyDescent="0.2">
      <c r="A79" s="14" t="s">
        <v>285</v>
      </c>
      <c r="D79" s="36">
        <v>0.13020213812380901</v>
      </c>
    </row>
    <row r="81" spans="1:9" x14ac:dyDescent="0.2">
      <c r="A81" s="14" t="s">
        <v>964</v>
      </c>
      <c r="D81" s="30" t="s">
        <v>57</v>
      </c>
      <c r="G81" s="10"/>
    </row>
    <row r="83" spans="1:9" x14ac:dyDescent="0.2">
      <c r="A83" s="63" t="s">
        <v>1004</v>
      </c>
      <c r="B83" s="59"/>
      <c r="C83" s="59"/>
      <c r="D83" s="59"/>
      <c r="E83" s="11"/>
      <c r="G83" s="59"/>
      <c r="H83" s="59"/>
      <c r="I83" s="59"/>
    </row>
    <row r="84" spans="1:9" x14ac:dyDescent="0.2">
      <c r="A84" s="70"/>
      <c r="B84" s="59"/>
      <c r="C84" s="59"/>
      <c r="D84" s="59"/>
      <c r="E84" s="11"/>
      <c r="G84" s="59"/>
      <c r="H84" s="59"/>
      <c r="I84" s="59"/>
    </row>
    <row r="85" spans="1:9" x14ac:dyDescent="0.2">
      <c r="A85" s="63" t="s">
        <v>997</v>
      </c>
      <c r="B85" s="59"/>
      <c r="C85" s="59"/>
      <c r="D85" s="59"/>
      <c r="E85" s="11"/>
      <c r="G85" s="59"/>
      <c r="H85" s="59"/>
      <c r="I85" s="59"/>
    </row>
    <row r="86" spans="1:9" x14ac:dyDescent="0.2">
      <c r="A86" s="70"/>
      <c r="B86" s="59"/>
      <c r="C86" s="59"/>
      <c r="D86" s="59"/>
      <c r="E86" s="11"/>
      <c r="G86" s="59"/>
      <c r="H86" s="59"/>
      <c r="I86" s="59"/>
    </row>
    <row r="87" spans="1:9" x14ac:dyDescent="0.2">
      <c r="A87" s="59"/>
      <c r="B87" s="59"/>
      <c r="C87" s="59"/>
      <c r="D87" s="59"/>
      <c r="E87" s="11"/>
      <c r="G87" s="59"/>
      <c r="H87" s="59"/>
      <c r="I87" s="59"/>
    </row>
    <row r="88" spans="1:9" x14ac:dyDescent="0.2">
      <c r="A88" s="59"/>
      <c r="B88" s="59"/>
      <c r="C88" s="59"/>
      <c r="D88" s="59"/>
      <c r="E88" s="11"/>
      <c r="G88" s="59"/>
      <c r="H88" s="59"/>
      <c r="I88" s="59"/>
    </row>
    <row r="89" spans="1:9" x14ac:dyDescent="0.2">
      <c r="A89" s="59"/>
      <c r="B89" s="59"/>
      <c r="C89" s="59"/>
      <c r="D89" s="59"/>
      <c r="E89" s="11"/>
      <c r="G89" s="59"/>
      <c r="H89" s="59"/>
      <c r="I89" s="59"/>
    </row>
    <row r="90" spans="1:9" x14ac:dyDescent="0.2">
      <c r="A90" s="59"/>
      <c r="B90" s="59"/>
      <c r="C90" s="59"/>
      <c r="D90" s="59"/>
      <c r="E90" s="11"/>
      <c r="G90" s="59"/>
      <c r="H90" s="59"/>
      <c r="I90" s="59"/>
    </row>
    <row r="91" spans="1:9" x14ac:dyDescent="0.2">
      <c r="A91" s="59"/>
      <c r="B91" s="59"/>
      <c r="C91" s="59"/>
      <c r="D91" s="59"/>
      <c r="E91" s="11"/>
      <c r="G91" s="59"/>
      <c r="H91" s="59"/>
      <c r="I91" s="59"/>
    </row>
    <row r="92" spans="1:9" x14ac:dyDescent="0.2">
      <c r="A92" s="59"/>
      <c r="B92" s="59"/>
      <c r="C92" s="59"/>
      <c r="D92" s="59"/>
      <c r="E92" s="11"/>
      <c r="G92" s="59"/>
      <c r="H92" s="59"/>
      <c r="I92" s="59"/>
    </row>
    <row r="93" spans="1:9" x14ac:dyDescent="0.2">
      <c r="A93" s="59"/>
      <c r="B93" s="59"/>
      <c r="C93" s="59"/>
      <c r="D93" s="59"/>
      <c r="E93" s="11"/>
      <c r="G93" s="59"/>
      <c r="H93" s="59"/>
      <c r="I93" s="59"/>
    </row>
    <row r="94" spans="1:9" x14ac:dyDescent="0.2">
      <c r="A94" s="59"/>
      <c r="B94" s="59"/>
      <c r="C94" s="59"/>
      <c r="D94" s="59"/>
      <c r="E94" s="11"/>
      <c r="G94" s="59"/>
      <c r="H94" s="59"/>
      <c r="I94" s="59"/>
    </row>
    <row r="95" spans="1:9" x14ac:dyDescent="0.2">
      <c r="A95" s="59"/>
      <c r="B95" s="59"/>
      <c r="C95" s="59"/>
      <c r="D95" s="59"/>
      <c r="E95" s="11"/>
      <c r="G95" s="59"/>
      <c r="H95" s="59"/>
      <c r="I95" s="59"/>
    </row>
    <row r="96" spans="1:9" x14ac:dyDescent="0.2">
      <c r="A96" s="59"/>
      <c r="B96" s="59"/>
      <c r="C96" s="59"/>
      <c r="D96" s="59"/>
      <c r="E96" s="11"/>
      <c r="G96" s="59"/>
      <c r="H96" s="59"/>
      <c r="I96" s="59"/>
    </row>
    <row r="97" spans="1:9" x14ac:dyDescent="0.2">
      <c r="A97" s="59"/>
      <c r="B97" s="59"/>
      <c r="C97" s="59"/>
      <c r="D97" s="59"/>
      <c r="E97" s="11"/>
      <c r="G97" s="59"/>
      <c r="H97" s="59"/>
      <c r="I97" s="59"/>
    </row>
    <row r="98" spans="1:9" x14ac:dyDescent="0.2">
      <c r="A98" s="59"/>
      <c r="B98" s="59"/>
      <c r="C98" s="59"/>
      <c r="D98" s="59"/>
      <c r="E98" s="11"/>
      <c r="G98" s="59"/>
      <c r="H98" s="59"/>
      <c r="I98" s="59"/>
    </row>
    <row r="99" spans="1:9" x14ac:dyDescent="0.2">
      <c r="A99" s="59"/>
      <c r="B99" s="59"/>
      <c r="C99" s="59"/>
      <c r="D99" s="59"/>
      <c r="E99" s="11"/>
      <c r="G99" s="59"/>
      <c r="H99" s="59"/>
      <c r="I99" s="59"/>
    </row>
    <row r="100" spans="1:9" x14ac:dyDescent="0.2">
      <c r="A100" s="59"/>
      <c r="B100" s="59"/>
      <c r="C100" s="59"/>
      <c r="D100" s="59"/>
      <c r="E100" s="11"/>
      <c r="G100" s="59"/>
      <c r="H100" s="59"/>
      <c r="I100" s="59"/>
    </row>
    <row r="101" spans="1:9" x14ac:dyDescent="0.2">
      <c r="A101" s="59"/>
      <c r="B101" s="59"/>
      <c r="C101" s="59"/>
      <c r="D101" s="59"/>
      <c r="E101" s="11"/>
      <c r="G101" s="59"/>
      <c r="H101" s="59"/>
      <c r="I101" s="59"/>
    </row>
    <row r="102" spans="1:9" x14ac:dyDescent="0.2">
      <c r="A102" s="59"/>
      <c r="B102" s="59"/>
      <c r="C102" s="59"/>
      <c r="D102" s="59"/>
      <c r="E102" s="11"/>
      <c r="G102" s="59"/>
      <c r="H102" s="59"/>
      <c r="I102" s="59"/>
    </row>
    <row r="103" spans="1:9" x14ac:dyDescent="0.2">
      <c r="A103" s="59"/>
      <c r="B103" s="59"/>
      <c r="C103" s="59"/>
      <c r="D103" s="59"/>
      <c r="E103" s="11"/>
      <c r="G103" s="59"/>
      <c r="H103" s="59"/>
      <c r="I103" s="59"/>
    </row>
    <row r="104" spans="1:9" x14ac:dyDescent="0.2">
      <c r="A104" s="63" t="s">
        <v>1005</v>
      </c>
      <c r="B104" s="59"/>
      <c r="C104" s="59"/>
      <c r="D104" s="59"/>
      <c r="E104" s="11"/>
      <c r="G104" s="59"/>
      <c r="H104" s="59"/>
      <c r="I104" s="59"/>
    </row>
    <row r="105" spans="1:9" x14ac:dyDescent="0.2">
      <c r="A105" s="59"/>
      <c r="B105" s="59"/>
      <c r="C105" s="59"/>
      <c r="D105" s="59"/>
      <c r="E105" s="11"/>
      <c r="G105" s="59"/>
      <c r="H105" s="59"/>
      <c r="I105" s="59"/>
    </row>
    <row r="106" spans="1:9" x14ac:dyDescent="0.2">
      <c r="A106" s="63" t="s">
        <v>1035</v>
      </c>
      <c r="B106" s="59"/>
      <c r="C106" s="59"/>
      <c r="D106" s="59"/>
      <c r="E106" s="11"/>
      <c r="G106" s="59"/>
      <c r="H106" s="59"/>
      <c r="I106" s="59"/>
    </row>
    <row r="107" spans="1:9" x14ac:dyDescent="0.2">
      <c r="A107" s="59"/>
      <c r="B107" s="59"/>
      <c r="C107" s="59"/>
      <c r="D107" s="59"/>
      <c r="E107" s="11"/>
      <c r="G107" s="59"/>
      <c r="H107" s="59"/>
      <c r="I107" s="59"/>
    </row>
    <row r="108" spans="1:9" x14ac:dyDescent="0.2">
      <c r="A108" s="59"/>
      <c r="B108" s="59"/>
      <c r="C108" s="59"/>
      <c r="D108" s="59"/>
      <c r="E108" s="11"/>
      <c r="G108" s="59"/>
      <c r="H108" s="59"/>
      <c r="I108" s="59"/>
    </row>
    <row r="109" spans="1:9" x14ac:dyDescent="0.2">
      <c r="A109" s="59"/>
      <c r="B109" s="59"/>
      <c r="C109" s="59"/>
      <c r="D109" s="59"/>
      <c r="E109" s="11"/>
      <c r="G109" s="59"/>
      <c r="H109" s="59"/>
      <c r="I109" s="59"/>
    </row>
    <row r="110" spans="1:9" x14ac:dyDescent="0.2">
      <c r="A110" s="59"/>
      <c r="B110" s="59"/>
      <c r="C110" s="59"/>
      <c r="D110" s="59"/>
      <c r="E110" s="11"/>
      <c r="G110" s="59"/>
      <c r="H110" s="59"/>
      <c r="I110" s="59"/>
    </row>
    <row r="111" spans="1:9" x14ac:dyDescent="0.2">
      <c r="A111" s="59"/>
      <c r="B111" s="59"/>
      <c r="C111" s="59"/>
      <c r="D111" s="59"/>
      <c r="E111" s="11"/>
      <c r="G111" s="59"/>
      <c r="H111" s="59"/>
      <c r="I111" s="59"/>
    </row>
    <row r="112" spans="1:9" x14ac:dyDescent="0.2">
      <c r="A112" s="59"/>
      <c r="B112" s="59"/>
      <c r="C112" s="59"/>
      <c r="D112" s="59"/>
      <c r="E112" s="11"/>
      <c r="G112" s="59"/>
      <c r="H112" s="59"/>
      <c r="I112" s="59"/>
    </row>
    <row r="113" spans="1:9" x14ac:dyDescent="0.2">
      <c r="A113" s="59"/>
      <c r="B113" s="59"/>
      <c r="C113" s="59"/>
      <c r="D113" s="59"/>
      <c r="E113" s="11"/>
      <c r="G113" s="59"/>
      <c r="H113" s="59"/>
      <c r="I113" s="59"/>
    </row>
    <row r="114" spans="1:9" x14ac:dyDescent="0.2">
      <c r="A114" s="59"/>
      <c r="B114" s="59"/>
      <c r="C114" s="59"/>
      <c r="D114" s="59"/>
      <c r="E114" s="11"/>
      <c r="G114" s="59"/>
      <c r="H114" s="59"/>
      <c r="I114" s="59"/>
    </row>
    <row r="115" spans="1:9" x14ac:dyDescent="0.2">
      <c r="A115" s="59"/>
      <c r="B115" s="59"/>
      <c r="C115" s="59"/>
      <c r="D115" s="59"/>
      <c r="E115" s="11"/>
      <c r="G115" s="59"/>
      <c r="H115" s="59"/>
      <c r="I115" s="59"/>
    </row>
    <row r="116" spans="1:9" x14ac:dyDescent="0.2">
      <c r="A116" s="59"/>
      <c r="B116" s="59"/>
      <c r="C116" s="59"/>
      <c r="D116" s="59"/>
      <c r="E116" s="11"/>
      <c r="G116" s="59"/>
      <c r="H116" s="59"/>
      <c r="I116" s="59"/>
    </row>
    <row r="117" spans="1:9" x14ac:dyDescent="0.2">
      <c r="A117" s="59"/>
      <c r="B117" s="59"/>
      <c r="C117" s="59"/>
      <c r="D117" s="59"/>
      <c r="E117" s="11"/>
      <c r="G117" s="59"/>
      <c r="H117" s="59"/>
      <c r="I117" s="59"/>
    </row>
    <row r="118" spans="1:9" x14ac:dyDescent="0.2">
      <c r="A118" s="59"/>
      <c r="B118" s="59"/>
      <c r="C118" s="59"/>
      <c r="D118" s="59"/>
      <c r="E118" s="11"/>
      <c r="G118" s="59"/>
      <c r="H118" s="59"/>
      <c r="I118" s="59"/>
    </row>
    <row r="119" spans="1:9" x14ac:dyDescent="0.2">
      <c r="A119" s="59"/>
      <c r="B119" s="59"/>
      <c r="C119" s="59"/>
      <c r="D119" s="59"/>
      <c r="E119" s="11"/>
      <c r="G119" s="59"/>
      <c r="H119" s="59"/>
      <c r="I119" s="59"/>
    </row>
    <row r="120" spans="1:9" x14ac:dyDescent="0.2">
      <c r="A120" s="59"/>
      <c r="B120" s="59"/>
      <c r="C120" s="59"/>
      <c r="D120" s="59"/>
      <c r="E120" s="11"/>
      <c r="G120" s="59"/>
      <c r="H120" s="59"/>
      <c r="I120" s="59"/>
    </row>
    <row r="121" spans="1:9" x14ac:dyDescent="0.2">
      <c r="A121" s="59"/>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59"/>
      <c r="B124" s="59"/>
      <c r="C124" s="59"/>
      <c r="D124" s="59"/>
      <c r="E124" s="11"/>
      <c r="G124" s="59"/>
      <c r="H124" s="59"/>
      <c r="I124" s="59"/>
    </row>
    <row r="125" spans="1:9" x14ac:dyDescent="0.2">
      <c r="A125" s="63" t="s">
        <v>1006</v>
      </c>
      <c r="B125" s="59"/>
      <c r="C125" s="59"/>
      <c r="D125" s="59"/>
      <c r="E125" s="11"/>
      <c r="G125" s="59"/>
      <c r="H125" s="59"/>
      <c r="I125" s="59"/>
    </row>
    <row r="126" spans="1:9" x14ac:dyDescent="0.2">
      <c r="A126" s="59"/>
      <c r="B126" s="59"/>
      <c r="C126" s="59"/>
      <c r="D126" s="59"/>
      <c r="E126" s="11"/>
      <c r="G126" s="59"/>
      <c r="H126" s="59"/>
      <c r="I126" s="59"/>
    </row>
    <row r="127" spans="1:9" x14ac:dyDescent="0.2">
      <c r="A127" s="63" t="s">
        <v>1036</v>
      </c>
      <c r="B127" s="59"/>
      <c r="C127" s="59"/>
      <c r="D127" s="59"/>
      <c r="E127" s="11"/>
      <c r="G127" s="59"/>
      <c r="H127" s="59"/>
      <c r="I127" s="59"/>
    </row>
    <row r="128" spans="1:9" x14ac:dyDescent="0.2">
      <c r="A128" s="59"/>
      <c r="B128" s="59"/>
      <c r="C128" s="59"/>
      <c r="D128" s="59"/>
      <c r="E128" s="11"/>
      <c r="G128" s="59"/>
      <c r="H128" s="59"/>
      <c r="I128" s="59"/>
    </row>
    <row r="129" spans="1:9" x14ac:dyDescent="0.2">
      <c r="A129" s="59"/>
      <c r="B129" s="59"/>
      <c r="C129" s="59"/>
      <c r="D129" s="59"/>
      <c r="E129" s="11"/>
      <c r="G129" s="59"/>
      <c r="H129" s="59"/>
      <c r="I129" s="59"/>
    </row>
    <row r="130" spans="1:9" x14ac:dyDescent="0.2">
      <c r="A130" s="59"/>
      <c r="B130" s="59"/>
      <c r="C130" s="59"/>
      <c r="D130" s="59"/>
      <c r="E130" s="11"/>
      <c r="G130" s="59"/>
      <c r="H130" s="59"/>
      <c r="I130" s="59"/>
    </row>
    <row r="131" spans="1:9" x14ac:dyDescent="0.2">
      <c r="A131" s="59"/>
      <c r="B131" s="59"/>
      <c r="C131" s="59"/>
      <c r="D131" s="59"/>
      <c r="E131" s="11"/>
      <c r="G131" s="59"/>
      <c r="H131" s="59"/>
      <c r="I131" s="59"/>
    </row>
    <row r="132" spans="1:9" x14ac:dyDescent="0.2">
      <c r="A132" s="59"/>
      <c r="B132" s="59"/>
      <c r="C132" s="59"/>
      <c r="D132" s="59"/>
      <c r="E132" s="11"/>
      <c r="G132" s="59"/>
      <c r="H132" s="59"/>
      <c r="I132" s="59"/>
    </row>
    <row r="133" spans="1:9" x14ac:dyDescent="0.2">
      <c r="A133" s="59"/>
      <c r="B133" s="59"/>
      <c r="C133" s="59"/>
      <c r="D133" s="59"/>
      <c r="E133" s="11"/>
      <c r="G133" s="59"/>
      <c r="H133" s="59"/>
      <c r="I133" s="59"/>
    </row>
    <row r="134" spans="1:9" x14ac:dyDescent="0.2">
      <c r="A134" s="59"/>
      <c r="B134" s="59"/>
      <c r="C134" s="59"/>
      <c r="D134" s="59"/>
      <c r="E134" s="11"/>
      <c r="G134" s="59"/>
      <c r="H134" s="59"/>
      <c r="I134" s="59"/>
    </row>
    <row r="135" spans="1:9" x14ac:dyDescent="0.2">
      <c r="A135" s="59"/>
      <c r="B135" s="59"/>
      <c r="C135" s="59"/>
      <c r="D135" s="59"/>
      <c r="E135" s="11"/>
      <c r="G135" s="59"/>
      <c r="H135" s="59"/>
      <c r="I135" s="59"/>
    </row>
    <row r="136" spans="1:9" x14ac:dyDescent="0.2">
      <c r="A136" s="59"/>
      <c r="B136" s="59"/>
      <c r="C136" s="59"/>
      <c r="D136" s="59"/>
      <c r="E136" s="11"/>
      <c r="G136" s="59"/>
      <c r="H136" s="59"/>
      <c r="I136" s="59"/>
    </row>
    <row r="137" spans="1:9" x14ac:dyDescent="0.2">
      <c r="A137" s="59"/>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59"/>
      <c r="B141" s="59"/>
      <c r="C141" s="59"/>
      <c r="D141" s="59"/>
      <c r="E141" s="11"/>
      <c r="G141" s="59"/>
      <c r="H141" s="59"/>
      <c r="I141" s="59"/>
    </row>
    <row r="142" spans="1:9" x14ac:dyDescent="0.2">
      <c r="A142" s="59"/>
      <c r="B142" s="59"/>
      <c r="C142" s="59"/>
      <c r="D142" s="59"/>
      <c r="E142" s="11"/>
      <c r="G142" s="59"/>
      <c r="H142" s="59"/>
      <c r="I142" s="59"/>
    </row>
    <row r="143" spans="1:9" x14ac:dyDescent="0.2">
      <c r="A143" s="59"/>
      <c r="B143" s="59"/>
      <c r="C143" s="59"/>
      <c r="D143" s="59"/>
      <c r="E143" s="11"/>
      <c r="G143" s="59"/>
      <c r="H143" s="59"/>
      <c r="I143" s="59"/>
    </row>
    <row r="144" spans="1:9" x14ac:dyDescent="0.2">
      <c r="A144" s="59" t="s">
        <v>996</v>
      </c>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59"/>
      <c r="B153" s="59"/>
      <c r="C153" s="59"/>
      <c r="D153" s="59"/>
      <c r="E153" s="11"/>
      <c r="G153" s="59"/>
      <c r="H153" s="59"/>
      <c r="I153" s="59"/>
    </row>
    <row r="154" spans="1:9" x14ac:dyDescent="0.2">
      <c r="A154" s="59"/>
      <c r="B154" s="59"/>
      <c r="C154" s="59"/>
      <c r="D154" s="59"/>
      <c r="E154" s="11"/>
      <c r="G154" s="59"/>
      <c r="H154" s="59"/>
      <c r="I154" s="59"/>
    </row>
    <row r="155" spans="1:9" x14ac:dyDescent="0.2">
      <c r="A155" s="59"/>
      <c r="B155" s="59"/>
      <c r="C155" s="59"/>
      <c r="D155" s="59"/>
      <c r="E155" s="11"/>
      <c r="G155" s="59"/>
      <c r="H155" s="59"/>
      <c r="I155" s="59"/>
    </row>
    <row r="156" spans="1:9" x14ac:dyDescent="0.2">
      <c r="A156" s="59"/>
      <c r="B156" s="59"/>
      <c r="C156" s="59"/>
      <c r="D156" s="59"/>
      <c r="E156" s="11"/>
      <c r="G156" s="59"/>
      <c r="H156" s="59"/>
      <c r="I156" s="59"/>
    </row>
    <row r="157" spans="1:9" x14ac:dyDescent="0.2">
      <c r="A157" s="59"/>
      <c r="B157" s="59"/>
      <c r="C157" s="59"/>
      <c r="D157" s="59"/>
      <c r="E157" s="11"/>
      <c r="G157" s="59"/>
      <c r="H157" s="59"/>
      <c r="I157" s="59"/>
    </row>
    <row r="158" spans="1:9" x14ac:dyDescent="0.2">
      <c r="A158" s="59"/>
      <c r="B158" s="59"/>
      <c r="C158" s="59"/>
      <c r="D158" s="59"/>
      <c r="E158" s="11"/>
      <c r="G158" s="59"/>
      <c r="H158" s="59"/>
      <c r="I158" s="59"/>
    </row>
    <row r="159" spans="1:9" x14ac:dyDescent="0.2">
      <c r="A159" s="59"/>
      <c r="B159" s="59"/>
      <c r="C159" s="59"/>
      <c r="D159" s="59"/>
      <c r="E159" s="11"/>
      <c r="G159" s="59"/>
      <c r="H159" s="59"/>
      <c r="I159" s="59"/>
    </row>
    <row r="160" spans="1:9" x14ac:dyDescent="0.2">
      <c r="A160" s="59"/>
      <c r="B160" s="59"/>
      <c r="C160" s="59"/>
      <c r="D160" s="59"/>
      <c r="E160" s="11"/>
      <c r="G160" s="59"/>
      <c r="H160" s="59"/>
      <c r="I160" s="59"/>
    </row>
    <row r="161" spans="1:9" x14ac:dyDescent="0.2">
      <c r="A161" s="59"/>
      <c r="B161" s="59"/>
      <c r="C161" s="59"/>
      <c r="D161" s="59"/>
      <c r="E161" s="11"/>
      <c r="G161" s="59"/>
      <c r="H161" s="59"/>
      <c r="I161" s="59"/>
    </row>
    <row r="162" spans="1:9" x14ac:dyDescent="0.2">
      <c r="A162" s="59"/>
      <c r="B162" s="59"/>
      <c r="C162" s="59"/>
      <c r="D162" s="59"/>
      <c r="E162" s="11"/>
      <c r="G162" s="59"/>
      <c r="H162" s="59"/>
      <c r="I162" s="59"/>
    </row>
    <row r="163" spans="1:9" x14ac:dyDescent="0.2">
      <c r="A163" s="59"/>
      <c r="B163" s="59"/>
      <c r="C163" s="59"/>
      <c r="D163" s="59"/>
      <c r="E163" s="11"/>
      <c r="G163" s="59"/>
      <c r="H163" s="59"/>
      <c r="I163" s="59"/>
    </row>
    <row r="164" spans="1:9" x14ac:dyDescent="0.2">
      <c r="A164" s="59"/>
      <c r="B164" s="59"/>
      <c r="C164" s="59"/>
      <c r="D164" s="59"/>
      <c r="E164" s="11"/>
      <c r="G164" s="59"/>
      <c r="H164" s="59"/>
      <c r="I164" s="59"/>
    </row>
    <row r="165" spans="1:9" x14ac:dyDescent="0.2">
      <c r="A165" s="59"/>
      <c r="B165" s="59"/>
      <c r="C165" s="59"/>
      <c r="D165" s="59"/>
      <c r="E165" s="11"/>
      <c r="G165" s="59"/>
      <c r="H165" s="59"/>
      <c r="I165" s="59"/>
    </row>
    <row r="166" spans="1:9" x14ac:dyDescent="0.2">
      <c r="A166" s="59"/>
      <c r="B166" s="59"/>
      <c r="C166" s="59"/>
      <c r="D166" s="59"/>
      <c r="E166" s="11"/>
      <c r="G166" s="59"/>
      <c r="H166" s="59"/>
      <c r="I166" s="59"/>
    </row>
    <row r="167" spans="1:9" x14ac:dyDescent="0.2">
      <c r="A167" s="59"/>
      <c r="B167" s="59"/>
      <c r="C167" s="59"/>
      <c r="D167" s="59"/>
      <c r="E167" s="11"/>
      <c r="G167" s="59"/>
      <c r="H167" s="59"/>
      <c r="I167" s="59"/>
    </row>
    <row r="168" spans="1:9" x14ac:dyDescent="0.2">
      <c r="A168" s="59"/>
      <c r="B168" s="59"/>
      <c r="C168" s="59"/>
      <c r="D168" s="59"/>
      <c r="E168" s="11"/>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c r="B172" s="59"/>
      <c r="C172" s="59"/>
      <c r="D172" s="59"/>
      <c r="E172" s="11"/>
      <c r="G172" s="59"/>
      <c r="H172" s="59"/>
      <c r="I172" s="59"/>
    </row>
    <row r="173" spans="1:9" x14ac:dyDescent="0.2">
      <c r="A173" s="59"/>
      <c r="B173" s="59"/>
      <c r="C173" s="59"/>
      <c r="D173" s="59"/>
      <c r="E173" s="11"/>
      <c r="G173" s="59"/>
      <c r="H173" s="59"/>
      <c r="I173" s="59"/>
    </row>
    <row r="174" spans="1:9" x14ac:dyDescent="0.2">
      <c r="A174" s="59"/>
      <c r="B174" s="59"/>
      <c r="C174" s="59"/>
      <c r="D174" s="59"/>
      <c r="E174" s="11"/>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row r="207" spans="1:9" x14ac:dyDescent="0.2">
      <c r="A207" s="59"/>
      <c r="B207" s="59"/>
      <c r="C207" s="59"/>
      <c r="D207" s="59"/>
      <c r="E207" s="11"/>
      <c r="G207" s="59"/>
      <c r="H207" s="59"/>
      <c r="I207" s="59"/>
    </row>
    <row r="208" spans="1:9" x14ac:dyDescent="0.2">
      <c r="A208" s="59"/>
      <c r="B208" s="59"/>
      <c r="C208" s="59"/>
      <c r="D208" s="59"/>
      <c r="E208" s="11"/>
      <c r="G208" s="59"/>
      <c r="H208" s="59"/>
      <c r="I208" s="59"/>
    </row>
    <row r="209" spans="1:9" x14ac:dyDescent="0.2">
      <c r="A209" s="59"/>
      <c r="B209" s="59"/>
      <c r="C209" s="59"/>
      <c r="D209" s="59"/>
      <c r="E209" s="11"/>
      <c r="G209" s="59"/>
      <c r="H209" s="59"/>
      <c r="I209" s="59"/>
    </row>
    <row r="210" spans="1:9" x14ac:dyDescent="0.2">
      <c r="A210" s="59"/>
      <c r="B210" s="59"/>
      <c r="C210" s="59"/>
      <c r="D210" s="59"/>
      <c r="E210" s="11"/>
      <c r="G210" s="59"/>
      <c r="H210" s="59"/>
      <c r="I210" s="59"/>
    </row>
    <row r="211" spans="1:9" x14ac:dyDescent="0.2">
      <c r="A211" s="59"/>
      <c r="B211" s="59"/>
      <c r="C211" s="59"/>
      <c r="D211" s="59"/>
      <c r="E211" s="11"/>
      <c r="G211" s="59"/>
      <c r="H211" s="59"/>
      <c r="I211" s="59"/>
    </row>
    <row r="212" spans="1:9" x14ac:dyDescent="0.2">
      <c r="A212" s="59"/>
      <c r="B212" s="59"/>
      <c r="C212" s="59"/>
      <c r="D212" s="59"/>
      <c r="E212" s="11"/>
      <c r="G212" s="59"/>
      <c r="H212" s="59"/>
      <c r="I212" s="59"/>
    </row>
    <row r="213" spans="1:9" x14ac:dyDescent="0.2">
      <c r="A213" s="59"/>
      <c r="B213" s="59"/>
      <c r="C213" s="59"/>
      <c r="D213" s="59"/>
      <c r="E213" s="11"/>
      <c r="G213" s="59"/>
      <c r="H213" s="59"/>
      <c r="I213" s="59"/>
    </row>
    <row r="214" spans="1:9" x14ac:dyDescent="0.2">
      <c r="A214" s="59"/>
      <c r="B214" s="59"/>
      <c r="C214" s="59"/>
      <c r="D214" s="59"/>
      <c r="E214" s="11"/>
      <c r="G214" s="59"/>
      <c r="H214" s="59"/>
      <c r="I214" s="59"/>
    </row>
    <row r="215" spans="1:9" x14ac:dyDescent="0.2">
      <c r="A215" s="59"/>
      <c r="B215" s="59"/>
      <c r="C215" s="59"/>
      <c r="D215" s="59"/>
      <c r="E215" s="11"/>
      <c r="G215" s="59"/>
      <c r="H215" s="59"/>
      <c r="I215" s="59"/>
    </row>
    <row r="216" spans="1:9" x14ac:dyDescent="0.2">
      <c r="A216" s="59"/>
      <c r="B216" s="59"/>
      <c r="C216" s="59"/>
      <c r="D216" s="59"/>
      <c r="E216" s="11"/>
      <c r="G216" s="59"/>
      <c r="H216" s="59"/>
      <c r="I216" s="59"/>
    </row>
    <row r="217" spans="1:9" x14ac:dyDescent="0.2">
      <c r="A217" s="59"/>
      <c r="B217" s="59"/>
      <c r="C217" s="59"/>
      <c r="D217" s="59"/>
      <c r="E217" s="11"/>
      <c r="G217" s="59"/>
      <c r="H217" s="59"/>
      <c r="I217" s="59"/>
    </row>
    <row r="218" spans="1:9" x14ac:dyDescent="0.2">
      <c r="A218" s="59"/>
      <c r="B218" s="59"/>
      <c r="C218" s="59"/>
      <c r="D218" s="59"/>
      <c r="E218" s="11"/>
      <c r="G218" s="59"/>
      <c r="H218" s="59"/>
      <c r="I218" s="59"/>
    </row>
    <row r="219" spans="1:9" x14ac:dyDescent="0.2">
      <c r="A219" s="59"/>
      <c r="B219" s="59"/>
      <c r="C219" s="59"/>
      <c r="D219" s="59"/>
      <c r="E219" s="11"/>
      <c r="G219" s="59"/>
      <c r="H219" s="59"/>
      <c r="I219" s="59"/>
    </row>
    <row r="220" spans="1:9" x14ac:dyDescent="0.2">
      <c r="A220" s="59"/>
      <c r="B220" s="59"/>
      <c r="C220" s="59"/>
      <c r="D220" s="59"/>
      <c r="E220" s="11"/>
      <c r="G220" s="59"/>
      <c r="H220" s="59"/>
      <c r="I220" s="59"/>
    </row>
    <row r="221" spans="1:9" x14ac:dyDescent="0.2">
      <c r="A221" s="59"/>
      <c r="B221" s="59"/>
      <c r="C221" s="59"/>
      <c r="D221" s="59"/>
      <c r="E221" s="11"/>
      <c r="G221" s="59"/>
      <c r="H221" s="59"/>
      <c r="I221" s="59"/>
    </row>
    <row r="222" spans="1:9" x14ac:dyDescent="0.2">
      <c r="A222" s="59"/>
      <c r="B222" s="59"/>
      <c r="C222" s="59"/>
      <c r="D222" s="59"/>
      <c r="E222" s="11"/>
      <c r="G222" s="59"/>
      <c r="H222" s="59"/>
      <c r="I222" s="59"/>
    </row>
    <row r="223" spans="1:9" x14ac:dyDescent="0.2">
      <c r="A223" s="59"/>
      <c r="B223" s="59"/>
      <c r="C223" s="59"/>
      <c r="D223" s="59"/>
      <c r="E223" s="11"/>
      <c r="G223" s="59"/>
      <c r="H223" s="59"/>
      <c r="I223" s="59"/>
    </row>
    <row r="224" spans="1:9" x14ac:dyDescent="0.2">
      <c r="A224" s="59"/>
      <c r="B224" s="59"/>
      <c r="C224" s="59"/>
      <c r="D224" s="59"/>
      <c r="E224" s="11"/>
      <c r="G224" s="59"/>
      <c r="H224" s="59"/>
      <c r="I224" s="59"/>
    </row>
    <row r="225" spans="1:9" x14ac:dyDescent="0.2">
      <c r="A225" s="59"/>
      <c r="B225" s="59"/>
      <c r="C225" s="59"/>
      <c r="D225" s="59"/>
      <c r="E225" s="11"/>
      <c r="G225" s="59"/>
      <c r="H225" s="59"/>
      <c r="I225" s="59"/>
    </row>
    <row r="226" spans="1:9" x14ac:dyDescent="0.2">
      <c r="A226" s="59"/>
      <c r="B226" s="59"/>
      <c r="C226" s="59"/>
      <c r="D226" s="59"/>
      <c r="E226" s="11"/>
      <c r="G226" s="59"/>
      <c r="H226" s="59"/>
      <c r="I226" s="59"/>
    </row>
    <row r="227" spans="1:9" x14ac:dyDescent="0.2">
      <c r="A227" s="59"/>
      <c r="B227" s="59"/>
      <c r="C227" s="59"/>
      <c r="D227" s="59"/>
      <c r="E227" s="11"/>
      <c r="G227" s="59"/>
      <c r="H227" s="59"/>
      <c r="I227" s="59"/>
    </row>
    <row r="228" spans="1:9" x14ac:dyDescent="0.2">
      <c r="A228" s="59"/>
      <c r="B228" s="59"/>
      <c r="C228" s="59"/>
      <c r="D228" s="59"/>
      <c r="E228" s="11"/>
      <c r="G228" s="59"/>
      <c r="H228" s="59"/>
      <c r="I228" s="59"/>
    </row>
    <row r="229" spans="1:9" x14ac:dyDescent="0.2">
      <c r="A229" s="59"/>
      <c r="B229" s="59"/>
      <c r="C229" s="59"/>
      <c r="D229" s="59"/>
      <c r="E229" s="11"/>
      <c r="G229" s="59"/>
      <c r="H229" s="59"/>
      <c r="I229" s="59"/>
    </row>
    <row r="230" spans="1:9" x14ac:dyDescent="0.2">
      <c r="A230" s="59"/>
      <c r="B230" s="59"/>
      <c r="C230" s="59"/>
      <c r="D230" s="59"/>
      <c r="E230" s="11"/>
      <c r="G230" s="59"/>
      <c r="H230" s="59"/>
      <c r="I230" s="59"/>
    </row>
    <row r="231" spans="1:9" x14ac:dyDescent="0.2">
      <c r="A231" s="59"/>
      <c r="B231" s="59"/>
      <c r="C231" s="59"/>
      <c r="D231" s="59"/>
      <c r="E231" s="11"/>
      <c r="G231" s="59"/>
      <c r="H231" s="59"/>
      <c r="I231" s="59"/>
    </row>
    <row r="232" spans="1:9" x14ac:dyDescent="0.2">
      <c r="A232" s="59"/>
      <c r="B232" s="59"/>
      <c r="C232" s="59"/>
      <c r="D232" s="59"/>
      <c r="E232" s="11"/>
      <c r="G232" s="59"/>
      <c r="H232" s="59"/>
      <c r="I232" s="59"/>
    </row>
    <row r="233" spans="1:9" x14ac:dyDescent="0.2">
      <c r="A233" s="59"/>
      <c r="B233" s="59"/>
      <c r="C233" s="59"/>
      <c r="D233" s="59"/>
      <c r="E233" s="11"/>
      <c r="G233" s="59"/>
      <c r="H233" s="59"/>
      <c r="I233" s="59"/>
    </row>
    <row r="234" spans="1:9" x14ac:dyDescent="0.2">
      <c r="A234" s="59"/>
      <c r="B234" s="59"/>
      <c r="C234" s="59"/>
      <c r="D234" s="59"/>
      <c r="E234" s="11"/>
      <c r="G234" s="59"/>
      <c r="H234" s="59"/>
      <c r="I234" s="59"/>
    </row>
    <row r="235" spans="1:9" x14ac:dyDescent="0.2">
      <c r="A235" s="59"/>
      <c r="B235" s="59"/>
      <c r="C235" s="59"/>
      <c r="D235" s="59"/>
      <c r="E235" s="11"/>
      <c r="G235" s="59"/>
      <c r="H235" s="59"/>
      <c r="I235" s="59"/>
    </row>
    <row r="236" spans="1:9" x14ac:dyDescent="0.2">
      <c r="A236" s="59"/>
      <c r="B236" s="59"/>
      <c r="C236" s="59"/>
      <c r="D236" s="59"/>
      <c r="E236" s="11"/>
      <c r="G236" s="59"/>
      <c r="H236" s="59"/>
      <c r="I236" s="59"/>
    </row>
    <row r="237" spans="1:9" x14ac:dyDescent="0.2">
      <c r="A237" s="59"/>
      <c r="B237" s="59"/>
      <c r="C237" s="59"/>
      <c r="D237" s="59"/>
      <c r="E237" s="11"/>
      <c r="G237" s="59"/>
      <c r="H237" s="59"/>
      <c r="I237" s="59"/>
    </row>
    <row r="238" spans="1:9" x14ac:dyDescent="0.2">
      <c r="A238" s="59"/>
      <c r="B238" s="59"/>
      <c r="C238" s="59"/>
      <c r="D238" s="59"/>
      <c r="E238" s="11"/>
      <c r="G238" s="59"/>
      <c r="H238" s="59"/>
      <c r="I238" s="59"/>
    </row>
    <row r="239" spans="1:9" x14ac:dyDescent="0.2">
      <c r="A239" s="59"/>
      <c r="B239" s="59"/>
      <c r="C239" s="59"/>
      <c r="D239" s="59"/>
      <c r="E239" s="11"/>
      <c r="G239" s="59"/>
      <c r="H239" s="59"/>
      <c r="I239" s="59"/>
    </row>
    <row r="240" spans="1:9" x14ac:dyDescent="0.2">
      <c r="A240" s="59"/>
      <c r="B240" s="59"/>
      <c r="C240" s="59"/>
      <c r="D240" s="59"/>
      <c r="E240" s="11"/>
      <c r="G240" s="59"/>
      <c r="H240" s="59"/>
      <c r="I240" s="59"/>
    </row>
    <row r="241" spans="1:9" x14ac:dyDescent="0.2">
      <c r="A241" s="59"/>
      <c r="B241" s="59"/>
      <c r="C241" s="59"/>
      <c r="D241" s="59"/>
      <c r="E241" s="11"/>
      <c r="G241" s="59"/>
      <c r="H241" s="59"/>
      <c r="I241" s="59"/>
    </row>
    <row r="242" spans="1:9" x14ac:dyDescent="0.2">
      <c r="A242" s="59"/>
      <c r="B242" s="59"/>
      <c r="C242" s="59"/>
      <c r="D242" s="59"/>
      <c r="E242" s="11"/>
      <c r="G242" s="59"/>
      <c r="H242" s="59"/>
      <c r="I242" s="59"/>
    </row>
    <row r="243" spans="1:9" x14ac:dyDescent="0.2">
      <c r="A243" s="59"/>
      <c r="B243" s="59"/>
      <c r="C243" s="59"/>
      <c r="D243" s="59"/>
      <c r="E243" s="11"/>
      <c r="G243" s="59"/>
      <c r="H243" s="59"/>
      <c r="I243" s="59"/>
    </row>
    <row r="244" spans="1:9" x14ac:dyDescent="0.2">
      <c r="A244" s="59"/>
      <c r="B244" s="59"/>
      <c r="C244" s="59"/>
      <c r="D244" s="59"/>
      <c r="E244" s="11"/>
      <c r="G244" s="59"/>
      <c r="H244" s="59"/>
      <c r="I244" s="59"/>
    </row>
    <row r="245" spans="1:9" x14ac:dyDescent="0.2">
      <c r="A245" s="59"/>
      <c r="B245" s="59"/>
      <c r="C245" s="59"/>
      <c r="D245" s="59"/>
      <c r="E245" s="11"/>
      <c r="G245" s="59"/>
      <c r="H245" s="59"/>
      <c r="I245" s="59"/>
    </row>
    <row r="246" spans="1:9" x14ac:dyDescent="0.2">
      <c r="A246" s="59"/>
      <c r="B246" s="59"/>
      <c r="C246" s="59"/>
      <c r="D246" s="59"/>
      <c r="E246" s="11"/>
      <c r="G246" s="59"/>
      <c r="H246" s="59"/>
      <c r="I246" s="59"/>
    </row>
  </sheetData>
  <mergeCells count="1">
    <mergeCell ref="A1:F1"/>
  </mergeCells>
  <conditionalFormatting sqref="F2:F3">
    <cfRule type="cellIs" dxfId="78" priority="4" stopIfTrue="1" operator="between">
      <formula>0.009</formula>
      <formula>-0.009</formula>
    </cfRule>
  </conditionalFormatting>
  <conditionalFormatting sqref="F5:F143">
    <cfRule type="cellIs" dxfId="77" priority="1" stopIfTrue="1" operator="between">
      <formula>0.009</formula>
      <formula>-0.009</formula>
    </cfRule>
  </conditionalFormatting>
  <conditionalFormatting sqref="F230:F65537">
    <cfRule type="cellIs" dxfId="76" priority="2"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88"/>
  <sheetViews>
    <sheetView workbookViewId="0">
      <selection sqref="A1:G1"/>
    </sheetView>
  </sheetViews>
  <sheetFormatPr defaultColWidth="9.28515625" defaultRowHeight="11.25" x14ac:dyDescent="0.2"/>
  <cols>
    <col min="1" max="1" width="34.42578125" style="7" bestFit="1" customWidth="1"/>
    <col min="2" max="2" width="20" style="7" bestFit="1" customWidth="1"/>
    <col min="3" max="3" width="24.710937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9" s="1" customFormat="1" ht="15" x14ac:dyDescent="0.2">
      <c r="A1" s="114" t="s">
        <v>1150</v>
      </c>
      <c r="B1" s="115"/>
      <c r="C1" s="115"/>
      <c r="D1" s="115"/>
      <c r="E1" s="115"/>
      <c r="F1" s="115"/>
      <c r="G1" s="115"/>
    </row>
    <row r="2" spans="1:9" s="1" customFormat="1" ht="12" x14ac:dyDescent="0.2">
      <c r="E2" s="5"/>
      <c r="F2" s="9"/>
      <c r="G2" s="10"/>
    </row>
    <row r="3" spans="1:9" s="1" customFormat="1" ht="12" x14ac:dyDescent="0.2">
      <c r="A3" s="8" t="s">
        <v>7</v>
      </c>
      <c r="B3" s="2"/>
      <c r="C3" s="3"/>
      <c r="D3" s="3"/>
      <c r="E3" s="4"/>
      <c r="F3" s="9"/>
      <c r="G3" s="10"/>
    </row>
    <row r="4" spans="1:9" s="1" customFormat="1" ht="27.75" customHeight="1" x14ac:dyDescent="0.2">
      <c r="A4" s="6" t="s">
        <v>2</v>
      </c>
      <c r="B4" s="6" t="s">
        <v>0</v>
      </c>
      <c r="C4" s="13" t="s">
        <v>1038</v>
      </c>
      <c r="D4" s="13" t="s">
        <v>1</v>
      </c>
      <c r="E4" s="52" t="s">
        <v>6</v>
      </c>
      <c r="F4" s="12" t="s">
        <v>3</v>
      </c>
      <c r="G4" s="12" t="s">
        <v>5</v>
      </c>
    </row>
    <row r="5" spans="1:9" x14ac:dyDescent="0.2">
      <c r="A5" s="16" t="s">
        <v>28</v>
      </c>
      <c r="B5" s="17"/>
      <c r="C5" s="17"/>
      <c r="D5" s="17"/>
      <c r="E5" s="18"/>
      <c r="F5" s="19"/>
      <c r="G5" s="18"/>
    </row>
    <row r="6" spans="1:9" x14ac:dyDescent="0.2">
      <c r="A6" s="20" t="s">
        <v>33</v>
      </c>
      <c r="B6" s="21"/>
      <c r="C6" s="21"/>
      <c r="D6" s="21"/>
      <c r="E6" s="22"/>
      <c r="F6" s="23"/>
      <c r="G6" s="22"/>
    </row>
    <row r="7" spans="1:9" x14ac:dyDescent="0.2">
      <c r="A7" s="21" t="s">
        <v>1151</v>
      </c>
      <c r="B7" s="21" t="s">
        <v>1152</v>
      </c>
      <c r="C7" s="21" t="s">
        <v>36</v>
      </c>
      <c r="D7" s="24">
        <v>2000000</v>
      </c>
      <c r="E7" s="22">
        <v>1996.432</v>
      </c>
      <c r="F7" s="23">
        <v>3.54206383767499</v>
      </c>
      <c r="G7" s="22">
        <v>5.4359999999999999</v>
      </c>
    </row>
    <row r="8" spans="1:9" x14ac:dyDescent="0.2">
      <c r="A8" s="21" t="s">
        <v>111</v>
      </c>
      <c r="B8" s="21" t="s">
        <v>110</v>
      </c>
      <c r="C8" s="21" t="s">
        <v>36</v>
      </c>
      <c r="D8" s="24">
        <v>1000000</v>
      </c>
      <c r="E8" s="22">
        <v>997.18799999999999</v>
      </c>
      <c r="F8" s="23">
        <v>1.7692080442326401</v>
      </c>
      <c r="G8" s="22">
        <v>5.4181999999999997</v>
      </c>
    </row>
    <row r="9" spans="1:9" x14ac:dyDescent="0.2">
      <c r="A9" s="20" t="s">
        <v>27</v>
      </c>
      <c r="B9" s="20"/>
      <c r="C9" s="20"/>
      <c r="D9" s="20"/>
      <c r="E9" s="25">
        <f>SUM(E6:E8)</f>
        <v>2993.62</v>
      </c>
      <c r="F9" s="26">
        <f>SUM(F6:F8)</f>
        <v>5.3112718819076301</v>
      </c>
      <c r="G9" s="25"/>
      <c r="H9" s="14"/>
      <c r="I9" s="14"/>
    </row>
    <row r="10" spans="1:9" x14ac:dyDescent="0.2">
      <c r="A10" s="21"/>
      <c r="B10" s="21"/>
      <c r="C10" s="21"/>
      <c r="D10" s="21"/>
      <c r="E10" s="22"/>
      <c r="F10" s="23"/>
      <c r="G10" s="22"/>
    </row>
    <row r="11" spans="1:9" x14ac:dyDescent="0.2">
      <c r="A11" s="20" t="s">
        <v>38</v>
      </c>
      <c r="B11" s="20"/>
      <c r="C11" s="20"/>
      <c r="D11" s="20"/>
      <c r="E11" s="25">
        <f>E9</f>
        <v>2993.62</v>
      </c>
      <c r="F11" s="26">
        <f>F9</f>
        <v>5.3112718819076301</v>
      </c>
      <c r="G11" s="25"/>
      <c r="H11" s="14"/>
      <c r="I11" s="14"/>
    </row>
    <row r="12" spans="1:9" x14ac:dyDescent="0.2">
      <c r="A12" s="20"/>
      <c r="B12" s="20"/>
      <c r="C12" s="20"/>
      <c r="D12" s="20"/>
      <c r="E12" s="25"/>
      <c r="F12" s="26"/>
      <c r="G12" s="25"/>
      <c r="H12" s="14"/>
      <c r="I12" s="14"/>
    </row>
    <row r="13" spans="1:9" x14ac:dyDescent="0.2">
      <c r="A13" s="20" t="s">
        <v>40</v>
      </c>
      <c r="B13" s="20"/>
      <c r="C13" s="20"/>
      <c r="D13" s="20"/>
      <c r="E13" s="25">
        <f>E15-(E9)</f>
        <v>53369.903964899997</v>
      </c>
      <c r="F13" s="26">
        <f>F15-(F9)</f>
        <v>94.688728118092371</v>
      </c>
      <c r="G13" s="25"/>
      <c r="H13" s="14"/>
      <c r="I13" s="14"/>
    </row>
    <row r="14" spans="1:9" x14ac:dyDescent="0.2">
      <c r="A14" s="20"/>
      <c r="B14" s="20"/>
      <c r="C14" s="20"/>
      <c r="D14" s="20"/>
      <c r="E14" s="25"/>
      <c r="F14" s="26"/>
      <c r="G14" s="25"/>
      <c r="H14" s="14"/>
      <c r="I14" s="14"/>
    </row>
    <row r="15" spans="1:9" x14ac:dyDescent="0.2">
      <c r="A15" s="27" t="s">
        <v>39</v>
      </c>
      <c r="B15" s="27"/>
      <c r="C15" s="27"/>
      <c r="D15" s="27"/>
      <c r="E15" s="28">
        <v>56363.5239649</v>
      </c>
      <c r="F15" s="29">
        <v>100</v>
      </c>
      <c r="G15" s="28"/>
      <c r="H15" s="14"/>
      <c r="I15" s="14"/>
    </row>
    <row r="17" spans="1:4" x14ac:dyDescent="0.2">
      <c r="A17" s="14" t="s">
        <v>42</v>
      </c>
    </row>
    <row r="18" spans="1:4" x14ac:dyDescent="0.2">
      <c r="A18" s="14" t="s">
        <v>43</v>
      </c>
    </row>
    <row r="19" spans="1:4" x14ac:dyDescent="0.2">
      <c r="A19" s="14" t="s">
        <v>44</v>
      </c>
      <c r="B19" s="14"/>
      <c r="C19" s="30" t="s">
        <v>46</v>
      </c>
      <c r="D19" s="14" t="s">
        <v>45</v>
      </c>
    </row>
    <row r="20" spans="1:4" x14ac:dyDescent="0.2">
      <c r="A20" s="7" t="s">
        <v>47</v>
      </c>
      <c r="C20" s="31">
        <v>1320.3425</v>
      </c>
      <c r="D20" s="31">
        <v>1357.7971</v>
      </c>
    </row>
    <row r="21" spans="1:4" x14ac:dyDescent="0.2">
      <c r="A21" s="7" t="s">
        <v>1153</v>
      </c>
      <c r="C21" s="31">
        <v>1000.0001</v>
      </c>
      <c r="D21" s="31">
        <v>1000.0001</v>
      </c>
    </row>
    <row r="22" spans="1:4" x14ac:dyDescent="0.2">
      <c r="A22" s="7" t="s">
        <v>1154</v>
      </c>
      <c r="C22" s="31">
        <v>1000.8459</v>
      </c>
      <c r="D22" s="31">
        <v>1000.7338999999999</v>
      </c>
    </row>
    <row r="23" spans="1:4" x14ac:dyDescent="0.2">
      <c r="A23" s="7" t="s">
        <v>49</v>
      </c>
      <c r="C23" s="31">
        <v>1324.2819999999999</v>
      </c>
      <c r="D23" s="31">
        <v>1362.1428000000001</v>
      </c>
    </row>
    <row r="24" spans="1:4" x14ac:dyDescent="0.2">
      <c r="A24" s="7" t="s">
        <v>1155</v>
      </c>
      <c r="C24" s="31">
        <v>1000.0008</v>
      </c>
      <c r="D24" s="31">
        <v>1000.0008</v>
      </c>
    </row>
    <row r="25" spans="1:4" x14ac:dyDescent="0.2">
      <c r="A25" s="7" t="s">
        <v>1156</v>
      </c>
      <c r="C25" s="31">
        <v>1000.8445</v>
      </c>
      <c r="D25" s="31">
        <v>1000.734</v>
      </c>
    </row>
    <row r="26" spans="1:4" x14ac:dyDescent="0.2">
      <c r="A26" s="7" t="s">
        <v>1157</v>
      </c>
      <c r="C26" s="31">
        <v>12.019299999999999</v>
      </c>
      <c r="D26" s="31">
        <v>12.363</v>
      </c>
    </row>
    <row r="27" spans="1:4" x14ac:dyDescent="0.2">
      <c r="A27" s="7" t="s">
        <v>1158</v>
      </c>
      <c r="C27" s="31">
        <v>12.019299999999999</v>
      </c>
      <c r="D27" s="31">
        <v>12.363</v>
      </c>
    </row>
    <row r="28" spans="1:4" x14ac:dyDescent="0.2">
      <c r="A28" s="7" t="s">
        <v>1159</v>
      </c>
      <c r="C28" s="31">
        <v>10</v>
      </c>
      <c r="D28" s="31">
        <v>10</v>
      </c>
    </row>
    <row r="29" spans="1:4" x14ac:dyDescent="0.2">
      <c r="A29" s="7" t="s">
        <v>1160</v>
      </c>
      <c r="C29" s="31">
        <v>10</v>
      </c>
      <c r="D29" s="31">
        <v>10</v>
      </c>
    </row>
    <row r="31" spans="1:4" x14ac:dyDescent="0.2">
      <c r="A31" s="14" t="s">
        <v>51</v>
      </c>
    </row>
    <row r="32" spans="1:4" x14ac:dyDescent="0.2">
      <c r="A32" s="116" t="s">
        <v>52</v>
      </c>
      <c r="B32" s="117"/>
      <c r="C32" s="32" t="s">
        <v>53</v>
      </c>
    </row>
    <row r="33" spans="1:9" x14ac:dyDescent="0.2">
      <c r="A33" s="112" t="s">
        <v>1153</v>
      </c>
      <c r="B33" s="113"/>
      <c r="C33" s="33">
        <v>27.798757569999999</v>
      </c>
    </row>
    <row r="34" spans="1:9" x14ac:dyDescent="0.2">
      <c r="A34" s="112" t="s">
        <v>1154</v>
      </c>
      <c r="B34" s="113"/>
      <c r="C34" s="33">
        <v>28.133527839999999</v>
      </c>
    </row>
    <row r="35" spans="1:9" x14ac:dyDescent="0.2">
      <c r="A35" s="112" t="s">
        <v>1155</v>
      </c>
      <c r="B35" s="113"/>
      <c r="C35" s="33">
        <v>28.22769151</v>
      </c>
    </row>
    <row r="36" spans="1:9" x14ac:dyDescent="0.2">
      <c r="A36" s="112" t="s">
        <v>1156</v>
      </c>
      <c r="B36" s="113"/>
      <c r="C36" s="33">
        <v>28.330685840000001</v>
      </c>
    </row>
    <row r="37" spans="1:9" x14ac:dyDescent="0.2">
      <c r="A37" s="7" t="s">
        <v>54</v>
      </c>
    </row>
    <row r="38" spans="1:9" x14ac:dyDescent="0.2">
      <c r="A38" s="7" t="s">
        <v>55</v>
      </c>
    </row>
    <row r="40" spans="1:9" x14ac:dyDescent="0.2">
      <c r="A40" s="14" t="s">
        <v>1147</v>
      </c>
      <c r="D40" s="75">
        <v>2.23098604861445E-3</v>
      </c>
      <c r="E40" s="10" t="s">
        <v>56</v>
      </c>
    </row>
    <row r="42" spans="1:9" x14ac:dyDescent="0.2">
      <c r="A42" s="14" t="s">
        <v>964</v>
      </c>
      <c r="D42" s="30" t="s">
        <v>57</v>
      </c>
    </row>
    <row r="44" spans="1:9" x14ac:dyDescent="0.2">
      <c r="A44" s="63" t="s">
        <v>1148</v>
      </c>
      <c r="B44" s="59"/>
      <c r="C44" s="59"/>
      <c r="D44" s="59"/>
      <c r="E44" s="11"/>
      <c r="G44" s="11"/>
      <c r="H44" s="59"/>
      <c r="I44" s="59"/>
    </row>
    <row r="45" spans="1:9" x14ac:dyDescent="0.2">
      <c r="A45" s="59"/>
      <c r="B45" s="59"/>
      <c r="C45" s="59"/>
      <c r="D45" s="59"/>
      <c r="E45" s="11"/>
      <c r="G45" s="11"/>
      <c r="H45" s="59"/>
      <c r="I45" s="59"/>
    </row>
    <row r="46" spans="1:9" x14ac:dyDescent="0.2">
      <c r="A46" s="63" t="s">
        <v>997</v>
      </c>
      <c r="B46" s="59"/>
      <c r="C46" s="59"/>
      <c r="D46" s="59"/>
      <c r="E46" s="11"/>
      <c r="G46" s="11"/>
      <c r="H46" s="59"/>
      <c r="I46" s="59"/>
    </row>
    <row r="47" spans="1:9" x14ac:dyDescent="0.2">
      <c r="A47" s="70"/>
      <c r="B47" s="59"/>
      <c r="C47" s="59"/>
      <c r="D47" s="59"/>
      <c r="E47" s="11"/>
      <c r="G47" s="11"/>
      <c r="H47" s="59"/>
      <c r="I47" s="59"/>
    </row>
    <row r="48" spans="1:9" x14ac:dyDescent="0.2">
      <c r="A48" s="59"/>
      <c r="B48" s="59"/>
      <c r="C48" s="59"/>
      <c r="D48" s="59"/>
      <c r="E48" s="11"/>
      <c r="G48" s="11"/>
      <c r="H48" s="59"/>
      <c r="I48" s="59"/>
    </row>
    <row r="49" spans="1:9" x14ac:dyDescent="0.2">
      <c r="A49" s="59"/>
      <c r="B49" s="59"/>
      <c r="C49" s="59"/>
      <c r="D49" s="59"/>
      <c r="E49" s="11"/>
      <c r="G49" s="11"/>
      <c r="H49" s="59"/>
      <c r="I49" s="59"/>
    </row>
    <row r="50" spans="1:9" x14ac:dyDescent="0.2">
      <c r="A50" s="59"/>
      <c r="B50" s="59"/>
      <c r="C50" s="59"/>
      <c r="D50" s="59"/>
      <c r="E50" s="11"/>
      <c r="G50" s="11"/>
      <c r="H50" s="59"/>
      <c r="I50" s="59"/>
    </row>
    <row r="51" spans="1:9" x14ac:dyDescent="0.2">
      <c r="A51" s="59"/>
      <c r="B51" s="59"/>
      <c r="C51" s="59"/>
      <c r="D51" s="59"/>
      <c r="E51" s="11"/>
      <c r="G51" s="11"/>
      <c r="H51" s="59"/>
      <c r="I51" s="59"/>
    </row>
    <row r="52" spans="1:9" x14ac:dyDescent="0.2">
      <c r="A52" s="59"/>
      <c r="B52" s="59"/>
      <c r="C52" s="59"/>
      <c r="D52" s="59"/>
      <c r="E52" s="11"/>
      <c r="G52" s="11"/>
      <c r="H52" s="59"/>
      <c r="I52" s="59"/>
    </row>
    <row r="53" spans="1:9" x14ac:dyDescent="0.2">
      <c r="A53" s="59"/>
      <c r="B53" s="59"/>
      <c r="C53" s="59"/>
      <c r="D53" s="59"/>
      <c r="E53" s="11"/>
      <c r="G53" s="11"/>
      <c r="H53" s="59"/>
      <c r="I53" s="59"/>
    </row>
    <row r="54" spans="1:9" x14ac:dyDescent="0.2">
      <c r="A54" s="59"/>
      <c r="B54" s="59"/>
      <c r="C54" s="59"/>
      <c r="D54" s="59"/>
      <c r="E54" s="11"/>
      <c r="G54" s="11"/>
      <c r="H54" s="59"/>
      <c r="I54" s="59"/>
    </row>
    <row r="55" spans="1:9" x14ac:dyDescent="0.2">
      <c r="A55" s="59"/>
      <c r="B55" s="59"/>
      <c r="C55" s="59"/>
      <c r="D55" s="59"/>
      <c r="E55" s="11"/>
      <c r="G55" s="11"/>
      <c r="H55" s="59"/>
      <c r="I55" s="59"/>
    </row>
    <row r="56" spans="1:9" x14ac:dyDescent="0.2">
      <c r="A56" s="59"/>
      <c r="B56" s="59"/>
      <c r="C56" s="59"/>
      <c r="D56" s="59"/>
      <c r="E56" s="11"/>
      <c r="G56" s="11"/>
      <c r="H56" s="59"/>
      <c r="I56" s="59"/>
    </row>
    <row r="57" spans="1:9" x14ac:dyDescent="0.2">
      <c r="A57" s="59"/>
      <c r="B57" s="59"/>
      <c r="C57" s="59"/>
      <c r="D57" s="59"/>
      <c r="E57" s="11"/>
      <c r="G57" s="11"/>
      <c r="H57" s="59"/>
      <c r="I57" s="59"/>
    </row>
    <row r="58" spans="1:9" x14ac:dyDescent="0.2">
      <c r="A58" s="59"/>
      <c r="B58" s="59"/>
      <c r="C58" s="59"/>
      <c r="D58" s="59"/>
      <c r="E58" s="11"/>
      <c r="G58" s="11"/>
      <c r="H58" s="59"/>
      <c r="I58" s="59"/>
    </row>
    <row r="59" spans="1:9" x14ac:dyDescent="0.2">
      <c r="A59" s="59"/>
      <c r="B59" s="59"/>
      <c r="C59" s="59"/>
      <c r="D59" s="59"/>
      <c r="E59" s="11"/>
      <c r="G59" s="11"/>
      <c r="H59" s="59"/>
      <c r="I59" s="59"/>
    </row>
    <row r="60" spans="1:9" x14ac:dyDescent="0.2">
      <c r="A60" s="59"/>
      <c r="B60" s="59"/>
      <c r="C60" s="59"/>
      <c r="D60" s="59"/>
      <c r="E60" s="11"/>
      <c r="G60" s="11"/>
      <c r="H60" s="59"/>
      <c r="I60" s="59"/>
    </row>
    <row r="61" spans="1:9" x14ac:dyDescent="0.2">
      <c r="A61" s="59"/>
      <c r="B61" s="59"/>
      <c r="C61" s="59"/>
      <c r="D61" s="59"/>
      <c r="E61" s="11"/>
      <c r="G61" s="11"/>
      <c r="H61" s="59"/>
      <c r="I61" s="59"/>
    </row>
    <row r="62" spans="1:9" x14ac:dyDescent="0.2">
      <c r="A62" s="59"/>
      <c r="B62" s="59"/>
      <c r="C62" s="59"/>
      <c r="D62" s="59"/>
      <c r="E62" s="11"/>
      <c r="G62" s="11"/>
      <c r="H62" s="59"/>
      <c r="I62" s="59"/>
    </row>
    <row r="63" spans="1:9" x14ac:dyDescent="0.2">
      <c r="A63" s="59"/>
      <c r="B63" s="59"/>
      <c r="C63" s="59"/>
      <c r="D63" s="59"/>
      <c r="E63" s="11"/>
      <c r="G63" s="11"/>
      <c r="H63" s="59"/>
      <c r="I63" s="59"/>
    </row>
    <row r="64" spans="1:9" x14ac:dyDescent="0.2">
      <c r="A64" s="63" t="s">
        <v>1161</v>
      </c>
      <c r="B64" s="59"/>
      <c r="C64" s="59"/>
      <c r="D64" s="59"/>
      <c r="E64" s="11"/>
      <c r="G64" s="11"/>
      <c r="H64" s="59"/>
      <c r="I64" s="59"/>
    </row>
    <row r="65" spans="1:9" x14ac:dyDescent="0.2">
      <c r="A65" s="59"/>
      <c r="B65" s="59"/>
      <c r="C65" s="59"/>
      <c r="D65" s="59"/>
      <c r="E65" s="11"/>
      <c r="G65" s="11"/>
      <c r="H65" s="59"/>
      <c r="I65" s="59"/>
    </row>
    <row r="66" spans="1:9" x14ac:dyDescent="0.2">
      <c r="A66" s="63" t="s">
        <v>998</v>
      </c>
      <c r="B66" s="59"/>
      <c r="C66" s="59"/>
      <c r="D66" s="59"/>
      <c r="E66" s="11"/>
      <c r="G66" s="11"/>
      <c r="H66" s="59"/>
      <c r="I66" s="59"/>
    </row>
    <row r="67" spans="1:9" x14ac:dyDescent="0.2">
      <c r="A67" s="59"/>
      <c r="B67" s="59"/>
      <c r="C67" s="59"/>
      <c r="D67" s="59"/>
      <c r="E67" s="11"/>
      <c r="G67" s="11"/>
      <c r="H67" s="59"/>
      <c r="I67" s="59"/>
    </row>
    <row r="68" spans="1:9" x14ac:dyDescent="0.2">
      <c r="A68" s="59"/>
      <c r="B68" s="59"/>
      <c r="C68" s="59"/>
      <c r="D68" s="59"/>
      <c r="E68" s="11"/>
      <c r="G68" s="11"/>
      <c r="H68" s="59"/>
      <c r="I68" s="59"/>
    </row>
    <row r="69" spans="1:9" x14ac:dyDescent="0.2">
      <c r="A69" s="59"/>
      <c r="B69" s="59"/>
      <c r="C69" s="59"/>
      <c r="D69" s="59"/>
      <c r="E69" s="11"/>
      <c r="G69" s="11"/>
      <c r="H69" s="59"/>
      <c r="I69" s="59"/>
    </row>
    <row r="70" spans="1:9" x14ac:dyDescent="0.2">
      <c r="A70" s="59"/>
      <c r="B70" s="59"/>
      <c r="C70" s="59"/>
      <c r="D70" s="59"/>
      <c r="E70" s="11"/>
      <c r="G70" s="11"/>
      <c r="H70" s="59"/>
      <c r="I70" s="59"/>
    </row>
    <row r="71" spans="1:9" x14ac:dyDescent="0.2">
      <c r="A71" s="59"/>
      <c r="B71" s="59"/>
      <c r="C71" s="59"/>
      <c r="D71" s="59"/>
      <c r="E71" s="11"/>
      <c r="G71" s="11"/>
      <c r="H71" s="59"/>
      <c r="I71" s="59"/>
    </row>
    <row r="72" spans="1:9" x14ac:dyDescent="0.2">
      <c r="A72" s="59"/>
      <c r="B72" s="59"/>
      <c r="C72" s="59"/>
      <c r="D72" s="59"/>
      <c r="E72" s="11"/>
      <c r="G72" s="11"/>
      <c r="H72" s="59"/>
      <c r="I72" s="59"/>
    </row>
    <row r="73" spans="1:9" x14ac:dyDescent="0.2">
      <c r="A73" s="59"/>
      <c r="B73" s="59"/>
      <c r="C73" s="59"/>
      <c r="D73" s="59"/>
      <c r="E73" s="11"/>
      <c r="G73" s="11"/>
      <c r="H73" s="59"/>
      <c r="I73" s="59"/>
    </row>
    <row r="74" spans="1:9" x14ac:dyDescent="0.2">
      <c r="A74" s="59"/>
      <c r="B74" s="59"/>
      <c r="C74" s="59"/>
      <c r="D74" s="59"/>
      <c r="E74" s="11"/>
      <c r="G74" s="11"/>
      <c r="H74" s="59"/>
      <c r="I74" s="59"/>
    </row>
    <row r="75" spans="1:9" x14ac:dyDescent="0.2">
      <c r="A75" s="59"/>
      <c r="B75" s="59"/>
      <c r="C75" s="59"/>
      <c r="D75" s="59"/>
      <c r="E75" s="11"/>
      <c r="G75" s="11"/>
      <c r="H75" s="59"/>
      <c r="I75" s="59"/>
    </row>
    <row r="76" spans="1:9" x14ac:dyDescent="0.2">
      <c r="A76" s="59"/>
      <c r="B76" s="59"/>
      <c r="C76" s="59"/>
      <c r="D76" s="59"/>
      <c r="E76" s="11"/>
      <c r="G76" s="11"/>
      <c r="H76" s="59"/>
      <c r="I76" s="59"/>
    </row>
    <row r="77" spans="1:9" x14ac:dyDescent="0.2">
      <c r="A77" s="59"/>
      <c r="B77" s="59"/>
      <c r="C77" s="59"/>
      <c r="D77" s="59"/>
      <c r="E77" s="11"/>
      <c r="G77" s="11"/>
      <c r="H77" s="59"/>
      <c r="I77" s="59"/>
    </row>
    <row r="78" spans="1:9" x14ac:dyDescent="0.2">
      <c r="A78" s="59"/>
      <c r="B78" s="59"/>
      <c r="C78" s="59"/>
      <c r="D78" s="59"/>
      <c r="E78" s="11"/>
      <c r="G78" s="11"/>
      <c r="H78" s="59"/>
      <c r="I78" s="59"/>
    </row>
    <row r="79" spans="1:9" x14ac:dyDescent="0.2">
      <c r="A79" s="59"/>
      <c r="B79" s="59"/>
      <c r="C79" s="59"/>
      <c r="D79" s="59"/>
      <c r="E79" s="11"/>
      <c r="G79" s="11"/>
      <c r="H79" s="59"/>
      <c r="I79" s="59"/>
    </row>
    <row r="80" spans="1:9" x14ac:dyDescent="0.2">
      <c r="A80" s="59"/>
      <c r="B80" s="59"/>
      <c r="C80" s="59"/>
      <c r="D80" s="59"/>
      <c r="E80" s="11"/>
      <c r="G80" s="11"/>
      <c r="H80" s="59"/>
      <c r="I80" s="59"/>
    </row>
    <row r="81" spans="1:9" x14ac:dyDescent="0.2">
      <c r="A81" s="59"/>
      <c r="B81" s="59"/>
      <c r="C81" s="59"/>
      <c r="D81" s="59"/>
      <c r="E81" s="11"/>
      <c r="G81" s="11"/>
      <c r="H81" s="59"/>
      <c r="I81" s="59"/>
    </row>
    <row r="82" spans="1:9" x14ac:dyDescent="0.2">
      <c r="A82" s="59"/>
      <c r="B82" s="59"/>
      <c r="C82" s="59"/>
      <c r="D82" s="59"/>
      <c r="E82" s="11"/>
      <c r="G82" s="11"/>
      <c r="H82" s="59"/>
      <c r="I82" s="59"/>
    </row>
    <row r="83" spans="1:9" x14ac:dyDescent="0.2">
      <c r="A83" s="59" t="s">
        <v>996</v>
      </c>
      <c r="B83" s="59"/>
      <c r="C83" s="59"/>
      <c r="D83" s="59"/>
      <c r="E83" s="11"/>
      <c r="G83" s="11"/>
      <c r="H83" s="59"/>
      <c r="I83" s="59"/>
    </row>
    <row r="84" spans="1:9" x14ac:dyDescent="0.2">
      <c r="A84" s="70"/>
      <c r="B84" s="59"/>
      <c r="C84" s="59"/>
      <c r="D84" s="59"/>
      <c r="E84" s="11"/>
      <c r="G84" s="11"/>
      <c r="H84" s="59"/>
      <c r="I84" s="59"/>
    </row>
    <row r="85" spans="1:9" x14ac:dyDescent="0.2">
      <c r="A85" s="59"/>
      <c r="B85" s="59"/>
      <c r="C85" s="59"/>
      <c r="D85" s="59"/>
      <c r="E85" s="11"/>
      <c r="G85" s="11"/>
      <c r="H85" s="59"/>
      <c r="I85" s="59"/>
    </row>
    <row r="86" spans="1:9" x14ac:dyDescent="0.2">
      <c r="A86" s="59"/>
      <c r="B86" s="59"/>
      <c r="C86" s="59"/>
      <c r="D86" s="59"/>
      <c r="E86" s="11"/>
      <c r="G86" s="11"/>
      <c r="H86" s="59"/>
      <c r="I86" s="59"/>
    </row>
    <row r="87" spans="1:9" x14ac:dyDescent="0.2">
      <c r="A87" s="70"/>
      <c r="B87" s="59"/>
      <c r="C87" s="59"/>
      <c r="D87" s="59"/>
      <c r="E87" s="11"/>
      <c r="G87" s="11"/>
      <c r="H87" s="59"/>
      <c r="I87" s="59"/>
    </row>
    <row r="88" spans="1:9" x14ac:dyDescent="0.2">
      <c r="A88" s="59"/>
      <c r="B88" s="59"/>
      <c r="C88" s="59"/>
      <c r="D88" s="59"/>
      <c r="E88" s="11"/>
      <c r="G88" s="11"/>
      <c r="H88" s="59"/>
      <c r="I88" s="59"/>
    </row>
    <row r="89" spans="1:9" x14ac:dyDescent="0.2">
      <c r="A89" s="59"/>
      <c r="B89" s="59"/>
      <c r="C89" s="59"/>
      <c r="D89" s="59"/>
      <c r="E89" s="11"/>
      <c r="G89" s="11"/>
      <c r="H89" s="59"/>
      <c r="I89" s="59"/>
    </row>
    <row r="90" spans="1:9" x14ac:dyDescent="0.2">
      <c r="A90" s="59"/>
      <c r="B90" s="59"/>
      <c r="C90" s="59"/>
      <c r="D90" s="59"/>
      <c r="E90" s="11"/>
      <c r="G90" s="11"/>
      <c r="H90" s="59"/>
      <c r="I90" s="59"/>
    </row>
    <row r="91" spans="1:9" x14ac:dyDescent="0.2">
      <c r="A91" s="59"/>
      <c r="B91" s="59"/>
      <c r="C91" s="59"/>
      <c r="D91" s="59"/>
      <c r="E91" s="11"/>
      <c r="G91" s="11"/>
      <c r="H91" s="59"/>
      <c r="I91" s="59"/>
    </row>
    <row r="92" spans="1:9" x14ac:dyDescent="0.2">
      <c r="A92" s="59"/>
      <c r="B92" s="59"/>
      <c r="C92" s="59"/>
      <c r="D92" s="59"/>
      <c r="E92" s="11"/>
      <c r="G92" s="11"/>
      <c r="H92" s="59"/>
      <c r="I92" s="59"/>
    </row>
    <row r="93" spans="1:9" x14ac:dyDescent="0.2">
      <c r="A93" s="59"/>
      <c r="B93" s="59"/>
      <c r="C93" s="59"/>
      <c r="D93" s="59"/>
      <c r="E93" s="11"/>
      <c r="G93" s="11"/>
      <c r="H93" s="59"/>
      <c r="I93" s="59"/>
    </row>
    <row r="94" spans="1:9" x14ac:dyDescent="0.2">
      <c r="A94" s="59"/>
      <c r="B94" s="59"/>
      <c r="C94" s="59"/>
      <c r="D94" s="59"/>
      <c r="E94" s="11"/>
      <c r="G94" s="11"/>
      <c r="H94" s="59"/>
      <c r="I94" s="59"/>
    </row>
    <row r="95" spans="1:9" x14ac:dyDescent="0.2">
      <c r="A95" s="59"/>
      <c r="B95" s="59"/>
      <c r="C95" s="59"/>
      <c r="D95" s="59"/>
      <c r="E95" s="11"/>
      <c r="G95" s="11"/>
      <c r="H95" s="59"/>
      <c r="I95" s="59"/>
    </row>
    <row r="96" spans="1:9" x14ac:dyDescent="0.2">
      <c r="A96" s="59"/>
      <c r="B96" s="59"/>
      <c r="C96" s="59"/>
      <c r="D96" s="59"/>
      <c r="E96" s="11"/>
      <c r="G96" s="11"/>
      <c r="H96" s="59"/>
      <c r="I96" s="59"/>
    </row>
    <row r="97" spans="1:9" x14ac:dyDescent="0.2">
      <c r="A97" s="59"/>
      <c r="B97" s="59"/>
      <c r="C97" s="59"/>
      <c r="D97" s="59"/>
      <c r="E97" s="11"/>
      <c r="G97" s="11"/>
      <c r="H97" s="59"/>
      <c r="I97" s="59"/>
    </row>
    <row r="98" spans="1:9" x14ac:dyDescent="0.2">
      <c r="A98" s="59"/>
      <c r="B98" s="59"/>
      <c r="C98" s="59"/>
      <c r="D98" s="59"/>
      <c r="E98" s="11"/>
      <c r="G98" s="11"/>
      <c r="H98" s="59"/>
      <c r="I98" s="59"/>
    </row>
    <row r="99" spans="1:9" x14ac:dyDescent="0.2">
      <c r="A99" s="59"/>
      <c r="B99" s="59"/>
      <c r="C99" s="59"/>
      <c r="D99" s="59"/>
      <c r="E99" s="11"/>
      <c r="G99" s="11"/>
      <c r="H99" s="59"/>
      <c r="I99" s="59"/>
    </row>
    <row r="100" spans="1:9" x14ac:dyDescent="0.2">
      <c r="A100" s="59"/>
      <c r="B100" s="59"/>
      <c r="C100" s="59"/>
      <c r="D100" s="59"/>
      <c r="E100" s="11"/>
      <c r="G100" s="11"/>
      <c r="H100" s="59"/>
      <c r="I100" s="59"/>
    </row>
    <row r="101" spans="1:9" x14ac:dyDescent="0.2">
      <c r="A101" s="59"/>
      <c r="B101" s="59"/>
      <c r="C101" s="59"/>
      <c r="D101" s="59"/>
      <c r="E101" s="11"/>
      <c r="G101" s="11"/>
      <c r="H101" s="59"/>
      <c r="I101" s="59"/>
    </row>
    <row r="102" spans="1:9" x14ac:dyDescent="0.2">
      <c r="A102" s="59"/>
      <c r="B102" s="59"/>
      <c r="C102" s="59"/>
      <c r="D102" s="59"/>
      <c r="E102" s="11"/>
      <c r="G102" s="11"/>
      <c r="H102" s="59"/>
      <c r="I102" s="59"/>
    </row>
    <row r="103" spans="1:9" x14ac:dyDescent="0.2">
      <c r="A103" s="59"/>
      <c r="B103" s="59"/>
      <c r="C103" s="59"/>
      <c r="D103" s="59"/>
      <c r="E103" s="11"/>
      <c r="G103" s="11"/>
      <c r="H103" s="59"/>
      <c r="I103" s="59"/>
    </row>
    <row r="104" spans="1:9" x14ac:dyDescent="0.2">
      <c r="A104" s="59"/>
      <c r="B104" s="59"/>
      <c r="C104" s="59"/>
      <c r="D104" s="59"/>
      <c r="E104" s="11"/>
      <c r="G104" s="11"/>
      <c r="H104" s="59"/>
      <c r="I104" s="59"/>
    </row>
    <row r="105" spans="1:9" x14ac:dyDescent="0.2">
      <c r="A105" s="59"/>
      <c r="B105" s="59"/>
      <c r="C105" s="59"/>
      <c r="D105" s="59"/>
      <c r="E105" s="11"/>
      <c r="G105" s="11"/>
      <c r="H105" s="59"/>
      <c r="I105" s="59"/>
    </row>
    <row r="106" spans="1:9" x14ac:dyDescent="0.2">
      <c r="A106" s="59"/>
      <c r="B106" s="59"/>
      <c r="C106" s="59"/>
      <c r="D106" s="59"/>
      <c r="E106" s="11"/>
      <c r="G106" s="11"/>
      <c r="H106" s="59"/>
      <c r="I106" s="59"/>
    </row>
    <row r="107" spans="1:9" x14ac:dyDescent="0.2">
      <c r="A107" s="59"/>
      <c r="B107" s="59"/>
      <c r="C107" s="59"/>
      <c r="D107" s="59"/>
      <c r="E107" s="11"/>
      <c r="G107" s="11"/>
      <c r="H107" s="59"/>
      <c r="I107" s="59"/>
    </row>
    <row r="108" spans="1:9" x14ac:dyDescent="0.2">
      <c r="A108" s="59"/>
      <c r="B108" s="59"/>
      <c r="C108" s="59"/>
      <c r="D108" s="59"/>
      <c r="E108" s="11"/>
      <c r="G108" s="11"/>
      <c r="H108" s="59"/>
      <c r="I108" s="59"/>
    </row>
    <row r="109" spans="1:9" x14ac:dyDescent="0.2">
      <c r="A109" s="59"/>
      <c r="B109" s="59"/>
      <c r="C109" s="59"/>
      <c r="D109" s="59"/>
      <c r="E109" s="11"/>
      <c r="G109" s="11"/>
      <c r="H109" s="59"/>
      <c r="I109" s="59"/>
    </row>
    <row r="110" spans="1:9" x14ac:dyDescent="0.2">
      <c r="A110" s="59"/>
      <c r="B110" s="59"/>
      <c r="C110" s="59"/>
      <c r="D110" s="59"/>
      <c r="E110" s="11"/>
      <c r="G110" s="11"/>
      <c r="H110" s="59"/>
      <c r="I110" s="59"/>
    </row>
    <row r="111" spans="1:9" x14ac:dyDescent="0.2">
      <c r="A111" s="59"/>
      <c r="B111" s="59"/>
      <c r="C111" s="59"/>
      <c r="D111" s="59"/>
      <c r="E111" s="11"/>
      <c r="G111" s="11"/>
      <c r="H111" s="59"/>
      <c r="I111" s="59"/>
    </row>
    <row r="112" spans="1:9" x14ac:dyDescent="0.2">
      <c r="A112" s="59"/>
      <c r="B112" s="59"/>
      <c r="C112" s="59"/>
      <c r="D112" s="59"/>
      <c r="E112" s="11"/>
      <c r="G112" s="11"/>
      <c r="H112" s="59"/>
      <c r="I112" s="59"/>
    </row>
    <row r="113" spans="1:9" x14ac:dyDescent="0.2">
      <c r="A113" s="59"/>
      <c r="B113" s="59"/>
      <c r="C113" s="59"/>
      <c r="D113" s="59"/>
      <c r="E113" s="11"/>
      <c r="G113" s="11"/>
      <c r="H113" s="59"/>
      <c r="I113" s="59"/>
    </row>
    <row r="114" spans="1:9" x14ac:dyDescent="0.2">
      <c r="A114" s="59"/>
      <c r="B114" s="59"/>
      <c r="C114" s="59"/>
      <c r="D114" s="59"/>
      <c r="E114" s="11"/>
      <c r="G114" s="11"/>
      <c r="H114" s="59"/>
      <c r="I114" s="59"/>
    </row>
    <row r="115" spans="1:9" x14ac:dyDescent="0.2">
      <c r="A115" s="59"/>
      <c r="B115" s="59"/>
      <c r="C115" s="59"/>
      <c r="D115" s="59"/>
      <c r="E115" s="11"/>
      <c r="G115" s="11"/>
      <c r="H115" s="59"/>
      <c r="I115" s="59"/>
    </row>
    <row r="116" spans="1:9" x14ac:dyDescent="0.2">
      <c r="A116" s="59"/>
      <c r="B116" s="59"/>
      <c r="C116" s="59"/>
      <c r="D116" s="59"/>
      <c r="E116" s="11"/>
      <c r="G116" s="11"/>
      <c r="H116" s="59"/>
      <c r="I116" s="59"/>
    </row>
    <row r="117" spans="1:9" x14ac:dyDescent="0.2">
      <c r="A117" s="59"/>
      <c r="B117" s="59"/>
      <c r="C117" s="59"/>
      <c r="D117" s="59"/>
      <c r="E117" s="11"/>
      <c r="G117" s="11"/>
      <c r="H117" s="59"/>
      <c r="I117" s="59"/>
    </row>
    <row r="118" spans="1:9" x14ac:dyDescent="0.2">
      <c r="A118" s="59"/>
      <c r="B118" s="59"/>
      <c r="C118" s="59"/>
      <c r="D118" s="59"/>
      <c r="E118" s="11"/>
      <c r="G118" s="11"/>
      <c r="H118" s="59"/>
      <c r="I118" s="59"/>
    </row>
    <row r="119" spans="1:9" x14ac:dyDescent="0.2">
      <c r="A119" s="59"/>
      <c r="B119" s="59"/>
      <c r="C119" s="59"/>
      <c r="D119" s="59"/>
      <c r="E119" s="11"/>
      <c r="G119" s="11"/>
      <c r="H119" s="59"/>
      <c r="I119" s="59"/>
    </row>
    <row r="120" spans="1:9" x14ac:dyDescent="0.2">
      <c r="A120" s="59"/>
      <c r="B120" s="59"/>
      <c r="C120" s="59"/>
      <c r="D120" s="59"/>
      <c r="E120" s="11"/>
      <c r="G120" s="11"/>
      <c r="H120" s="59"/>
      <c r="I120" s="59"/>
    </row>
    <row r="121" spans="1:9" x14ac:dyDescent="0.2">
      <c r="A121" s="59"/>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59"/>
      <c r="B124" s="59"/>
      <c r="C124" s="59"/>
      <c r="D124" s="59"/>
      <c r="E124" s="11"/>
      <c r="G124" s="11"/>
      <c r="H124" s="59"/>
      <c r="I124" s="59"/>
    </row>
    <row r="125" spans="1:9" x14ac:dyDescent="0.2">
      <c r="A125" s="59"/>
      <c r="B125" s="59"/>
      <c r="C125" s="59"/>
      <c r="D125" s="59"/>
      <c r="E125" s="11"/>
      <c r="G125" s="11"/>
      <c r="H125" s="59"/>
      <c r="I125" s="59"/>
    </row>
    <row r="126" spans="1:9" x14ac:dyDescent="0.2">
      <c r="A126" s="59"/>
      <c r="B126" s="59"/>
      <c r="C126" s="59"/>
      <c r="D126" s="59"/>
      <c r="E126" s="11"/>
      <c r="G126" s="11"/>
      <c r="H126" s="59"/>
      <c r="I126" s="59"/>
    </row>
    <row r="127" spans="1:9" x14ac:dyDescent="0.2">
      <c r="A127" s="59"/>
      <c r="B127" s="59"/>
      <c r="C127" s="59"/>
      <c r="D127" s="59"/>
      <c r="E127" s="11"/>
      <c r="G127" s="11"/>
      <c r="H127" s="59"/>
      <c r="I127" s="59"/>
    </row>
    <row r="128" spans="1:9" x14ac:dyDescent="0.2">
      <c r="A128" s="59"/>
      <c r="B128" s="59"/>
      <c r="C128" s="59"/>
      <c r="D128" s="59"/>
      <c r="E128" s="11"/>
      <c r="G128" s="11"/>
      <c r="H128" s="59"/>
      <c r="I128" s="59"/>
    </row>
    <row r="129" spans="1:9" x14ac:dyDescent="0.2">
      <c r="A129" s="59"/>
      <c r="B129" s="59"/>
      <c r="C129" s="59"/>
      <c r="D129" s="59"/>
      <c r="E129" s="11"/>
      <c r="G129" s="11"/>
      <c r="H129" s="59"/>
      <c r="I129" s="59"/>
    </row>
    <row r="130" spans="1:9" x14ac:dyDescent="0.2">
      <c r="A130" s="59"/>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59"/>
      <c r="B133" s="59"/>
      <c r="C133" s="59"/>
      <c r="D133" s="59"/>
      <c r="E133" s="11"/>
      <c r="G133" s="11"/>
      <c r="H133" s="59"/>
      <c r="I133" s="59"/>
    </row>
    <row r="134" spans="1:9" x14ac:dyDescent="0.2">
      <c r="A134" s="59"/>
      <c r="B134" s="59"/>
      <c r="C134" s="59"/>
      <c r="D134" s="59"/>
      <c r="E134" s="11"/>
      <c r="G134" s="11"/>
      <c r="H134" s="59"/>
      <c r="I134" s="59"/>
    </row>
    <row r="135" spans="1:9" x14ac:dyDescent="0.2">
      <c r="A135" s="59"/>
      <c r="B135" s="59"/>
      <c r="C135" s="59"/>
      <c r="D135" s="59"/>
      <c r="E135" s="11"/>
      <c r="G135" s="11"/>
      <c r="H135" s="59"/>
      <c r="I135" s="59"/>
    </row>
    <row r="136" spans="1:9" x14ac:dyDescent="0.2">
      <c r="A136" s="59"/>
      <c r="B136" s="59"/>
      <c r="C136" s="59"/>
      <c r="D136" s="59"/>
      <c r="E136" s="11"/>
      <c r="G136" s="11"/>
      <c r="H136" s="59"/>
      <c r="I136" s="59"/>
    </row>
    <row r="137" spans="1:9" x14ac:dyDescent="0.2">
      <c r="A137" s="59"/>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59"/>
      <c r="B149" s="59"/>
      <c r="C149" s="59"/>
      <c r="D149" s="59"/>
      <c r="E149" s="11"/>
      <c r="G149" s="11"/>
      <c r="H149" s="59"/>
      <c r="I149" s="59"/>
    </row>
    <row r="150" spans="1:9" x14ac:dyDescent="0.2">
      <c r="A150" s="59"/>
      <c r="B150" s="59"/>
      <c r="C150" s="59"/>
      <c r="D150" s="59"/>
      <c r="E150" s="11"/>
      <c r="G150" s="11"/>
      <c r="H150" s="59"/>
      <c r="I150" s="59"/>
    </row>
    <row r="151" spans="1:9" x14ac:dyDescent="0.2">
      <c r="A151" s="59"/>
      <c r="B151" s="59"/>
      <c r="C151" s="59"/>
      <c r="D151" s="59"/>
      <c r="E151" s="11"/>
      <c r="G151" s="11"/>
      <c r="H151" s="59"/>
      <c r="I151" s="59"/>
    </row>
    <row r="152" spans="1:9" x14ac:dyDescent="0.2">
      <c r="A152" s="59"/>
      <c r="B152" s="59"/>
      <c r="C152" s="59"/>
      <c r="D152" s="59"/>
      <c r="E152" s="11"/>
      <c r="G152" s="11"/>
      <c r="H152" s="59"/>
      <c r="I152" s="59"/>
    </row>
    <row r="153" spans="1:9" x14ac:dyDescent="0.2">
      <c r="A153" s="59"/>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59"/>
      <c r="B156" s="59"/>
      <c r="C156" s="59"/>
      <c r="D156" s="59"/>
      <c r="E156" s="11"/>
      <c r="G156" s="11"/>
      <c r="H156" s="59"/>
      <c r="I156" s="59"/>
    </row>
    <row r="157" spans="1:9" x14ac:dyDescent="0.2">
      <c r="A157" s="59"/>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c r="B164" s="59"/>
      <c r="C164" s="59"/>
      <c r="D164" s="59"/>
      <c r="E164" s="11"/>
      <c r="G164" s="11"/>
      <c r="H164" s="59"/>
      <c r="I164" s="59"/>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sheetData>
  <mergeCells count="6">
    <mergeCell ref="A36:B36"/>
    <mergeCell ref="A1:G1"/>
    <mergeCell ref="A32:B32"/>
    <mergeCell ref="A33:B33"/>
    <mergeCell ref="A34:B34"/>
    <mergeCell ref="A35:B35"/>
  </mergeCells>
  <conditionalFormatting sqref="F2:F3">
    <cfRule type="cellIs" dxfId="135" priority="2" stopIfTrue="1" operator="between">
      <formula>0.009</formula>
      <formula>-0.009</formula>
    </cfRule>
  </conditionalFormatting>
  <conditionalFormatting sqref="F5:F290">
    <cfRule type="cellIs" dxfId="13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06"/>
  <sheetViews>
    <sheetView workbookViewId="0">
      <selection sqref="A1:F1"/>
    </sheetView>
  </sheetViews>
  <sheetFormatPr defaultColWidth="9.140625" defaultRowHeight="11.25" x14ac:dyDescent="0.2"/>
  <cols>
    <col min="1" max="1" width="38.7109375" style="7" bestFit="1" customWidth="1"/>
    <col min="2" max="2" width="29" style="7" bestFit="1" customWidth="1"/>
    <col min="3" max="3" width="23.5703125" style="7" bestFit="1" customWidth="1"/>
    <col min="4" max="4" width="15.5703125" style="7" bestFit="1" customWidth="1"/>
    <col min="5" max="5" width="26.28515625" style="10" customWidth="1"/>
    <col min="6" max="6" width="13.5703125" style="11" bestFit="1" customWidth="1"/>
    <col min="7" max="16384" width="9.140625" style="7"/>
  </cols>
  <sheetData>
    <row r="1" spans="1:6" s="1" customFormat="1" ht="15" x14ac:dyDescent="0.2">
      <c r="A1" s="114" t="s">
        <v>13</v>
      </c>
      <c r="B1" s="115"/>
      <c r="C1" s="115"/>
      <c r="D1" s="115"/>
      <c r="E1" s="115"/>
      <c r="F1" s="115"/>
    </row>
    <row r="2" spans="1:6" s="1" customFormat="1" ht="12" x14ac:dyDescent="0.2">
      <c r="E2" s="5"/>
      <c r="F2" s="9"/>
    </row>
    <row r="3" spans="1:6" s="1" customFormat="1" ht="12" x14ac:dyDescent="0.2">
      <c r="A3" s="8" t="s">
        <v>7</v>
      </c>
      <c r="B3" s="2"/>
      <c r="C3" s="3"/>
      <c r="D3" s="3"/>
      <c r="E3" s="4"/>
      <c r="F3" s="9"/>
    </row>
    <row r="4" spans="1:6" s="1" customFormat="1" ht="27.75" customHeight="1" x14ac:dyDescent="0.2">
      <c r="A4" s="6" t="s">
        <v>2</v>
      </c>
      <c r="B4" s="6" t="s">
        <v>0</v>
      </c>
      <c r="C4" s="13" t="s">
        <v>532</v>
      </c>
      <c r="D4" s="13" t="s">
        <v>1</v>
      </c>
      <c r="E4" s="52" t="s">
        <v>6</v>
      </c>
      <c r="F4" s="12" t="s">
        <v>3</v>
      </c>
    </row>
    <row r="5" spans="1:6" x14ac:dyDescent="0.2">
      <c r="A5" s="16" t="s">
        <v>112</v>
      </c>
      <c r="B5" s="17"/>
      <c r="C5" s="17"/>
      <c r="D5" s="17"/>
      <c r="E5" s="18"/>
      <c r="F5" s="19"/>
    </row>
    <row r="6" spans="1:6" x14ac:dyDescent="0.2">
      <c r="A6" s="20" t="s">
        <v>20</v>
      </c>
      <c r="B6" s="21"/>
      <c r="C6" s="21"/>
      <c r="D6" s="21"/>
      <c r="E6" s="22"/>
      <c r="F6" s="23"/>
    </row>
    <row r="7" spans="1:6" x14ac:dyDescent="0.2">
      <c r="A7" s="21" t="s">
        <v>125</v>
      </c>
      <c r="B7" s="21" t="s">
        <v>124</v>
      </c>
      <c r="C7" s="21" t="s">
        <v>126</v>
      </c>
      <c r="D7" s="24">
        <v>2298906</v>
      </c>
      <c r="E7" s="22">
        <v>33784.722580000001</v>
      </c>
      <c r="F7" s="23">
        <v>17.9501654967763</v>
      </c>
    </row>
    <row r="8" spans="1:6" x14ac:dyDescent="0.2">
      <c r="A8" s="21" t="s">
        <v>122</v>
      </c>
      <c r="B8" s="21" t="s">
        <v>121</v>
      </c>
      <c r="C8" s="21" t="s">
        <v>123</v>
      </c>
      <c r="D8" s="24">
        <v>1493480</v>
      </c>
      <c r="E8" s="22">
        <v>28208.85024</v>
      </c>
      <c r="F8" s="23">
        <v>14.9876480140622</v>
      </c>
    </row>
    <row r="9" spans="1:6" x14ac:dyDescent="0.2">
      <c r="A9" s="21" t="s">
        <v>318</v>
      </c>
      <c r="B9" s="21" t="s">
        <v>317</v>
      </c>
      <c r="C9" s="21" t="s">
        <v>126</v>
      </c>
      <c r="D9" s="24">
        <v>764559</v>
      </c>
      <c r="E9" s="22">
        <v>23584.351470000001</v>
      </c>
      <c r="F9" s="23">
        <v>12.5306049507493</v>
      </c>
    </row>
    <row r="10" spans="1:6" x14ac:dyDescent="0.2">
      <c r="A10" s="21" t="s">
        <v>133</v>
      </c>
      <c r="B10" s="21" t="s">
        <v>132</v>
      </c>
      <c r="C10" s="21" t="s">
        <v>134</v>
      </c>
      <c r="D10" s="24">
        <v>5367142</v>
      </c>
      <c r="E10" s="22">
        <v>16850.142309999999</v>
      </c>
      <c r="F10" s="23">
        <v>8.95265137644747</v>
      </c>
    </row>
    <row r="11" spans="1:6" x14ac:dyDescent="0.2">
      <c r="A11" s="21" t="s">
        <v>155</v>
      </c>
      <c r="B11" s="21" t="s">
        <v>154</v>
      </c>
      <c r="C11" s="21" t="s">
        <v>156</v>
      </c>
      <c r="D11" s="24">
        <v>517479</v>
      </c>
      <c r="E11" s="22">
        <v>9163.5181319999992</v>
      </c>
      <c r="F11" s="23">
        <v>4.8686700508674301</v>
      </c>
    </row>
    <row r="12" spans="1:6" x14ac:dyDescent="0.2">
      <c r="A12" s="21" t="s">
        <v>136</v>
      </c>
      <c r="B12" s="21" t="s">
        <v>135</v>
      </c>
      <c r="C12" s="21" t="s">
        <v>126</v>
      </c>
      <c r="D12" s="24">
        <v>500267</v>
      </c>
      <c r="E12" s="22">
        <v>7277.8843159999997</v>
      </c>
      <c r="F12" s="23">
        <v>3.8668136945404199</v>
      </c>
    </row>
    <row r="13" spans="1:6" x14ac:dyDescent="0.2">
      <c r="A13" s="21" t="s">
        <v>534</v>
      </c>
      <c r="B13" s="21" t="s">
        <v>533</v>
      </c>
      <c r="C13" s="21" t="s">
        <v>134</v>
      </c>
      <c r="D13" s="24">
        <v>1346780</v>
      </c>
      <c r="E13" s="22">
        <v>5518.4310500000001</v>
      </c>
      <c r="F13" s="23">
        <v>2.9319983432005201</v>
      </c>
    </row>
    <row r="14" spans="1:6" x14ac:dyDescent="0.2">
      <c r="A14" s="21" t="s">
        <v>536</v>
      </c>
      <c r="B14" s="21" t="s">
        <v>535</v>
      </c>
      <c r="C14" s="21" t="s">
        <v>126</v>
      </c>
      <c r="D14" s="24">
        <v>642259</v>
      </c>
      <c r="E14" s="22">
        <v>4933.1913789999999</v>
      </c>
      <c r="F14" s="23">
        <v>2.6210545749084</v>
      </c>
    </row>
    <row r="15" spans="1:6" x14ac:dyDescent="0.2">
      <c r="A15" s="21" t="s">
        <v>538</v>
      </c>
      <c r="B15" s="21" t="s">
        <v>537</v>
      </c>
      <c r="C15" s="21" t="s">
        <v>126</v>
      </c>
      <c r="D15" s="24">
        <v>460931</v>
      </c>
      <c r="E15" s="22">
        <v>4504.2177320000001</v>
      </c>
      <c r="F15" s="23">
        <v>2.3931365288397299</v>
      </c>
    </row>
    <row r="16" spans="1:6" x14ac:dyDescent="0.2">
      <c r="A16" s="21" t="s">
        <v>540</v>
      </c>
      <c r="B16" s="21" t="s">
        <v>539</v>
      </c>
      <c r="C16" s="21" t="s">
        <v>134</v>
      </c>
      <c r="D16" s="24">
        <v>277118</v>
      </c>
      <c r="E16" s="22">
        <v>3763.5395579999999</v>
      </c>
      <c r="F16" s="23">
        <v>1.9996067086179501</v>
      </c>
    </row>
    <row r="17" spans="1:9" x14ac:dyDescent="0.2">
      <c r="A17" s="21" t="s">
        <v>542</v>
      </c>
      <c r="B17" s="21" t="s">
        <v>541</v>
      </c>
      <c r="C17" s="21" t="s">
        <v>126</v>
      </c>
      <c r="D17" s="24">
        <v>631875</v>
      </c>
      <c r="E17" s="22">
        <v>3233.9362500000002</v>
      </c>
      <c r="F17" s="23">
        <v>1.7182231038324001</v>
      </c>
    </row>
    <row r="18" spans="1:9" x14ac:dyDescent="0.2">
      <c r="A18" s="21" t="s">
        <v>544</v>
      </c>
      <c r="B18" s="21" t="s">
        <v>543</v>
      </c>
      <c r="C18" s="21" t="s">
        <v>126</v>
      </c>
      <c r="D18" s="24">
        <v>391472</v>
      </c>
      <c r="E18" s="22">
        <v>2966.3790800000002</v>
      </c>
      <c r="F18" s="23">
        <v>1.57606726786315</v>
      </c>
    </row>
    <row r="19" spans="1:9" x14ac:dyDescent="0.2">
      <c r="A19" s="21" t="s">
        <v>546</v>
      </c>
      <c r="B19" s="21" t="s">
        <v>545</v>
      </c>
      <c r="C19" s="21" t="s">
        <v>126</v>
      </c>
      <c r="D19" s="24">
        <v>144535</v>
      </c>
      <c r="E19" s="22">
        <v>2375.1436549999999</v>
      </c>
      <c r="F19" s="23">
        <v>1.2619378947070901</v>
      </c>
    </row>
    <row r="20" spans="1:9" x14ac:dyDescent="0.2">
      <c r="A20" s="21" t="s">
        <v>548</v>
      </c>
      <c r="B20" s="21" t="s">
        <v>547</v>
      </c>
      <c r="C20" s="21" t="s">
        <v>375</v>
      </c>
      <c r="D20" s="24">
        <v>113723</v>
      </c>
      <c r="E20" s="22">
        <v>2169.3799479999998</v>
      </c>
      <c r="F20" s="23">
        <v>1.1526135518733001</v>
      </c>
    </row>
    <row r="21" spans="1:9" x14ac:dyDescent="0.2">
      <c r="A21" s="21" t="s">
        <v>448</v>
      </c>
      <c r="B21" s="21" t="s">
        <v>447</v>
      </c>
      <c r="C21" s="21" t="s">
        <v>126</v>
      </c>
      <c r="D21" s="24">
        <v>70767</v>
      </c>
      <c r="E21" s="22">
        <v>1972.98396</v>
      </c>
      <c r="F21" s="23">
        <v>1.04826637308102</v>
      </c>
    </row>
    <row r="22" spans="1:9" x14ac:dyDescent="0.2">
      <c r="A22" s="21" t="s">
        <v>235</v>
      </c>
      <c r="B22" s="21" t="s">
        <v>234</v>
      </c>
      <c r="C22" s="21" t="s">
        <v>236</v>
      </c>
      <c r="D22" s="24">
        <v>109389</v>
      </c>
      <c r="E22" s="22">
        <v>1952.1560939999999</v>
      </c>
      <c r="F22" s="23">
        <v>1.03720031679598</v>
      </c>
    </row>
    <row r="23" spans="1:9" x14ac:dyDescent="0.2">
      <c r="A23" s="21" t="s">
        <v>550</v>
      </c>
      <c r="B23" s="21" t="s">
        <v>549</v>
      </c>
      <c r="C23" s="21" t="s">
        <v>126</v>
      </c>
      <c r="D23" s="24">
        <v>115036</v>
      </c>
      <c r="E23" s="22">
        <v>711.03751599999998</v>
      </c>
      <c r="F23" s="23">
        <v>0.377781438234226</v>
      </c>
    </row>
    <row r="24" spans="1:9" x14ac:dyDescent="0.2">
      <c r="A24" s="21" t="s">
        <v>552</v>
      </c>
      <c r="B24" s="21" t="s">
        <v>551</v>
      </c>
      <c r="C24" s="21" t="s">
        <v>236</v>
      </c>
      <c r="D24" s="24">
        <v>196999</v>
      </c>
      <c r="E24" s="22">
        <v>97.652404300000001</v>
      </c>
      <c r="F24" s="23">
        <v>5.1883712059272197E-2</v>
      </c>
    </row>
    <row r="25" spans="1:9" x14ac:dyDescent="0.2">
      <c r="A25" s="20" t="s">
        <v>27</v>
      </c>
      <c r="B25" s="20"/>
      <c r="C25" s="20"/>
      <c r="D25" s="20"/>
      <c r="E25" s="25">
        <f>SUM(E7:E24)</f>
        <v>153067.51767429998</v>
      </c>
      <c r="F25" s="26">
        <f>SUM(F7:F24)</f>
        <v>81.326323397456164</v>
      </c>
      <c r="G25" s="14"/>
      <c r="H25" s="14"/>
      <c r="I25" s="14"/>
    </row>
    <row r="26" spans="1:9" x14ac:dyDescent="0.2">
      <c r="A26" s="21"/>
      <c r="B26" s="21"/>
      <c r="C26" s="21"/>
      <c r="D26" s="21"/>
      <c r="E26" s="22"/>
      <c r="F26" s="23"/>
    </row>
    <row r="27" spans="1:9" x14ac:dyDescent="0.2">
      <c r="A27" s="20" t="s">
        <v>553</v>
      </c>
      <c r="B27" s="21"/>
      <c r="C27" s="21"/>
      <c r="D27" s="21"/>
      <c r="E27" s="22"/>
      <c r="F27" s="23"/>
    </row>
    <row r="28" spans="1:9" x14ac:dyDescent="0.2">
      <c r="A28" s="21" t="s">
        <v>555</v>
      </c>
      <c r="B28" s="21" t="s">
        <v>554</v>
      </c>
      <c r="C28" s="21" t="s">
        <v>183</v>
      </c>
      <c r="D28" s="24">
        <v>46761</v>
      </c>
      <c r="E28" s="22">
        <v>4072.9370509999999</v>
      </c>
      <c r="F28" s="23">
        <v>2.1639927322263102</v>
      </c>
    </row>
    <row r="29" spans="1:9" x14ac:dyDescent="0.2">
      <c r="A29" s="21" t="s">
        <v>557</v>
      </c>
      <c r="B29" s="21" t="s">
        <v>556</v>
      </c>
      <c r="C29" s="21" t="s">
        <v>126</v>
      </c>
      <c r="D29" s="24">
        <v>3083</v>
      </c>
      <c r="E29" s="22">
        <v>2008.7617359999999</v>
      </c>
      <c r="F29" s="23">
        <v>1.06727546805837</v>
      </c>
    </row>
    <row r="30" spans="1:9" x14ac:dyDescent="0.2">
      <c r="A30" s="21" t="s">
        <v>559</v>
      </c>
      <c r="B30" s="21" t="s">
        <v>558</v>
      </c>
      <c r="C30" s="21" t="s">
        <v>126</v>
      </c>
      <c r="D30" s="24">
        <v>9122</v>
      </c>
      <c r="E30" s="22">
        <v>1713.061408</v>
      </c>
      <c r="F30" s="23">
        <v>0.91016688702792603</v>
      </c>
    </row>
    <row r="31" spans="1:9" x14ac:dyDescent="0.2">
      <c r="A31" s="21" t="s">
        <v>561</v>
      </c>
      <c r="B31" s="21" t="s">
        <v>560</v>
      </c>
      <c r="C31" s="21" t="s">
        <v>126</v>
      </c>
      <c r="D31" s="24">
        <v>3802</v>
      </c>
      <c r="E31" s="22">
        <v>1699.187283</v>
      </c>
      <c r="F31" s="23">
        <v>0.90279542380861899</v>
      </c>
    </row>
    <row r="32" spans="1:9" x14ac:dyDescent="0.2">
      <c r="A32" s="21" t="s">
        <v>563</v>
      </c>
      <c r="B32" s="21" t="s">
        <v>562</v>
      </c>
      <c r="C32" s="21" t="s">
        <v>134</v>
      </c>
      <c r="D32" s="24">
        <v>8181</v>
      </c>
      <c r="E32" s="22">
        <v>1652.4513360000001</v>
      </c>
      <c r="F32" s="23">
        <v>0.87796414152379099</v>
      </c>
    </row>
    <row r="33" spans="1:9" x14ac:dyDescent="0.2">
      <c r="A33" s="21" t="s">
        <v>565</v>
      </c>
      <c r="B33" s="21" t="s">
        <v>564</v>
      </c>
      <c r="C33" s="21" t="s">
        <v>566</v>
      </c>
      <c r="D33" s="24">
        <v>7579</v>
      </c>
      <c r="E33" s="22">
        <v>1551.8462480000001</v>
      </c>
      <c r="F33" s="23">
        <v>0.82451163869084498</v>
      </c>
    </row>
    <row r="34" spans="1:9" x14ac:dyDescent="0.2">
      <c r="A34" s="20" t="s">
        <v>27</v>
      </c>
      <c r="B34" s="20"/>
      <c r="C34" s="20"/>
      <c r="D34" s="20"/>
      <c r="E34" s="25">
        <f>SUM(E27:E33)</f>
        <v>12698.245061999998</v>
      </c>
      <c r="F34" s="26">
        <f>SUM(F27:F33)</f>
        <v>6.7467062913358617</v>
      </c>
      <c r="G34" s="14"/>
      <c r="H34" s="14"/>
      <c r="I34" s="14"/>
    </row>
    <row r="35" spans="1:9" x14ac:dyDescent="0.2">
      <c r="A35" s="21"/>
      <c r="B35" s="21"/>
      <c r="C35" s="21"/>
      <c r="D35" s="21"/>
      <c r="E35" s="22"/>
      <c r="F35" s="23"/>
    </row>
    <row r="36" spans="1:9" x14ac:dyDescent="0.2">
      <c r="A36" s="20" t="s">
        <v>567</v>
      </c>
      <c r="B36" s="21"/>
      <c r="C36" s="21"/>
      <c r="D36" s="21"/>
      <c r="E36" s="22"/>
      <c r="F36" s="23"/>
    </row>
    <row r="37" spans="1:9" x14ac:dyDescent="0.2">
      <c r="A37" s="21" t="s">
        <v>569</v>
      </c>
      <c r="B37" s="21" t="s">
        <v>568</v>
      </c>
      <c r="C37" s="21" t="s">
        <v>570</v>
      </c>
      <c r="D37" s="24">
        <v>215810.12400000001</v>
      </c>
      <c r="E37" s="22">
        <v>16271.33293</v>
      </c>
      <c r="F37" s="23">
        <v>8.6451240869311992</v>
      </c>
    </row>
    <row r="38" spans="1:9" x14ac:dyDescent="0.2">
      <c r="A38" s="20" t="s">
        <v>27</v>
      </c>
      <c r="B38" s="20"/>
      <c r="C38" s="20"/>
      <c r="D38" s="20"/>
      <c r="E38" s="25">
        <f>SUM(E37:E37)</f>
        <v>16271.33293</v>
      </c>
      <c r="F38" s="26">
        <f>SUM(F37:F37)</f>
        <v>8.6451240869311992</v>
      </c>
      <c r="G38" s="14"/>
      <c r="H38" s="14"/>
      <c r="I38" s="14"/>
    </row>
    <row r="39" spans="1:9" x14ac:dyDescent="0.2">
      <c r="A39" s="21"/>
      <c r="B39" s="21"/>
      <c r="C39" s="21"/>
      <c r="D39" s="21"/>
      <c r="E39" s="22"/>
      <c r="F39" s="23"/>
    </row>
    <row r="40" spans="1:9" x14ac:dyDescent="0.2">
      <c r="A40" s="20" t="s">
        <v>38</v>
      </c>
      <c r="B40" s="20"/>
      <c r="C40" s="20"/>
      <c r="D40" s="20"/>
      <c r="E40" s="25">
        <f>E25+E34+E38</f>
        <v>182037.09566629998</v>
      </c>
      <c r="F40" s="26">
        <f>F25+F34+F38</f>
        <v>96.718153775723223</v>
      </c>
      <c r="G40" s="14"/>
      <c r="H40" s="14"/>
      <c r="I40" s="14"/>
    </row>
    <row r="41" spans="1:9" x14ac:dyDescent="0.2">
      <c r="A41" s="20"/>
      <c r="B41" s="20"/>
      <c r="C41" s="20"/>
      <c r="D41" s="20"/>
      <c r="E41" s="25"/>
      <c r="F41" s="26"/>
      <c r="G41" s="14"/>
      <c r="H41" s="14"/>
      <c r="I41" s="14"/>
    </row>
    <row r="42" spans="1:9" x14ac:dyDescent="0.2">
      <c r="A42" s="20" t="s">
        <v>40</v>
      </c>
      <c r="B42" s="20"/>
      <c r="C42" s="20"/>
      <c r="D42" s="20"/>
      <c r="E42" s="25">
        <f>E44-(E25+E34+E38)</f>
        <v>6176.8937037000142</v>
      </c>
      <c r="F42" s="26">
        <f>F44-(F25+F34+F38)</f>
        <v>3.2818462242767765</v>
      </c>
      <c r="G42" s="14"/>
      <c r="H42" s="14"/>
      <c r="I42" s="14"/>
    </row>
    <row r="43" spans="1:9" x14ac:dyDescent="0.2">
      <c r="A43" s="20"/>
      <c r="B43" s="20"/>
      <c r="C43" s="20"/>
      <c r="D43" s="20"/>
      <c r="E43" s="25"/>
      <c r="F43" s="26"/>
      <c r="G43" s="14"/>
      <c r="H43" s="14"/>
      <c r="I43" s="14"/>
    </row>
    <row r="44" spans="1:9" x14ac:dyDescent="0.2">
      <c r="A44" s="27" t="s">
        <v>39</v>
      </c>
      <c r="B44" s="27"/>
      <c r="C44" s="27"/>
      <c r="D44" s="27"/>
      <c r="E44" s="28">
        <v>188213.98937</v>
      </c>
      <c r="F44" s="29">
        <v>100</v>
      </c>
      <c r="G44" s="14"/>
      <c r="H44" s="14"/>
      <c r="I44" s="14"/>
    </row>
    <row r="46" spans="1:9" x14ac:dyDescent="0.2">
      <c r="A46" s="14" t="s">
        <v>42</v>
      </c>
    </row>
    <row r="47" spans="1:9" x14ac:dyDescent="0.2">
      <c r="A47" s="14" t="s">
        <v>43</v>
      </c>
    </row>
    <row r="48" spans="1:9" x14ac:dyDescent="0.2">
      <c r="A48" s="14" t="s">
        <v>44</v>
      </c>
      <c r="B48" s="14"/>
      <c r="C48" s="30" t="s">
        <v>46</v>
      </c>
      <c r="D48" s="14" t="s">
        <v>45</v>
      </c>
    </row>
    <row r="49" spans="1:9" x14ac:dyDescent="0.2">
      <c r="A49" s="7" t="s">
        <v>47</v>
      </c>
      <c r="C49" s="31">
        <v>478.86989999999997</v>
      </c>
      <c r="D49" s="31">
        <v>507.08420000000001</v>
      </c>
    </row>
    <row r="50" spans="1:9" x14ac:dyDescent="0.2">
      <c r="A50" s="7" t="s">
        <v>48</v>
      </c>
      <c r="C50" s="31">
        <v>44.788200000000003</v>
      </c>
      <c r="D50" s="31">
        <v>47.427</v>
      </c>
    </row>
    <row r="51" spans="1:9" x14ac:dyDescent="0.2">
      <c r="A51" s="7" t="s">
        <v>49</v>
      </c>
      <c r="C51" s="31">
        <v>525.12750000000005</v>
      </c>
      <c r="D51" s="31">
        <v>558.99990000000003</v>
      </c>
    </row>
    <row r="52" spans="1:9" x14ac:dyDescent="0.2">
      <c r="A52" s="7" t="s">
        <v>50</v>
      </c>
      <c r="C52" s="31">
        <v>49.814300000000003</v>
      </c>
      <c r="D52" s="31">
        <v>53.0246</v>
      </c>
    </row>
    <row r="54" spans="1:9" x14ac:dyDescent="0.2">
      <c r="A54" s="7" t="s">
        <v>55</v>
      </c>
    </row>
    <row r="56" spans="1:9" x14ac:dyDescent="0.2">
      <c r="A56" s="14" t="s">
        <v>51</v>
      </c>
      <c r="D56" s="30" t="s">
        <v>57</v>
      </c>
    </row>
    <row r="58" spans="1:9" x14ac:dyDescent="0.2">
      <c r="A58" s="14" t="s">
        <v>285</v>
      </c>
      <c r="D58" s="36">
        <v>7.8782836120520047E-2</v>
      </c>
    </row>
    <row r="60" spans="1:9" x14ac:dyDescent="0.2">
      <c r="A60" s="14" t="s">
        <v>964</v>
      </c>
      <c r="D60" s="30" t="s">
        <v>57</v>
      </c>
      <c r="G60" s="10"/>
    </row>
    <row r="62" spans="1:9" x14ac:dyDescent="0.2">
      <c r="A62" s="63" t="s">
        <v>1004</v>
      </c>
      <c r="B62" s="59"/>
      <c r="C62" s="59"/>
      <c r="D62" s="59"/>
      <c r="E62" s="11"/>
      <c r="G62" s="59"/>
      <c r="H62" s="59"/>
      <c r="I62" s="59"/>
    </row>
    <row r="63" spans="1:9" x14ac:dyDescent="0.2">
      <c r="A63" s="63"/>
      <c r="B63" s="59"/>
      <c r="C63" s="59"/>
      <c r="D63" s="59"/>
      <c r="E63" s="11"/>
      <c r="G63" s="59"/>
      <c r="H63" s="59"/>
      <c r="I63" s="59"/>
    </row>
    <row r="64" spans="1:9" x14ac:dyDescent="0.2">
      <c r="A64" s="63" t="s">
        <v>997</v>
      </c>
      <c r="B64" s="59"/>
      <c r="C64" s="59"/>
      <c r="D64" s="59"/>
      <c r="E64" s="11"/>
      <c r="G64" s="59"/>
      <c r="H64" s="59"/>
      <c r="I64" s="59"/>
    </row>
    <row r="65" spans="1:9" x14ac:dyDescent="0.2">
      <c r="A65" s="70"/>
      <c r="B65" s="59"/>
      <c r="C65" s="59"/>
      <c r="D65" s="59"/>
      <c r="E65" s="11"/>
      <c r="G65" s="59"/>
      <c r="H65" s="59"/>
      <c r="I65" s="59"/>
    </row>
    <row r="66" spans="1:9" x14ac:dyDescent="0.2">
      <c r="A66" s="59"/>
      <c r="B66" s="59"/>
      <c r="C66" s="59"/>
      <c r="D66" s="59"/>
      <c r="E66" s="11"/>
      <c r="G66" s="59"/>
      <c r="H66" s="59"/>
      <c r="I66" s="59"/>
    </row>
    <row r="67" spans="1:9" x14ac:dyDescent="0.2">
      <c r="A67" s="59"/>
      <c r="B67" s="59"/>
      <c r="C67" s="59"/>
      <c r="D67" s="59"/>
      <c r="E67" s="11"/>
      <c r="G67" s="59"/>
      <c r="H67" s="59"/>
      <c r="I67" s="59"/>
    </row>
    <row r="68" spans="1:9" x14ac:dyDescent="0.2">
      <c r="A68" s="59"/>
      <c r="B68" s="59"/>
      <c r="C68" s="59"/>
      <c r="D68" s="59"/>
      <c r="E68" s="11"/>
      <c r="G68" s="59"/>
      <c r="H68" s="59"/>
      <c r="I68" s="59"/>
    </row>
    <row r="69" spans="1:9" x14ac:dyDescent="0.2">
      <c r="A69" s="59"/>
      <c r="B69" s="59"/>
      <c r="C69" s="59"/>
      <c r="D69" s="59"/>
      <c r="E69" s="11"/>
      <c r="G69" s="59"/>
      <c r="H69" s="59"/>
      <c r="I69" s="59"/>
    </row>
    <row r="70" spans="1:9" x14ac:dyDescent="0.2">
      <c r="A70" s="59"/>
      <c r="B70" s="59"/>
      <c r="C70" s="59"/>
      <c r="D70" s="59"/>
      <c r="E70" s="11"/>
      <c r="G70" s="59"/>
      <c r="H70" s="59"/>
      <c r="I70" s="59"/>
    </row>
    <row r="71" spans="1:9" x14ac:dyDescent="0.2">
      <c r="A71" s="59"/>
      <c r="B71" s="59"/>
      <c r="C71" s="59"/>
      <c r="D71" s="59"/>
      <c r="E71" s="11"/>
      <c r="G71" s="59"/>
      <c r="H71" s="59"/>
      <c r="I71" s="59"/>
    </row>
    <row r="72" spans="1:9" x14ac:dyDescent="0.2">
      <c r="A72" s="59"/>
      <c r="B72" s="59"/>
      <c r="C72" s="59"/>
      <c r="D72" s="59"/>
      <c r="E72" s="11"/>
      <c r="G72" s="59"/>
      <c r="H72" s="59"/>
      <c r="I72" s="59"/>
    </row>
    <row r="73" spans="1:9" x14ac:dyDescent="0.2">
      <c r="A73" s="59"/>
      <c r="B73" s="59"/>
      <c r="C73" s="59"/>
      <c r="D73" s="59"/>
      <c r="E73" s="11"/>
      <c r="G73" s="59"/>
      <c r="H73" s="59"/>
      <c r="I73" s="59"/>
    </row>
    <row r="74" spans="1:9" x14ac:dyDescent="0.2">
      <c r="A74" s="59"/>
      <c r="B74" s="59"/>
      <c r="C74" s="59"/>
      <c r="D74" s="59"/>
      <c r="E74" s="11"/>
      <c r="G74" s="59"/>
      <c r="H74" s="59"/>
      <c r="I74" s="59"/>
    </row>
    <row r="75" spans="1:9" x14ac:dyDescent="0.2">
      <c r="A75" s="59"/>
      <c r="B75" s="59"/>
      <c r="C75" s="59"/>
      <c r="D75" s="59"/>
      <c r="E75" s="11"/>
      <c r="G75" s="59"/>
      <c r="H75" s="59"/>
      <c r="I75" s="59"/>
    </row>
    <row r="76" spans="1:9" x14ac:dyDescent="0.2">
      <c r="A76" s="59"/>
      <c r="B76" s="59"/>
      <c r="C76" s="59"/>
      <c r="D76" s="59"/>
      <c r="E76" s="11"/>
      <c r="G76" s="59"/>
      <c r="H76" s="59"/>
      <c r="I76" s="59"/>
    </row>
    <row r="77" spans="1:9" x14ac:dyDescent="0.2">
      <c r="A77" s="59"/>
      <c r="B77" s="59"/>
      <c r="C77" s="59"/>
      <c r="D77" s="59"/>
      <c r="E77" s="11"/>
      <c r="G77" s="59"/>
      <c r="H77" s="59"/>
      <c r="I77" s="59"/>
    </row>
    <row r="78" spans="1:9" x14ac:dyDescent="0.2">
      <c r="A78" s="59"/>
      <c r="B78" s="59"/>
      <c r="C78" s="59"/>
      <c r="D78" s="59"/>
      <c r="E78" s="11"/>
      <c r="G78" s="59"/>
      <c r="H78" s="59"/>
      <c r="I78" s="59"/>
    </row>
    <row r="79" spans="1:9" x14ac:dyDescent="0.2">
      <c r="A79" s="59"/>
      <c r="B79" s="59"/>
      <c r="C79" s="59"/>
      <c r="D79" s="59"/>
      <c r="E79" s="11"/>
      <c r="G79" s="59"/>
      <c r="H79" s="59"/>
      <c r="I79" s="59"/>
    </row>
    <row r="80" spans="1:9" x14ac:dyDescent="0.2">
      <c r="A80" s="59"/>
      <c r="B80" s="59"/>
      <c r="C80" s="59"/>
      <c r="D80" s="59"/>
      <c r="E80" s="11"/>
      <c r="G80" s="59"/>
      <c r="H80" s="59"/>
      <c r="I80" s="59"/>
    </row>
    <row r="81" spans="1:9" x14ac:dyDescent="0.2">
      <c r="A81" s="59"/>
      <c r="B81" s="59"/>
      <c r="C81" s="59"/>
      <c r="D81" s="59"/>
      <c r="E81" s="11"/>
      <c r="G81" s="59"/>
      <c r="H81" s="59"/>
      <c r="I81" s="59"/>
    </row>
    <row r="82" spans="1:9" x14ac:dyDescent="0.2">
      <c r="A82" s="63" t="s">
        <v>1007</v>
      </c>
      <c r="B82" s="59"/>
      <c r="C82" s="59"/>
      <c r="D82" s="59"/>
      <c r="E82" s="11"/>
      <c r="G82" s="59"/>
      <c r="H82" s="59"/>
      <c r="I82" s="59"/>
    </row>
    <row r="83" spans="1:9" x14ac:dyDescent="0.2">
      <c r="A83" s="59"/>
      <c r="B83" s="59"/>
      <c r="C83" s="59"/>
      <c r="D83" s="59"/>
      <c r="E83" s="11"/>
      <c r="G83" s="59"/>
      <c r="H83" s="59"/>
      <c r="I83" s="59"/>
    </row>
    <row r="84" spans="1:9" x14ac:dyDescent="0.2">
      <c r="A84" s="63" t="s">
        <v>998</v>
      </c>
      <c r="B84" s="59"/>
      <c r="C84" s="59"/>
      <c r="D84" s="59"/>
      <c r="E84" s="11"/>
      <c r="G84" s="59"/>
      <c r="H84" s="59"/>
      <c r="I84" s="59"/>
    </row>
    <row r="85" spans="1:9" x14ac:dyDescent="0.2">
      <c r="A85" s="59"/>
      <c r="B85" s="59"/>
      <c r="C85" s="59"/>
      <c r="D85" s="59"/>
      <c r="E85" s="11"/>
      <c r="G85" s="59"/>
      <c r="H85" s="59"/>
      <c r="I85" s="59"/>
    </row>
    <row r="86" spans="1:9" x14ac:dyDescent="0.2">
      <c r="A86" s="59"/>
      <c r="B86" s="59"/>
      <c r="C86" s="59"/>
      <c r="D86" s="59"/>
      <c r="E86" s="11"/>
      <c r="G86" s="59"/>
      <c r="H86" s="59"/>
      <c r="I86" s="59"/>
    </row>
    <row r="87" spans="1:9" x14ac:dyDescent="0.2">
      <c r="A87" s="59"/>
      <c r="B87" s="59"/>
      <c r="C87" s="59"/>
      <c r="D87" s="59"/>
      <c r="E87" s="11"/>
      <c r="G87" s="59"/>
      <c r="H87" s="59"/>
      <c r="I87" s="59"/>
    </row>
    <row r="88" spans="1:9" x14ac:dyDescent="0.2">
      <c r="A88" s="59"/>
      <c r="B88" s="59"/>
      <c r="C88" s="59"/>
      <c r="D88" s="59"/>
      <c r="E88" s="11"/>
      <c r="G88" s="59"/>
      <c r="H88" s="59"/>
      <c r="I88" s="59"/>
    </row>
    <row r="89" spans="1:9" x14ac:dyDescent="0.2">
      <c r="A89" s="59"/>
      <c r="B89" s="59"/>
      <c r="C89" s="59"/>
      <c r="D89" s="59"/>
      <c r="E89" s="11"/>
      <c r="G89" s="59"/>
      <c r="H89" s="59"/>
      <c r="I89" s="59"/>
    </row>
    <row r="90" spans="1:9" x14ac:dyDescent="0.2">
      <c r="A90" s="59"/>
      <c r="B90" s="59"/>
      <c r="C90" s="59"/>
      <c r="D90" s="59"/>
      <c r="E90" s="11"/>
      <c r="G90" s="59"/>
      <c r="H90" s="59"/>
      <c r="I90" s="59"/>
    </row>
    <row r="91" spans="1:9" x14ac:dyDescent="0.2">
      <c r="A91" s="59"/>
      <c r="B91" s="59"/>
      <c r="C91" s="59"/>
      <c r="D91" s="59"/>
      <c r="E91" s="11"/>
      <c r="G91" s="59"/>
      <c r="H91" s="59"/>
      <c r="I91" s="59"/>
    </row>
    <row r="92" spans="1:9" x14ac:dyDescent="0.2">
      <c r="A92" s="59"/>
      <c r="B92" s="59"/>
      <c r="C92" s="59"/>
      <c r="D92" s="59"/>
      <c r="E92" s="11"/>
      <c r="G92" s="59"/>
      <c r="H92" s="59"/>
      <c r="I92" s="59"/>
    </row>
    <row r="93" spans="1:9" x14ac:dyDescent="0.2">
      <c r="A93" s="59"/>
      <c r="B93" s="59"/>
      <c r="C93" s="59"/>
      <c r="D93" s="59"/>
      <c r="E93" s="11"/>
      <c r="G93" s="59"/>
      <c r="H93" s="59"/>
      <c r="I93" s="59"/>
    </row>
    <row r="94" spans="1:9" x14ac:dyDescent="0.2">
      <c r="A94" s="59"/>
      <c r="B94" s="59"/>
      <c r="C94" s="59"/>
      <c r="D94" s="59"/>
      <c r="E94" s="11"/>
      <c r="G94" s="59"/>
      <c r="H94" s="59"/>
      <c r="I94" s="59"/>
    </row>
    <row r="95" spans="1:9" x14ac:dyDescent="0.2">
      <c r="A95" s="59"/>
      <c r="B95" s="59"/>
      <c r="C95" s="59"/>
      <c r="D95" s="59"/>
      <c r="E95" s="11"/>
      <c r="G95" s="59"/>
      <c r="H95" s="59"/>
      <c r="I95" s="59"/>
    </row>
    <row r="96" spans="1:9" x14ac:dyDescent="0.2">
      <c r="A96" s="59"/>
      <c r="B96" s="59"/>
      <c r="C96" s="59"/>
      <c r="D96" s="59"/>
      <c r="E96" s="11"/>
      <c r="G96" s="59"/>
      <c r="H96" s="59"/>
      <c r="I96" s="59"/>
    </row>
    <row r="97" spans="1:9" x14ac:dyDescent="0.2">
      <c r="A97" s="59"/>
      <c r="B97" s="59"/>
      <c r="C97" s="59"/>
      <c r="D97" s="59"/>
      <c r="E97" s="11"/>
      <c r="G97" s="59"/>
      <c r="H97" s="59"/>
      <c r="I97" s="59"/>
    </row>
    <row r="98" spans="1:9" x14ac:dyDescent="0.2">
      <c r="A98" s="59"/>
      <c r="B98" s="59"/>
      <c r="C98" s="59"/>
      <c r="D98" s="59"/>
      <c r="E98" s="11"/>
      <c r="G98" s="59"/>
      <c r="H98" s="59"/>
      <c r="I98" s="59"/>
    </row>
    <row r="99" spans="1:9" x14ac:dyDescent="0.2">
      <c r="A99" s="59"/>
      <c r="B99" s="59"/>
      <c r="C99" s="59"/>
      <c r="D99" s="59"/>
      <c r="E99" s="11"/>
      <c r="G99" s="59"/>
      <c r="H99" s="59"/>
      <c r="I99" s="59"/>
    </row>
    <row r="100" spans="1:9" x14ac:dyDescent="0.2">
      <c r="A100" s="59"/>
      <c r="B100" s="59"/>
      <c r="C100" s="59"/>
      <c r="D100" s="59"/>
      <c r="E100" s="11"/>
      <c r="G100" s="59"/>
      <c r="H100" s="59"/>
      <c r="I100" s="59"/>
    </row>
    <row r="101" spans="1:9" x14ac:dyDescent="0.2">
      <c r="A101" s="59"/>
      <c r="B101" s="59"/>
      <c r="C101" s="59"/>
      <c r="D101" s="59"/>
      <c r="E101" s="11"/>
      <c r="G101" s="59"/>
      <c r="H101" s="59"/>
      <c r="I101" s="59"/>
    </row>
    <row r="102" spans="1:9" x14ac:dyDescent="0.2">
      <c r="A102" s="59"/>
      <c r="B102" s="59"/>
      <c r="C102" s="59"/>
      <c r="D102" s="59"/>
      <c r="E102" s="11"/>
      <c r="G102" s="59"/>
      <c r="H102" s="59"/>
      <c r="I102" s="59"/>
    </row>
    <row r="103" spans="1:9" x14ac:dyDescent="0.2">
      <c r="A103" s="59"/>
      <c r="B103" s="59"/>
      <c r="C103" s="59"/>
      <c r="D103" s="59"/>
      <c r="E103" s="11"/>
      <c r="G103" s="59"/>
      <c r="H103" s="59"/>
      <c r="I103" s="59"/>
    </row>
    <row r="104" spans="1:9" x14ac:dyDescent="0.2">
      <c r="A104" s="59" t="s">
        <v>996</v>
      </c>
      <c r="B104" s="59"/>
      <c r="C104" s="59"/>
      <c r="D104" s="59"/>
      <c r="E104" s="11"/>
      <c r="G104" s="59"/>
      <c r="H104" s="59"/>
      <c r="I104" s="59"/>
    </row>
    <row r="105" spans="1:9" x14ac:dyDescent="0.2">
      <c r="A105" s="59"/>
      <c r="B105" s="59"/>
      <c r="C105" s="59"/>
      <c r="D105" s="59"/>
      <c r="E105" s="11"/>
      <c r="G105" s="59"/>
      <c r="H105" s="59"/>
      <c r="I105" s="59"/>
    </row>
    <row r="106" spans="1:9" x14ac:dyDescent="0.2">
      <c r="A106" s="59"/>
      <c r="B106" s="59"/>
      <c r="C106" s="59"/>
      <c r="D106" s="59"/>
      <c r="E106" s="11"/>
      <c r="G106" s="59"/>
      <c r="H106" s="59"/>
      <c r="I106" s="59"/>
    </row>
    <row r="107" spans="1:9" x14ac:dyDescent="0.2">
      <c r="A107" s="59"/>
      <c r="B107" s="59"/>
      <c r="C107" s="59"/>
      <c r="D107" s="59"/>
      <c r="E107" s="11"/>
      <c r="G107" s="59"/>
      <c r="H107" s="59"/>
      <c r="I107" s="59"/>
    </row>
    <row r="108" spans="1:9" x14ac:dyDescent="0.2">
      <c r="A108" s="59"/>
      <c r="B108" s="59"/>
      <c r="C108" s="59"/>
      <c r="D108" s="59"/>
      <c r="E108" s="11"/>
      <c r="G108" s="59"/>
      <c r="H108" s="59"/>
      <c r="I108" s="59"/>
    </row>
    <row r="109" spans="1:9" x14ac:dyDescent="0.2">
      <c r="A109" s="59"/>
      <c r="B109" s="59"/>
      <c r="C109" s="59"/>
      <c r="D109" s="59"/>
      <c r="E109" s="11"/>
      <c r="G109" s="59"/>
      <c r="H109" s="59"/>
      <c r="I109" s="59"/>
    </row>
    <row r="110" spans="1:9" x14ac:dyDescent="0.2">
      <c r="A110" s="59"/>
      <c r="B110" s="59"/>
      <c r="C110" s="59"/>
      <c r="D110" s="59"/>
      <c r="E110" s="11"/>
      <c r="G110" s="59"/>
      <c r="H110" s="59"/>
      <c r="I110" s="59"/>
    </row>
    <row r="111" spans="1:9" x14ac:dyDescent="0.2">
      <c r="A111" s="59"/>
      <c r="B111" s="59"/>
      <c r="C111" s="59"/>
      <c r="D111" s="59"/>
      <c r="E111" s="11"/>
      <c r="G111" s="59"/>
      <c r="H111" s="59"/>
      <c r="I111" s="59"/>
    </row>
    <row r="112" spans="1:9" x14ac:dyDescent="0.2">
      <c r="A112" s="59"/>
      <c r="B112" s="59"/>
      <c r="C112" s="59"/>
      <c r="D112" s="59"/>
      <c r="E112" s="11"/>
      <c r="G112" s="59"/>
      <c r="H112" s="59"/>
      <c r="I112" s="59"/>
    </row>
    <row r="113" spans="1:9" x14ac:dyDescent="0.2">
      <c r="A113" s="59"/>
      <c r="B113" s="59"/>
      <c r="C113" s="59"/>
      <c r="D113" s="59"/>
      <c r="E113" s="11"/>
      <c r="G113" s="59"/>
      <c r="H113" s="59"/>
      <c r="I113" s="59"/>
    </row>
    <row r="114" spans="1:9" x14ac:dyDescent="0.2">
      <c r="A114" s="59"/>
      <c r="B114" s="59"/>
      <c r="C114" s="59"/>
      <c r="D114" s="59"/>
      <c r="E114" s="11"/>
      <c r="G114" s="59"/>
      <c r="H114" s="59"/>
      <c r="I114" s="59"/>
    </row>
    <row r="115" spans="1:9" x14ac:dyDescent="0.2">
      <c r="A115" s="59"/>
      <c r="B115" s="59"/>
      <c r="C115" s="59"/>
      <c r="D115" s="59"/>
      <c r="E115" s="11"/>
      <c r="G115" s="59"/>
      <c r="H115" s="59"/>
      <c r="I115" s="59"/>
    </row>
    <row r="116" spans="1:9" x14ac:dyDescent="0.2">
      <c r="A116" s="59"/>
      <c r="B116" s="59"/>
      <c r="C116" s="59"/>
      <c r="D116" s="59"/>
      <c r="E116" s="11"/>
      <c r="G116" s="59"/>
      <c r="H116" s="59"/>
      <c r="I116" s="59"/>
    </row>
    <row r="117" spans="1:9" x14ac:dyDescent="0.2">
      <c r="A117" s="59"/>
      <c r="B117" s="59"/>
      <c r="C117" s="59"/>
      <c r="D117" s="59"/>
      <c r="E117" s="11"/>
      <c r="G117" s="59"/>
      <c r="H117" s="59"/>
      <c r="I117" s="59"/>
    </row>
    <row r="118" spans="1:9" x14ac:dyDescent="0.2">
      <c r="A118" s="59"/>
      <c r="B118" s="59"/>
      <c r="C118" s="59"/>
      <c r="D118" s="59"/>
      <c r="E118" s="11"/>
      <c r="G118" s="59"/>
      <c r="H118" s="59"/>
      <c r="I118" s="59"/>
    </row>
    <row r="119" spans="1:9" x14ac:dyDescent="0.2">
      <c r="A119" s="59"/>
      <c r="B119" s="59"/>
      <c r="C119" s="59"/>
      <c r="D119" s="59"/>
      <c r="E119" s="11"/>
      <c r="G119" s="59"/>
      <c r="H119" s="59"/>
      <c r="I119" s="59"/>
    </row>
    <row r="120" spans="1:9" x14ac:dyDescent="0.2">
      <c r="A120" s="59"/>
      <c r="B120" s="59"/>
      <c r="C120" s="59"/>
      <c r="D120" s="59"/>
      <c r="E120" s="11"/>
      <c r="G120" s="59"/>
      <c r="H120" s="59"/>
      <c r="I120" s="59"/>
    </row>
    <row r="121" spans="1:9" x14ac:dyDescent="0.2">
      <c r="A121" s="59"/>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59"/>
      <c r="B124" s="59"/>
      <c r="C124" s="59"/>
      <c r="D124" s="59"/>
      <c r="E124" s="11"/>
      <c r="G124" s="59"/>
      <c r="H124" s="59"/>
      <c r="I124" s="59"/>
    </row>
    <row r="125" spans="1:9" x14ac:dyDescent="0.2">
      <c r="A125" s="59"/>
      <c r="B125" s="59"/>
      <c r="C125" s="59"/>
      <c r="D125" s="59"/>
      <c r="E125" s="11"/>
      <c r="G125" s="59"/>
      <c r="H125" s="59"/>
      <c r="I125" s="59"/>
    </row>
    <row r="126" spans="1:9" x14ac:dyDescent="0.2">
      <c r="A126" s="59"/>
      <c r="B126" s="59"/>
      <c r="C126" s="59"/>
      <c r="D126" s="59"/>
      <c r="E126" s="11"/>
      <c r="G126" s="59"/>
      <c r="H126" s="59"/>
      <c r="I126" s="59"/>
    </row>
    <row r="127" spans="1:9" x14ac:dyDescent="0.2">
      <c r="A127" s="59"/>
      <c r="B127" s="59"/>
      <c r="C127" s="59"/>
      <c r="D127" s="59"/>
      <c r="E127" s="11"/>
      <c r="G127" s="59"/>
      <c r="H127" s="59"/>
      <c r="I127" s="59"/>
    </row>
    <row r="128" spans="1:9" x14ac:dyDescent="0.2">
      <c r="A128" s="59"/>
      <c r="B128" s="59"/>
      <c r="C128" s="59"/>
      <c r="D128" s="59"/>
      <c r="E128" s="11"/>
      <c r="G128" s="59"/>
      <c r="H128" s="59"/>
      <c r="I128" s="59"/>
    </row>
    <row r="129" spans="1:9" x14ac:dyDescent="0.2">
      <c r="A129" s="59"/>
      <c r="B129" s="59"/>
      <c r="C129" s="59"/>
      <c r="D129" s="59"/>
      <c r="E129" s="11"/>
      <c r="G129" s="59"/>
      <c r="H129" s="59"/>
      <c r="I129" s="59"/>
    </row>
    <row r="130" spans="1:9" x14ac:dyDescent="0.2">
      <c r="A130" s="59"/>
      <c r="B130" s="59"/>
      <c r="C130" s="59"/>
      <c r="D130" s="59"/>
      <c r="E130" s="11"/>
      <c r="G130" s="59"/>
      <c r="H130" s="59"/>
      <c r="I130" s="59"/>
    </row>
    <row r="131" spans="1:9" x14ac:dyDescent="0.2">
      <c r="A131" s="59"/>
      <c r="B131" s="59"/>
      <c r="C131" s="59"/>
      <c r="D131" s="59"/>
      <c r="E131" s="11"/>
      <c r="G131" s="59"/>
      <c r="H131" s="59"/>
      <c r="I131" s="59"/>
    </row>
    <row r="132" spans="1:9" x14ac:dyDescent="0.2">
      <c r="A132" s="59"/>
      <c r="B132" s="59"/>
      <c r="C132" s="59"/>
      <c r="D132" s="59"/>
      <c r="E132" s="11"/>
      <c r="G132" s="59"/>
      <c r="H132" s="59"/>
      <c r="I132" s="59"/>
    </row>
    <row r="133" spans="1:9" x14ac:dyDescent="0.2">
      <c r="A133" s="59"/>
      <c r="B133" s="59"/>
      <c r="C133" s="59"/>
      <c r="D133" s="59"/>
      <c r="E133" s="11"/>
      <c r="G133" s="59"/>
      <c r="H133" s="59"/>
      <c r="I133" s="59"/>
    </row>
    <row r="134" spans="1:9" x14ac:dyDescent="0.2">
      <c r="A134" s="59"/>
      <c r="B134" s="59"/>
      <c r="C134" s="59"/>
      <c r="D134" s="59"/>
      <c r="E134" s="11"/>
      <c r="G134" s="59"/>
      <c r="H134" s="59"/>
      <c r="I134" s="59"/>
    </row>
    <row r="135" spans="1:9" x14ac:dyDescent="0.2">
      <c r="A135" s="59"/>
      <c r="B135" s="59"/>
      <c r="C135" s="59"/>
      <c r="D135" s="59"/>
      <c r="E135" s="11"/>
      <c r="G135" s="59"/>
      <c r="H135" s="59"/>
      <c r="I135" s="59"/>
    </row>
    <row r="136" spans="1:9" x14ac:dyDescent="0.2">
      <c r="A136" s="59"/>
      <c r="B136" s="59"/>
      <c r="C136" s="59"/>
      <c r="D136" s="59"/>
      <c r="E136" s="11"/>
      <c r="G136" s="59"/>
      <c r="H136" s="59"/>
      <c r="I136" s="59"/>
    </row>
    <row r="137" spans="1:9" x14ac:dyDescent="0.2">
      <c r="A137" s="59"/>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59"/>
      <c r="B141" s="59"/>
      <c r="C141" s="59"/>
      <c r="D141" s="59"/>
      <c r="E141" s="11"/>
      <c r="G141" s="59"/>
      <c r="H141" s="59"/>
      <c r="I141" s="59"/>
    </row>
    <row r="142" spans="1:9" x14ac:dyDescent="0.2">
      <c r="A142" s="59"/>
      <c r="B142" s="59"/>
      <c r="C142" s="59"/>
      <c r="D142" s="59"/>
      <c r="E142" s="11"/>
      <c r="G142" s="59"/>
      <c r="H142" s="59"/>
      <c r="I142" s="59"/>
    </row>
    <row r="143" spans="1:9" x14ac:dyDescent="0.2">
      <c r="A143" s="59"/>
      <c r="B143" s="59"/>
      <c r="C143" s="59"/>
      <c r="D143" s="59"/>
      <c r="E143" s="11"/>
      <c r="G143" s="59"/>
      <c r="H143" s="59"/>
      <c r="I143" s="59"/>
    </row>
    <row r="144" spans="1:9" x14ac:dyDescent="0.2">
      <c r="A144" s="59"/>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59"/>
      <c r="B153" s="59"/>
      <c r="C153" s="59"/>
      <c r="D153" s="59"/>
      <c r="E153" s="11"/>
      <c r="G153" s="59"/>
      <c r="H153" s="59"/>
      <c r="I153" s="59"/>
    </row>
    <row r="154" spans="1:9" x14ac:dyDescent="0.2">
      <c r="A154" s="59"/>
      <c r="B154" s="59"/>
      <c r="C154" s="59"/>
      <c r="D154" s="59"/>
      <c r="E154" s="11"/>
      <c r="G154" s="59"/>
      <c r="H154" s="59"/>
      <c r="I154" s="59"/>
    </row>
    <row r="155" spans="1:9" x14ac:dyDescent="0.2">
      <c r="A155" s="59"/>
      <c r="B155" s="59"/>
      <c r="C155" s="59"/>
      <c r="D155" s="59"/>
      <c r="E155" s="11"/>
      <c r="G155" s="59"/>
      <c r="H155" s="59"/>
      <c r="I155" s="59"/>
    </row>
    <row r="156" spans="1:9" x14ac:dyDescent="0.2">
      <c r="A156" s="59"/>
      <c r="B156" s="59"/>
      <c r="C156" s="59"/>
      <c r="D156" s="59"/>
      <c r="E156" s="11"/>
      <c r="G156" s="59"/>
      <c r="H156" s="59"/>
      <c r="I156" s="59"/>
    </row>
    <row r="157" spans="1:9" x14ac:dyDescent="0.2">
      <c r="A157" s="59"/>
      <c r="B157" s="59"/>
      <c r="C157" s="59"/>
      <c r="D157" s="59"/>
      <c r="E157" s="11"/>
      <c r="G157" s="59"/>
      <c r="H157" s="59"/>
      <c r="I157" s="59"/>
    </row>
    <row r="158" spans="1:9" x14ac:dyDescent="0.2">
      <c r="A158" s="59"/>
      <c r="B158" s="59"/>
      <c r="C158" s="59"/>
      <c r="D158" s="59"/>
      <c r="E158" s="11"/>
      <c r="G158" s="59"/>
      <c r="H158" s="59"/>
      <c r="I158" s="59"/>
    </row>
    <row r="159" spans="1:9" x14ac:dyDescent="0.2">
      <c r="A159" s="59"/>
      <c r="B159" s="59"/>
      <c r="C159" s="59"/>
      <c r="D159" s="59"/>
      <c r="E159" s="11"/>
      <c r="G159" s="59"/>
      <c r="H159" s="59"/>
      <c r="I159" s="59"/>
    </row>
    <row r="160" spans="1:9" x14ac:dyDescent="0.2">
      <c r="A160" s="59"/>
      <c r="B160" s="59"/>
      <c r="C160" s="59"/>
      <c r="D160" s="59"/>
      <c r="E160" s="11"/>
      <c r="G160" s="59"/>
      <c r="H160" s="59"/>
      <c r="I160" s="59"/>
    </row>
    <row r="161" spans="1:9" x14ac:dyDescent="0.2">
      <c r="A161" s="59"/>
      <c r="B161" s="59"/>
      <c r="C161" s="59"/>
      <c r="D161" s="59"/>
      <c r="E161" s="11"/>
      <c r="G161" s="59"/>
      <c r="H161" s="59"/>
      <c r="I161" s="59"/>
    </row>
    <row r="162" spans="1:9" x14ac:dyDescent="0.2">
      <c r="A162" s="59"/>
      <c r="B162" s="59"/>
      <c r="C162" s="59"/>
      <c r="D162" s="59"/>
      <c r="E162" s="11"/>
      <c r="G162" s="59"/>
      <c r="H162" s="59"/>
      <c r="I162" s="59"/>
    </row>
    <row r="163" spans="1:9" x14ac:dyDescent="0.2">
      <c r="A163" s="59"/>
      <c r="B163" s="59"/>
      <c r="C163" s="59"/>
      <c r="D163" s="59"/>
      <c r="E163" s="11"/>
      <c r="G163" s="59"/>
      <c r="H163" s="59"/>
      <c r="I163" s="59"/>
    </row>
    <row r="164" spans="1:9" x14ac:dyDescent="0.2">
      <c r="A164" s="59"/>
      <c r="B164" s="59"/>
      <c r="C164" s="59"/>
      <c r="D164" s="59"/>
      <c r="E164" s="11"/>
      <c r="G164" s="59"/>
      <c r="H164" s="59"/>
      <c r="I164" s="59"/>
    </row>
    <row r="165" spans="1:9" x14ac:dyDescent="0.2">
      <c r="A165" s="59"/>
      <c r="B165" s="59"/>
      <c r="C165" s="59"/>
      <c r="D165" s="59"/>
      <c r="E165" s="11"/>
      <c r="G165" s="59"/>
      <c r="H165" s="59"/>
      <c r="I165" s="59"/>
    </row>
    <row r="166" spans="1:9" x14ac:dyDescent="0.2">
      <c r="A166" s="59"/>
      <c r="B166" s="59"/>
      <c r="C166" s="59"/>
      <c r="D166" s="59"/>
      <c r="E166" s="11"/>
      <c r="G166" s="59"/>
      <c r="H166" s="59"/>
      <c r="I166" s="59"/>
    </row>
    <row r="167" spans="1:9" x14ac:dyDescent="0.2">
      <c r="A167" s="59"/>
      <c r="B167" s="59"/>
      <c r="C167" s="59"/>
      <c r="D167" s="59"/>
      <c r="E167" s="11"/>
      <c r="G167" s="59"/>
      <c r="H167" s="59"/>
      <c r="I167" s="59"/>
    </row>
    <row r="168" spans="1:9" x14ac:dyDescent="0.2">
      <c r="A168" s="59"/>
      <c r="B168" s="59"/>
      <c r="C168" s="59"/>
      <c r="D168" s="59"/>
      <c r="E168" s="11"/>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c r="B172" s="59"/>
      <c r="C172" s="59"/>
      <c r="D172" s="59"/>
      <c r="E172" s="11"/>
      <c r="G172" s="59"/>
      <c r="H172" s="59"/>
      <c r="I172" s="59"/>
    </row>
    <row r="173" spans="1:9" x14ac:dyDescent="0.2">
      <c r="A173" s="59"/>
      <c r="B173" s="59"/>
      <c r="C173" s="59"/>
      <c r="D173" s="59"/>
      <c r="E173" s="11"/>
      <c r="G173" s="59"/>
      <c r="H173" s="59"/>
      <c r="I173" s="59"/>
    </row>
    <row r="174" spans="1:9" x14ac:dyDescent="0.2">
      <c r="A174" s="59"/>
      <c r="B174" s="59"/>
      <c r="C174" s="59"/>
      <c r="D174" s="59"/>
      <c r="E174" s="11"/>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sheetData>
  <mergeCells count="1">
    <mergeCell ref="A1:F1"/>
  </mergeCells>
  <conditionalFormatting sqref="F2:F3">
    <cfRule type="cellIs" dxfId="75" priority="4" stopIfTrue="1" operator="between">
      <formula>0.009</formula>
      <formula>-0.009</formula>
    </cfRule>
  </conditionalFormatting>
  <conditionalFormatting sqref="F5:F98">
    <cfRule type="cellIs" dxfId="74" priority="1" stopIfTrue="1" operator="between">
      <formula>0.009</formula>
      <formula>-0.009</formula>
    </cfRule>
  </conditionalFormatting>
  <conditionalFormatting sqref="F199:F65536">
    <cfRule type="cellIs" dxfId="73"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72"/>
  <sheetViews>
    <sheetView workbookViewId="0">
      <selection sqref="A1:F1"/>
    </sheetView>
  </sheetViews>
  <sheetFormatPr defaultColWidth="9.140625" defaultRowHeight="11.25" x14ac:dyDescent="0.2"/>
  <cols>
    <col min="1" max="1" width="38.7109375" style="7" bestFit="1" customWidth="1"/>
    <col min="2" max="2" width="42.85546875" style="7" bestFit="1" customWidth="1"/>
    <col min="3" max="3" width="25.5703125" style="7" bestFit="1" customWidth="1"/>
    <col min="4" max="4" width="15.5703125" style="7" bestFit="1" customWidth="1"/>
    <col min="5" max="5" width="26.28515625" style="10" customWidth="1"/>
    <col min="6" max="6" width="13.5703125" style="11" bestFit="1" customWidth="1"/>
    <col min="7" max="16384" width="9.140625" style="7"/>
  </cols>
  <sheetData>
    <row r="1" spans="1:7" s="1" customFormat="1" ht="15" x14ac:dyDescent="0.2">
      <c r="A1" s="114" t="s">
        <v>966</v>
      </c>
      <c r="B1" s="115"/>
      <c r="C1" s="115"/>
      <c r="D1" s="115"/>
      <c r="E1" s="115"/>
      <c r="F1" s="115"/>
    </row>
    <row r="2" spans="1:7" s="1" customFormat="1" ht="12" x14ac:dyDescent="0.2">
      <c r="E2" s="5"/>
      <c r="F2" s="9"/>
    </row>
    <row r="3" spans="1:7" s="1" customFormat="1" ht="12" x14ac:dyDescent="0.2">
      <c r="A3" s="8" t="s">
        <v>7</v>
      </c>
      <c r="B3" s="2"/>
      <c r="C3" s="3"/>
      <c r="D3" s="3"/>
      <c r="E3" s="4"/>
      <c r="F3" s="9"/>
    </row>
    <row r="4" spans="1:7" s="1" customFormat="1" ht="27.75" customHeight="1" x14ac:dyDescent="0.2">
      <c r="A4" s="6" t="s">
        <v>2</v>
      </c>
      <c r="B4" s="6" t="s">
        <v>0</v>
      </c>
      <c r="C4" s="13" t="s">
        <v>4</v>
      </c>
      <c r="D4" s="13" t="s">
        <v>1</v>
      </c>
      <c r="E4" s="52" t="s">
        <v>6</v>
      </c>
      <c r="F4" s="12" t="s">
        <v>3</v>
      </c>
      <c r="G4" s="57" t="s">
        <v>5</v>
      </c>
    </row>
    <row r="5" spans="1:7" x14ac:dyDescent="0.2">
      <c r="A5" s="16" t="s">
        <v>112</v>
      </c>
      <c r="B5" s="17"/>
      <c r="C5" s="17"/>
      <c r="D5" s="17"/>
      <c r="E5" s="18"/>
      <c r="F5" s="19"/>
      <c r="G5" s="19"/>
    </row>
    <row r="6" spans="1:7" x14ac:dyDescent="0.2">
      <c r="A6" s="20" t="s">
        <v>20</v>
      </c>
      <c r="B6" s="21"/>
      <c r="C6" s="21"/>
      <c r="D6" s="21"/>
      <c r="E6" s="22"/>
      <c r="F6" s="23"/>
      <c r="G6" s="23"/>
    </row>
    <row r="7" spans="1:7" x14ac:dyDescent="0.2">
      <c r="A7" s="21" t="s">
        <v>572</v>
      </c>
      <c r="B7" s="21" t="s">
        <v>571</v>
      </c>
      <c r="C7" s="21" t="s">
        <v>142</v>
      </c>
      <c r="D7" s="24">
        <v>6729408</v>
      </c>
      <c r="E7" s="22">
        <v>40447.106780000002</v>
      </c>
      <c r="F7" s="23">
        <v>3.0406060020639099</v>
      </c>
      <c r="G7" s="23"/>
    </row>
    <row r="8" spans="1:7" x14ac:dyDescent="0.2">
      <c r="A8" s="21" t="s">
        <v>574</v>
      </c>
      <c r="B8" s="21" t="s">
        <v>573</v>
      </c>
      <c r="C8" s="21" t="s">
        <v>196</v>
      </c>
      <c r="D8" s="24">
        <v>3868691</v>
      </c>
      <c r="E8" s="22">
        <v>35711.886619999997</v>
      </c>
      <c r="F8" s="23">
        <v>2.6846364411777999</v>
      </c>
      <c r="G8" s="23"/>
    </row>
    <row r="9" spans="1:7" x14ac:dyDescent="0.2">
      <c r="A9" s="21" t="s">
        <v>164</v>
      </c>
      <c r="B9" s="21" t="s">
        <v>163</v>
      </c>
      <c r="C9" s="21" t="s">
        <v>153</v>
      </c>
      <c r="D9" s="24">
        <v>1866828</v>
      </c>
      <c r="E9" s="22">
        <v>33606.63766</v>
      </c>
      <c r="F9" s="23">
        <v>2.5263746238757001</v>
      </c>
      <c r="G9" s="23"/>
    </row>
    <row r="10" spans="1:7" x14ac:dyDescent="0.2">
      <c r="A10" s="21" t="s">
        <v>576</v>
      </c>
      <c r="B10" s="21" t="s">
        <v>575</v>
      </c>
      <c r="C10" s="21" t="s">
        <v>577</v>
      </c>
      <c r="D10" s="24">
        <v>4023411</v>
      </c>
      <c r="E10" s="22">
        <v>30306.343359999999</v>
      </c>
      <c r="F10" s="23">
        <v>2.2782754282586</v>
      </c>
      <c r="G10" s="23"/>
    </row>
    <row r="11" spans="1:7" x14ac:dyDescent="0.2">
      <c r="A11" s="21" t="s">
        <v>579</v>
      </c>
      <c r="B11" s="21" t="s">
        <v>578</v>
      </c>
      <c r="C11" s="21" t="s">
        <v>202</v>
      </c>
      <c r="D11" s="24">
        <v>3260279</v>
      </c>
      <c r="E11" s="22">
        <v>28413.33149</v>
      </c>
      <c r="F11" s="23">
        <v>2.13596850664841</v>
      </c>
      <c r="G11" s="23"/>
    </row>
    <row r="12" spans="1:7" x14ac:dyDescent="0.2">
      <c r="A12" s="21" t="s">
        <v>182</v>
      </c>
      <c r="B12" s="21" t="s">
        <v>181</v>
      </c>
      <c r="C12" s="21" t="s">
        <v>183</v>
      </c>
      <c r="D12" s="24">
        <v>15093487</v>
      </c>
      <c r="E12" s="22">
        <v>25029.529490000001</v>
      </c>
      <c r="F12" s="23">
        <v>1.88159163052328</v>
      </c>
      <c r="G12" s="23"/>
    </row>
    <row r="13" spans="1:7" x14ac:dyDescent="0.2">
      <c r="A13" s="21" t="s">
        <v>454</v>
      </c>
      <c r="B13" s="21" t="s">
        <v>453</v>
      </c>
      <c r="C13" s="21" t="s">
        <v>170</v>
      </c>
      <c r="D13" s="24">
        <v>4963469</v>
      </c>
      <c r="E13" s="22">
        <v>25023.328959999999</v>
      </c>
      <c r="F13" s="23">
        <v>1.88112550648538</v>
      </c>
      <c r="G13" s="23"/>
    </row>
    <row r="14" spans="1:7" x14ac:dyDescent="0.2">
      <c r="A14" s="21" t="s">
        <v>581</v>
      </c>
      <c r="B14" s="21" t="s">
        <v>580</v>
      </c>
      <c r="C14" s="21" t="s">
        <v>153</v>
      </c>
      <c r="D14" s="24">
        <v>1448723</v>
      </c>
      <c r="E14" s="22">
        <v>24980.330689999999</v>
      </c>
      <c r="F14" s="23">
        <v>1.87789311711939</v>
      </c>
      <c r="G14" s="23"/>
    </row>
    <row r="15" spans="1:7" x14ac:dyDescent="0.2">
      <c r="A15" s="21" t="s">
        <v>583</v>
      </c>
      <c r="B15" s="21" t="s">
        <v>582</v>
      </c>
      <c r="C15" s="21" t="s">
        <v>219</v>
      </c>
      <c r="D15" s="24">
        <v>1387967</v>
      </c>
      <c r="E15" s="22">
        <v>24815.46199</v>
      </c>
      <c r="F15" s="23">
        <v>1.86549913399721</v>
      </c>
      <c r="G15" s="23"/>
    </row>
    <row r="16" spans="1:7" x14ac:dyDescent="0.2">
      <c r="A16" s="21" t="s">
        <v>536</v>
      </c>
      <c r="B16" s="21" t="s">
        <v>535</v>
      </c>
      <c r="C16" s="21" t="s">
        <v>126</v>
      </c>
      <c r="D16" s="24">
        <v>3220340</v>
      </c>
      <c r="E16" s="22">
        <v>24735.431540000001</v>
      </c>
      <c r="F16" s="23">
        <v>1.8594828553065901</v>
      </c>
      <c r="G16" s="23"/>
    </row>
    <row r="17" spans="1:7" x14ac:dyDescent="0.2">
      <c r="A17" s="21" t="s">
        <v>585</v>
      </c>
      <c r="B17" s="21" t="s">
        <v>584</v>
      </c>
      <c r="C17" s="21" t="s">
        <v>115</v>
      </c>
      <c r="D17" s="24">
        <v>48064081</v>
      </c>
      <c r="E17" s="22">
        <v>24161.81352</v>
      </c>
      <c r="F17" s="23">
        <v>1.8163611951099601</v>
      </c>
      <c r="G17" s="23"/>
    </row>
    <row r="18" spans="1:7" x14ac:dyDescent="0.2">
      <c r="A18" s="21" t="s">
        <v>169</v>
      </c>
      <c r="B18" s="21" t="s">
        <v>168</v>
      </c>
      <c r="C18" s="21" t="s">
        <v>170</v>
      </c>
      <c r="D18" s="24">
        <v>6900000</v>
      </c>
      <c r="E18" s="22">
        <v>22770</v>
      </c>
      <c r="F18" s="23">
        <v>1.7117317944043799</v>
      </c>
      <c r="G18" s="23"/>
    </row>
    <row r="19" spans="1:7" x14ac:dyDescent="0.2">
      <c r="A19" s="21" t="s">
        <v>587</v>
      </c>
      <c r="B19" s="21" t="s">
        <v>586</v>
      </c>
      <c r="C19" s="21" t="s">
        <v>196</v>
      </c>
      <c r="D19" s="24">
        <v>1513099</v>
      </c>
      <c r="E19" s="22">
        <v>21637.315699999999</v>
      </c>
      <c r="F19" s="23">
        <v>1.6265823991767701</v>
      </c>
      <c r="G19" s="23"/>
    </row>
    <row r="20" spans="1:7" x14ac:dyDescent="0.2">
      <c r="A20" s="21" t="s">
        <v>589</v>
      </c>
      <c r="B20" s="21" t="s">
        <v>588</v>
      </c>
      <c r="C20" s="21" t="s">
        <v>134</v>
      </c>
      <c r="D20" s="24">
        <v>2432539</v>
      </c>
      <c r="E20" s="22">
        <v>20480.76211</v>
      </c>
      <c r="F20" s="23">
        <v>1.5396386331717</v>
      </c>
      <c r="G20" s="23"/>
    </row>
    <row r="21" spans="1:7" x14ac:dyDescent="0.2">
      <c r="A21" s="21" t="s">
        <v>221</v>
      </c>
      <c r="B21" s="21" t="s">
        <v>220</v>
      </c>
      <c r="C21" s="21" t="s">
        <v>145</v>
      </c>
      <c r="D21" s="24">
        <v>13401420</v>
      </c>
      <c r="E21" s="22">
        <v>20395.6211</v>
      </c>
      <c r="F21" s="23">
        <v>1.53323816879644</v>
      </c>
      <c r="G21" s="23"/>
    </row>
    <row r="22" spans="1:7" x14ac:dyDescent="0.2">
      <c r="A22" s="21" t="s">
        <v>591</v>
      </c>
      <c r="B22" s="21" t="s">
        <v>590</v>
      </c>
      <c r="C22" s="21" t="s">
        <v>230</v>
      </c>
      <c r="D22" s="24">
        <v>2030185</v>
      </c>
      <c r="E22" s="22">
        <v>20025.744839999999</v>
      </c>
      <c r="F22" s="23">
        <v>1.50543276896168</v>
      </c>
      <c r="G22" s="23"/>
    </row>
    <row r="23" spans="1:7" x14ac:dyDescent="0.2">
      <c r="A23" s="21" t="s">
        <v>114</v>
      </c>
      <c r="B23" s="21" t="s">
        <v>113</v>
      </c>
      <c r="C23" s="21" t="s">
        <v>115</v>
      </c>
      <c r="D23" s="24">
        <v>2072250</v>
      </c>
      <c r="E23" s="22">
        <v>19719.530999999999</v>
      </c>
      <c r="F23" s="23">
        <v>1.4824131832869101</v>
      </c>
      <c r="G23" s="23"/>
    </row>
    <row r="24" spans="1:7" x14ac:dyDescent="0.2">
      <c r="A24" s="21" t="s">
        <v>538</v>
      </c>
      <c r="B24" s="21" t="s">
        <v>537</v>
      </c>
      <c r="C24" s="21" t="s">
        <v>126</v>
      </c>
      <c r="D24" s="24">
        <v>1956444</v>
      </c>
      <c r="E24" s="22">
        <v>19118.370770000001</v>
      </c>
      <c r="F24" s="23">
        <v>1.43722104102857</v>
      </c>
      <c r="G24" s="23"/>
    </row>
    <row r="25" spans="1:7" x14ac:dyDescent="0.2">
      <c r="A25" s="21" t="s">
        <v>210</v>
      </c>
      <c r="B25" s="21" t="s">
        <v>209</v>
      </c>
      <c r="C25" s="21" t="s">
        <v>199</v>
      </c>
      <c r="D25" s="24">
        <v>1904179</v>
      </c>
      <c r="E25" s="22">
        <v>18856.132549999998</v>
      </c>
      <c r="F25" s="23">
        <v>1.4175073168791601</v>
      </c>
      <c r="G25" s="23"/>
    </row>
    <row r="26" spans="1:7" x14ac:dyDescent="0.2">
      <c r="A26" s="21" t="s">
        <v>382</v>
      </c>
      <c r="B26" s="21" t="s">
        <v>381</v>
      </c>
      <c r="C26" s="21" t="s">
        <v>241</v>
      </c>
      <c r="D26" s="24">
        <v>244499</v>
      </c>
      <c r="E26" s="22">
        <v>18068.4761</v>
      </c>
      <c r="F26" s="23">
        <v>1.35829534548993</v>
      </c>
      <c r="G26" s="23"/>
    </row>
    <row r="27" spans="1:7" x14ac:dyDescent="0.2">
      <c r="A27" s="21" t="s">
        <v>218</v>
      </c>
      <c r="B27" s="21" t="s">
        <v>217</v>
      </c>
      <c r="C27" s="21" t="s">
        <v>219</v>
      </c>
      <c r="D27" s="24">
        <v>4214678</v>
      </c>
      <c r="E27" s="22">
        <v>18009.319090000001</v>
      </c>
      <c r="F27" s="23">
        <v>1.3538482249418899</v>
      </c>
      <c r="G27" s="23"/>
    </row>
    <row r="28" spans="1:7" x14ac:dyDescent="0.2">
      <c r="A28" s="21" t="s">
        <v>175</v>
      </c>
      <c r="B28" s="21" t="s">
        <v>174</v>
      </c>
      <c r="C28" s="21" t="s">
        <v>142</v>
      </c>
      <c r="D28" s="24">
        <v>790459</v>
      </c>
      <c r="E28" s="22">
        <v>17299.195220000001</v>
      </c>
      <c r="F28" s="23">
        <v>1.3004647551902699</v>
      </c>
      <c r="G28" s="23"/>
    </row>
    <row r="29" spans="1:7" x14ac:dyDescent="0.2">
      <c r="A29" s="21" t="s">
        <v>232</v>
      </c>
      <c r="B29" s="21" t="s">
        <v>231</v>
      </c>
      <c r="C29" s="21" t="s">
        <v>233</v>
      </c>
      <c r="D29" s="24">
        <v>2256472</v>
      </c>
      <c r="E29" s="22">
        <v>17004.772990000001</v>
      </c>
      <c r="F29" s="23">
        <v>1.27833160226666</v>
      </c>
      <c r="G29" s="23"/>
    </row>
    <row r="30" spans="1:7" x14ac:dyDescent="0.2">
      <c r="A30" s="21" t="s">
        <v>593</v>
      </c>
      <c r="B30" s="21" t="s">
        <v>592</v>
      </c>
      <c r="C30" s="21" t="s">
        <v>170</v>
      </c>
      <c r="D30" s="24">
        <v>1300000</v>
      </c>
      <c r="E30" s="22">
        <v>16907.8</v>
      </c>
      <c r="F30" s="23">
        <v>1.2710416703307199</v>
      </c>
      <c r="G30" s="23"/>
    </row>
    <row r="31" spans="1:7" x14ac:dyDescent="0.2">
      <c r="A31" s="21" t="s">
        <v>206</v>
      </c>
      <c r="B31" s="21" t="s">
        <v>205</v>
      </c>
      <c r="C31" s="21" t="s">
        <v>183</v>
      </c>
      <c r="D31" s="24">
        <v>5126290</v>
      </c>
      <c r="E31" s="22">
        <v>16765.531449999999</v>
      </c>
      <c r="F31" s="23">
        <v>1.26034665055124</v>
      </c>
      <c r="G31" s="23"/>
    </row>
    <row r="32" spans="1:7" x14ac:dyDescent="0.2">
      <c r="A32" s="21" t="s">
        <v>595</v>
      </c>
      <c r="B32" s="21" t="s">
        <v>594</v>
      </c>
      <c r="C32" s="21" t="s">
        <v>115</v>
      </c>
      <c r="D32" s="24">
        <v>7668588</v>
      </c>
      <c r="E32" s="22">
        <v>16414.61261</v>
      </c>
      <c r="F32" s="23">
        <v>1.23396637230427</v>
      </c>
      <c r="G32" s="23"/>
    </row>
    <row r="33" spans="1:7" x14ac:dyDescent="0.2">
      <c r="A33" s="21" t="s">
        <v>493</v>
      </c>
      <c r="B33" s="21" t="s">
        <v>492</v>
      </c>
      <c r="C33" s="21" t="s">
        <v>494</v>
      </c>
      <c r="D33" s="24">
        <v>2750000</v>
      </c>
      <c r="E33" s="22">
        <v>15774</v>
      </c>
      <c r="F33" s="23">
        <v>1.1858084025004301</v>
      </c>
      <c r="G33" s="23"/>
    </row>
    <row r="34" spans="1:7" x14ac:dyDescent="0.2">
      <c r="A34" s="21" t="s">
        <v>491</v>
      </c>
      <c r="B34" s="21" t="s">
        <v>490</v>
      </c>
      <c r="C34" s="21" t="s">
        <v>115</v>
      </c>
      <c r="D34" s="24">
        <v>7833644</v>
      </c>
      <c r="E34" s="22">
        <v>15357.859060000001</v>
      </c>
      <c r="F34" s="23">
        <v>1.15452506135193</v>
      </c>
      <c r="G34" s="23"/>
    </row>
    <row r="35" spans="1:7" x14ac:dyDescent="0.2">
      <c r="A35" s="21" t="s">
        <v>597</v>
      </c>
      <c r="B35" s="21" t="s">
        <v>596</v>
      </c>
      <c r="C35" s="21" t="s">
        <v>139</v>
      </c>
      <c r="D35" s="24">
        <v>1450000</v>
      </c>
      <c r="E35" s="22">
        <v>15178.6</v>
      </c>
      <c r="F35" s="23">
        <v>1.1410492847846501</v>
      </c>
      <c r="G35" s="23"/>
    </row>
    <row r="36" spans="1:7" x14ac:dyDescent="0.2">
      <c r="A36" s="21" t="s">
        <v>508</v>
      </c>
      <c r="B36" s="21" t="s">
        <v>507</v>
      </c>
      <c r="C36" s="21" t="s">
        <v>115</v>
      </c>
      <c r="D36" s="24">
        <v>12199095</v>
      </c>
      <c r="E36" s="22">
        <v>14928.03255</v>
      </c>
      <c r="F36" s="23">
        <v>1.1222129092551001</v>
      </c>
      <c r="G36" s="23"/>
    </row>
    <row r="37" spans="1:7" x14ac:dyDescent="0.2">
      <c r="A37" s="21" t="s">
        <v>225</v>
      </c>
      <c r="B37" s="21" t="s">
        <v>224</v>
      </c>
      <c r="C37" s="21" t="s">
        <v>134</v>
      </c>
      <c r="D37" s="24">
        <v>2000000</v>
      </c>
      <c r="E37" s="22">
        <v>14852</v>
      </c>
      <c r="F37" s="23">
        <v>1.1164971721780399</v>
      </c>
      <c r="G37" s="23"/>
    </row>
    <row r="38" spans="1:7" x14ac:dyDescent="0.2">
      <c r="A38" s="21" t="s">
        <v>599</v>
      </c>
      <c r="B38" s="21" t="s">
        <v>598</v>
      </c>
      <c r="C38" s="21" t="s">
        <v>199</v>
      </c>
      <c r="D38" s="24">
        <v>1098411</v>
      </c>
      <c r="E38" s="22">
        <v>14224.42245</v>
      </c>
      <c r="F38" s="23">
        <v>1.0693191113177201</v>
      </c>
      <c r="G38" s="23"/>
    </row>
    <row r="39" spans="1:7" x14ac:dyDescent="0.2">
      <c r="A39" s="21" t="s">
        <v>208</v>
      </c>
      <c r="B39" s="21" t="s">
        <v>207</v>
      </c>
      <c r="C39" s="21" t="s">
        <v>199</v>
      </c>
      <c r="D39" s="24">
        <v>98937</v>
      </c>
      <c r="E39" s="22">
        <v>13925.382750000001</v>
      </c>
      <c r="F39" s="23">
        <v>1.0468388406862299</v>
      </c>
      <c r="G39" s="23"/>
    </row>
    <row r="40" spans="1:7" x14ac:dyDescent="0.2">
      <c r="A40" s="21" t="s">
        <v>514</v>
      </c>
      <c r="B40" s="21" t="s">
        <v>513</v>
      </c>
      <c r="C40" s="21" t="s">
        <v>139</v>
      </c>
      <c r="D40" s="24">
        <v>1489763</v>
      </c>
      <c r="E40" s="22">
        <v>13722.951870000001</v>
      </c>
      <c r="F40" s="23">
        <v>1.0316211255582</v>
      </c>
      <c r="G40" s="23"/>
    </row>
    <row r="41" spans="1:7" x14ac:dyDescent="0.2">
      <c r="A41" s="21" t="s">
        <v>131</v>
      </c>
      <c r="B41" s="21" t="s">
        <v>130</v>
      </c>
      <c r="C41" s="21" t="s">
        <v>115</v>
      </c>
      <c r="D41" s="24">
        <v>1306287</v>
      </c>
      <c r="E41" s="22">
        <v>13653.31172</v>
      </c>
      <c r="F41" s="23">
        <v>1.0263859363213901</v>
      </c>
      <c r="G41" s="23"/>
    </row>
    <row r="42" spans="1:7" x14ac:dyDescent="0.2">
      <c r="A42" s="21" t="s">
        <v>249</v>
      </c>
      <c r="B42" s="21" t="s">
        <v>248</v>
      </c>
      <c r="C42" s="21" t="s">
        <v>145</v>
      </c>
      <c r="D42" s="24">
        <v>3550000</v>
      </c>
      <c r="E42" s="22">
        <v>13282.325000000001</v>
      </c>
      <c r="F42" s="23">
        <v>0.99849705780027298</v>
      </c>
      <c r="G42" s="23"/>
    </row>
    <row r="43" spans="1:7" x14ac:dyDescent="0.2">
      <c r="A43" s="21" t="s">
        <v>518</v>
      </c>
      <c r="B43" s="21" t="s">
        <v>517</v>
      </c>
      <c r="C43" s="21" t="s">
        <v>394</v>
      </c>
      <c r="D43" s="24">
        <v>2375380</v>
      </c>
      <c r="E43" s="22">
        <v>13119.223739999999</v>
      </c>
      <c r="F43" s="23">
        <v>0.98623594175067197</v>
      </c>
      <c r="G43" s="23"/>
    </row>
    <row r="44" spans="1:7" x14ac:dyDescent="0.2">
      <c r="A44" s="21" t="s">
        <v>526</v>
      </c>
      <c r="B44" s="21" t="s">
        <v>525</v>
      </c>
      <c r="C44" s="21" t="s">
        <v>213</v>
      </c>
      <c r="D44" s="24">
        <v>6157493</v>
      </c>
      <c r="E44" s="22">
        <v>13048.95917</v>
      </c>
      <c r="F44" s="23">
        <v>0.98095381182141606</v>
      </c>
      <c r="G44" s="23"/>
    </row>
    <row r="45" spans="1:7" x14ac:dyDescent="0.2">
      <c r="A45" s="21" t="s">
        <v>260</v>
      </c>
      <c r="B45" s="21" t="s">
        <v>259</v>
      </c>
      <c r="C45" s="21" t="s">
        <v>261</v>
      </c>
      <c r="D45" s="24">
        <v>5500000</v>
      </c>
      <c r="E45" s="22">
        <v>12854.05</v>
      </c>
      <c r="F45" s="23">
        <v>0.966301540266301</v>
      </c>
      <c r="G45" s="23"/>
    </row>
    <row r="46" spans="1:7" x14ac:dyDescent="0.2">
      <c r="A46" s="21" t="s">
        <v>409</v>
      </c>
      <c r="B46" s="21" t="s">
        <v>408</v>
      </c>
      <c r="C46" s="21" t="s">
        <v>115</v>
      </c>
      <c r="D46" s="24">
        <v>4850000</v>
      </c>
      <c r="E46" s="22">
        <v>12660.924999999999</v>
      </c>
      <c r="F46" s="23">
        <v>0.95178339345934704</v>
      </c>
      <c r="G46" s="23"/>
    </row>
    <row r="47" spans="1:7" x14ac:dyDescent="0.2">
      <c r="A47" s="21" t="s">
        <v>256</v>
      </c>
      <c r="B47" s="21" t="s">
        <v>255</v>
      </c>
      <c r="C47" s="21" t="s">
        <v>188</v>
      </c>
      <c r="D47" s="24">
        <v>523732</v>
      </c>
      <c r="E47" s="22">
        <v>12584.2325</v>
      </c>
      <c r="F47" s="23">
        <v>0.94601804472670104</v>
      </c>
      <c r="G47" s="23"/>
    </row>
    <row r="48" spans="1:7" x14ac:dyDescent="0.2">
      <c r="A48" s="21" t="s">
        <v>601</v>
      </c>
      <c r="B48" s="21" t="s">
        <v>600</v>
      </c>
      <c r="C48" s="21" t="s">
        <v>213</v>
      </c>
      <c r="D48" s="24">
        <v>1362883</v>
      </c>
      <c r="E48" s="22">
        <v>12424.041429999999</v>
      </c>
      <c r="F48" s="23">
        <v>0.93397570183260104</v>
      </c>
      <c r="G48" s="23"/>
    </row>
    <row r="49" spans="1:7" x14ac:dyDescent="0.2">
      <c r="A49" s="21" t="s">
        <v>155</v>
      </c>
      <c r="B49" s="21" t="s">
        <v>154</v>
      </c>
      <c r="C49" s="21" t="s">
        <v>156</v>
      </c>
      <c r="D49" s="24">
        <v>700000</v>
      </c>
      <c r="E49" s="22">
        <v>12395.6</v>
      </c>
      <c r="F49" s="23">
        <v>0.93183762102411005</v>
      </c>
      <c r="G49" s="23"/>
    </row>
    <row r="50" spans="1:7" x14ac:dyDescent="0.2">
      <c r="A50" s="21" t="s">
        <v>603</v>
      </c>
      <c r="B50" s="21" t="s">
        <v>602</v>
      </c>
      <c r="C50" s="21" t="s">
        <v>199</v>
      </c>
      <c r="D50" s="24">
        <v>2639823</v>
      </c>
      <c r="E50" s="22">
        <v>12139.226070000001</v>
      </c>
      <c r="F50" s="23">
        <v>0.91256474411425503</v>
      </c>
      <c r="G50" s="23"/>
    </row>
    <row r="51" spans="1:7" x14ac:dyDescent="0.2">
      <c r="A51" s="21" t="s">
        <v>235</v>
      </c>
      <c r="B51" s="21" t="s">
        <v>234</v>
      </c>
      <c r="C51" s="21" t="s">
        <v>236</v>
      </c>
      <c r="D51" s="24">
        <v>672230</v>
      </c>
      <c r="E51" s="22">
        <v>11996.61658</v>
      </c>
      <c r="F51" s="23">
        <v>0.90184409421452805</v>
      </c>
      <c r="G51" s="23"/>
    </row>
    <row r="52" spans="1:7" x14ac:dyDescent="0.2">
      <c r="A52" s="21" t="s">
        <v>605</v>
      </c>
      <c r="B52" s="21" t="s">
        <v>604</v>
      </c>
      <c r="C52" s="21" t="s">
        <v>233</v>
      </c>
      <c r="D52" s="24">
        <v>11200000</v>
      </c>
      <c r="E52" s="22">
        <v>11827.2</v>
      </c>
      <c r="F52" s="23">
        <v>0.88910822480366902</v>
      </c>
      <c r="G52" s="23"/>
    </row>
    <row r="53" spans="1:7" x14ac:dyDescent="0.2">
      <c r="A53" s="21" t="s">
        <v>607</v>
      </c>
      <c r="B53" s="21" t="s">
        <v>606</v>
      </c>
      <c r="C53" s="21" t="s">
        <v>219</v>
      </c>
      <c r="D53" s="24">
        <v>1600000</v>
      </c>
      <c r="E53" s="22">
        <v>11606.4</v>
      </c>
      <c r="F53" s="23">
        <v>0.87250961346399003</v>
      </c>
      <c r="G53" s="23"/>
    </row>
    <row r="54" spans="1:7" x14ac:dyDescent="0.2">
      <c r="A54" s="21" t="s">
        <v>609</v>
      </c>
      <c r="B54" s="21" t="s">
        <v>608</v>
      </c>
      <c r="C54" s="21" t="s">
        <v>199</v>
      </c>
      <c r="D54" s="24">
        <v>2868888</v>
      </c>
      <c r="E54" s="22">
        <v>11367.968699999999</v>
      </c>
      <c r="F54" s="23">
        <v>0.85458557143539204</v>
      </c>
      <c r="G54" s="23"/>
    </row>
    <row r="55" spans="1:7" x14ac:dyDescent="0.2">
      <c r="A55" s="21" t="s">
        <v>524</v>
      </c>
      <c r="B55" s="21" t="s">
        <v>523</v>
      </c>
      <c r="C55" s="21" t="s">
        <v>134</v>
      </c>
      <c r="D55" s="24">
        <v>1560350</v>
      </c>
      <c r="E55" s="22">
        <v>11004.36838</v>
      </c>
      <c r="F55" s="23">
        <v>0.82725196457550598</v>
      </c>
      <c r="G55" s="23"/>
    </row>
    <row r="56" spans="1:7" x14ac:dyDescent="0.2">
      <c r="A56" s="21" t="s">
        <v>611</v>
      </c>
      <c r="B56" s="21" t="s">
        <v>610</v>
      </c>
      <c r="C56" s="21" t="s">
        <v>213</v>
      </c>
      <c r="D56" s="24">
        <v>901135</v>
      </c>
      <c r="E56" s="22">
        <v>10982.132250000001</v>
      </c>
      <c r="F56" s="23">
        <v>0.82558036638905397</v>
      </c>
      <c r="G56" s="23"/>
    </row>
    <row r="57" spans="1:7" x14ac:dyDescent="0.2">
      <c r="A57" s="21" t="s">
        <v>212</v>
      </c>
      <c r="B57" s="21" t="s">
        <v>211</v>
      </c>
      <c r="C57" s="21" t="s">
        <v>213</v>
      </c>
      <c r="D57" s="24">
        <v>1208245</v>
      </c>
      <c r="E57" s="22">
        <v>10855.477199999999</v>
      </c>
      <c r="F57" s="23">
        <v>0.81605908944540595</v>
      </c>
      <c r="G57" s="23"/>
    </row>
    <row r="58" spans="1:7" x14ac:dyDescent="0.2">
      <c r="A58" s="21" t="s">
        <v>613</v>
      </c>
      <c r="B58" s="21" t="s">
        <v>612</v>
      </c>
      <c r="C58" s="21" t="s">
        <v>115</v>
      </c>
      <c r="D58" s="24">
        <v>25253523</v>
      </c>
      <c r="E58" s="22">
        <v>10778.20362</v>
      </c>
      <c r="F58" s="23">
        <v>0.81025005809918504</v>
      </c>
      <c r="G58" s="23"/>
    </row>
    <row r="59" spans="1:7" x14ac:dyDescent="0.2">
      <c r="A59" s="21" t="s">
        <v>615</v>
      </c>
      <c r="B59" s="21" t="s">
        <v>614</v>
      </c>
      <c r="C59" s="21" t="s">
        <v>375</v>
      </c>
      <c r="D59" s="24">
        <v>910911</v>
      </c>
      <c r="E59" s="22">
        <v>10639.440479999999</v>
      </c>
      <c r="F59" s="23">
        <v>0.799818557061443</v>
      </c>
      <c r="G59" s="23"/>
    </row>
    <row r="60" spans="1:7" x14ac:dyDescent="0.2">
      <c r="A60" s="21" t="s">
        <v>617</v>
      </c>
      <c r="B60" s="21" t="s">
        <v>616</v>
      </c>
      <c r="C60" s="21" t="s">
        <v>120</v>
      </c>
      <c r="D60" s="24">
        <v>1139035</v>
      </c>
      <c r="E60" s="22">
        <v>10483.67814</v>
      </c>
      <c r="F60" s="23">
        <v>0.78810914337023397</v>
      </c>
      <c r="G60" s="23"/>
    </row>
    <row r="61" spans="1:7" x14ac:dyDescent="0.2">
      <c r="A61" s="21" t="s">
        <v>619</v>
      </c>
      <c r="B61" s="21" t="s">
        <v>618</v>
      </c>
      <c r="C61" s="21" t="s">
        <v>219</v>
      </c>
      <c r="D61" s="24">
        <v>165000</v>
      </c>
      <c r="E61" s="22">
        <v>10359.525</v>
      </c>
      <c r="F61" s="23">
        <v>0.77877594718608201</v>
      </c>
      <c r="G61" s="23"/>
    </row>
    <row r="62" spans="1:7" x14ac:dyDescent="0.2">
      <c r="A62" s="21" t="s">
        <v>506</v>
      </c>
      <c r="B62" s="21" t="s">
        <v>505</v>
      </c>
      <c r="C62" s="21" t="s">
        <v>153</v>
      </c>
      <c r="D62" s="24">
        <v>2230054</v>
      </c>
      <c r="E62" s="22">
        <v>10130.0203</v>
      </c>
      <c r="F62" s="23">
        <v>0.76152296115379203</v>
      </c>
      <c r="G62" s="23"/>
    </row>
    <row r="63" spans="1:7" x14ac:dyDescent="0.2">
      <c r="A63" s="21" t="s">
        <v>621</v>
      </c>
      <c r="B63" s="21" t="s">
        <v>620</v>
      </c>
      <c r="C63" s="21" t="s">
        <v>120</v>
      </c>
      <c r="D63" s="24">
        <v>5297684</v>
      </c>
      <c r="E63" s="22">
        <v>10112.219220000001</v>
      </c>
      <c r="F63" s="23">
        <v>0.76018476727541096</v>
      </c>
      <c r="G63" s="23"/>
    </row>
    <row r="64" spans="1:7" x14ac:dyDescent="0.2">
      <c r="A64" s="21" t="s">
        <v>623</v>
      </c>
      <c r="B64" s="21" t="s">
        <v>622</v>
      </c>
      <c r="C64" s="21" t="s">
        <v>134</v>
      </c>
      <c r="D64" s="24">
        <v>1071467</v>
      </c>
      <c r="E64" s="22">
        <v>9913.2126840000001</v>
      </c>
      <c r="F64" s="23">
        <v>0.745224476763093</v>
      </c>
      <c r="G64" s="23"/>
    </row>
    <row r="65" spans="1:7" x14ac:dyDescent="0.2">
      <c r="A65" s="21" t="s">
        <v>625</v>
      </c>
      <c r="B65" s="21" t="s">
        <v>624</v>
      </c>
      <c r="C65" s="21" t="s">
        <v>626</v>
      </c>
      <c r="D65" s="24">
        <v>2357202</v>
      </c>
      <c r="E65" s="22">
        <v>9840.1397489999999</v>
      </c>
      <c r="F65" s="23">
        <v>0.73973122835949401</v>
      </c>
      <c r="G65" s="23"/>
    </row>
    <row r="66" spans="1:7" x14ac:dyDescent="0.2">
      <c r="A66" s="21" t="s">
        <v>628</v>
      </c>
      <c r="B66" s="21" t="s">
        <v>627</v>
      </c>
      <c r="C66" s="21" t="s">
        <v>233</v>
      </c>
      <c r="D66" s="24">
        <v>2215407</v>
      </c>
      <c r="E66" s="22">
        <v>9473.0803319999995</v>
      </c>
      <c r="F66" s="23">
        <v>0.71213758433163099</v>
      </c>
      <c r="G66" s="23"/>
    </row>
    <row r="67" spans="1:7" x14ac:dyDescent="0.2">
      <c r="A67" s="21" t="s">
        <v>630</v>
      </c>
      <c r="B67" s="21" t="s">
        <v>629</v>
      </c>
      <c r="C67" s="21" t="s">
        <v>180</v>
      </c>
      <c r="D67" s="24">
        <v>2000000</v>
      </c>
      <c r="E67" s="22">
        <v>9361</v>
      </c>
      <c r="F67" s="23">
        <v>0.70371195992180302</v>
      </c>
      <c r="G67" s="23"/>
    </row>
    <row r="68" spans="1:7" x14ac:dyDescent="0.2">
      <c r="A68" s="21" t="s">
        <v>632</v>
      </c>
      <c r="B68" s="21" t="s">
        <v>631</v>
      </c>
      <c r="C68" s="21" t="s">
        <v>633</v>
      </c>
      <c r="D68" s="24">
        <v>2716504</v>
      </c>
      <c r="E68" s="22">
        <v>9246.9796160000005</v>
      </c>
      <c r="F68" s="23">
        <v>0.69514049235469699</v>
      </c>
      <c r="G68" s="23"/>
    </row>
    <row r="69" spans="1:7" x14ac:dyDescent="0.2">
      <c r="A69" s="21" t="s">
        <v>198</v>
      </c>
      <c r="B69" s="21" t="s">
        <v>197</v>
      </c>
      <c r="C69" s="21" t="s">
        <v>199</v>
      </c>
      <c r="D69" s="24">
        <v>310000</v>
      </c>
      <c r="E69" s="22">
        <v>9180.9599999999991</v>
      </c>
      <c r="F69" s="23">
        <v>0.69017747629138704</v>
      </c>
      <c r="G69" s="23"/>
    </row>
    <row r="70" spans="1:7" x14ac:dyDescent="0.2">
      <c r="A70" s="21" t="s">
        <v>635</v>
      </c>
      <c r="B70" s="21" t="s">
        <v>634</v>
      </c>
      <c r="C70" s="21" t="s">
        <v>170</v>
      </c>
      <c r="D70" s="24">
        <v>750000</v>
      </c>
      <c r="E70" s="22">
        <v>9072</v>
      </c>
      <c r="F70" s="23">
        <v>0.68198642243463203</v>
      </c>
      <c r="G70" s="23"/>
    </row>
    <row r="71" spans="1:7" x14ac:dyDescent="0.2">
      <c r="A71" s="21" t="s">
        <v>520</v>
      </c>
      <c r="B71" s="21" t="s">
        <v>519</v>
      </c>
      <c r="C71" s="21" t="s">
        <v>180</v>
      </c>
      <c r="D71" s="24">
        <v>13793660</v>
      </c>
      <c r="E71" s="22">
        <v>8881.737674</v>
      </c>
      <c r="F71" s="23">
        <v>0.66768347677404705</v>
      </c>
      <c r="G71" s="23"/>
    </row>
    <row r="72" spans="1:7" x14ac:dyDescent="0.2">
      <c r="A72" s="21" t="s">
        <v>637</v>
      </c>
      <c r="B72" s="21" t="s">
        <v>636</v>
      </c>
      <c r="C72" s="21" t="s">
        <v>126</v>
      </c>
      <c r="D72" s="24">
        <v>722610</v>
      </c>
      <c r="E72" s="22">
        <v>8602.6720499999992</v>
      </c>
      <c r="F72" s="23">
        <v>0.64670475471317301</v>
      </c>
      <c r="G72" s="23"/>
    </row>
    <row r="73" spans="1:7" x14ac:dyDescent="0.2">
      <c r="A73" s="21" t="s">
        <v>639</v>
      </c>
      <c r="B73" s="21" t="s">
        <v>638</v>
      </c>
      <c r="C73" s="21" t="s">
        <v>213</v>
      </c>
      <c r="D73" s="24">
        <v>2023000</v>
      </c>
      <c r="E73" s="22">
        <v>8198.2075000000004</v>
      </c>
      <c r="F73" s="23">
        <v>0.61629918466730305</v>
      </c>
      <c r="G73" s="23"/>
    </row>
    <row r="74" spans="1:7" x14ac:dyDescent="0.2">
      <c r="A74" s="21" t="s">
        <v>641</v>
      </c>
      <c r="B74" s="21" t="s">
        <v>640</v>
      </c>
      <c r="C74" s="21" t="s">
        <v>219</v>
      </c>
      <c r="D74" s="24">
        <v>1659420</v>
      </c>
      <c r="E74" s="22">
        <v>8168.4949500000002</v>
      </c>
      <c r="F74" s="23">
        <v>0.61406554757780696</v>
      </c>
      <c r="G74" s="23"/>
    </row>
    <row r="75" spans="1:7" x14ac:dyDescent="0.2">
      <c r="A75" s="21" t="s">
        <v>643</v>
      </c>
      <c r="B75" s="21" t="s">
        <v>642</v>
      </c>
      <c r="C75" s="21" t="s">
        <v>213</v>
      </c>
      <c r="D75" s="24">
        <v>993898</v>
      </c>
      <c r="E75" s="22">
        <v>8152.4483449999998</v>
      </c>
      <c r="F75" s="23">
        <v>0.61285924612981602</v>
      </c>
      <c r="G75" s="23"/>
    </row>
    <row r="76" spans="1:7" x14ac:dyDescent="0.2">
      <c r="A76" s="21" t="s">
        <v>645</v>
      </c>
      <c r="B76" s="21" t="s">
        <v>644</v>
      </c>
      <c r="C76" s="21" t="s">
        <v>183</v>
      </c>
      <c r="D76" s="24">
        <v>9255068</v>
      </c>
      <c r="E76" s="22">
        <v>8061.1642279999996</v>
      </c>
      <c r="F76" s="23">
        <v>0.60599697448321799</v>
      </c>
      <c r="G76" s="23"/>
    </row>
    <row r="77" spans="1:7" x14ac:dyDescent="0.2">
      <c r="A77" s="21" t="s">
        <v>647</v>
      </c>
      <c r="B77" s="21" t="s">
        <v>646</v>
      </c>
      <c r="C77" s="21" t="s">
        <v>219</v>
      </c>
      <c r="D77" s="24">
        <v>1449472</v>
      </c>
      <c r="E77" s="22">
        <v>8001.0854399999998</v>
      </c>
      <c r="F77" s="23">
        <v>0.60148055939367595</v>
      </c>
      <c r="G77" s="23"/>
    </row>
    <row r="78" spans="1:7" x14ac:dyDescent="0.2">
      <c r="A78" s="21" t="s">
        <v>649</v>
      </c>
      <c r="B78" s="21" t="s">
        <v>648</v>
      </c>
      <c r="C78" s="21" t="s">
        <v>139</v>
      </c>
      <c r="D78" s="24">
        <v>2088375</v>
      </c>
      <c r="E78" s="22">
        <v>7967.1506250000002</v>
      </c>
      <c r="F78" s="23">
        <v>0.59892951408086403</v>
      </c>
      <c r="G78" s="23"/>
    </row>
    <row r="79" spans="1:7" x14ac:dyDescent="0.2">
      <c r="A79" s="21" t="s">
        <v>258</v>
      </c>
      <c r="B79" s="21" t="s">
        <v>257</v>
      </c>
      <c r="C79" s="21" t="s">
        <v>142</v>
      </c>
      <c r="D79" s="24">
        <v>1165476</v>
      </c>
      <c r="E79" s="22">
        <v>7294.7142839999997</v>
      </c>
      <c r="F79" s="23">
        <v>0.548379199429891</v>
      </c>
      <c r="G79" s="23"/>
    </row>
    <row r="80" spans="1:7" x14ac:dyDescent="0.2">
      <c r="A80" s="21" t="s">
        <v>651</v>
      </c>
      <c r="B80" s="21" t="s">
        <v>650</v>
      </c>
      <c r="C80" s="21" t="s">
        <v>213</v>
      </c>
      <c r="D80" s="24">
        <v>304823</v>
      </c>
      <c r="E80" s="22">
        <v>7291.670983</v>
      </c>
      <c r="F80" s="23">
        <v>0.54815041967224298</v>
      </c>
      <c r="G80" s="23"/>
    </row>
    <row r="81" spans="1:7" x14ac:dyDescent="0.2">
      <c r="A81" s="21" t="s">
        <v>653</v>
      </c>
      <c r="B81" s="21" t="s">
        <v>652</v>
      </c>
      <c r="C81" s="21" t="s">
        <v>241</v>
      </c>
      <c r="D81" s="24">
        <v>677684</v>
      </c>
      <c r="E81" s="22">
        <v>6899.5008040000002</v>
      </c>
      <c r="F81" s="23">
        <v>0.51866907737046197</v>
      </c>
      <c r="G81" s="23"/>
    </row>
    <row r="82" spans="1:7" x14ac:dyDescent="0.2">
      <c r="A82" s="21" t="s">
        <v>655</v>
      </c>
      <c r="B82" s="21" t="s">
        <v>654</v>
      </c>
      <c r="C82" s="21" t="s">
        <v>394</v>
      </c>
      <c r="D82" s="24">
        <v>2000000</v>
      </c>
      <c r="E82" s="22">
        <v>6731</v>
      </c>
      <c r="F82" s="23">
        <v>0.50600205130153297</v>
      </c>
      <c r="G82" s="23"/>
    </row>
    <row r="83" spans="1:7" x14ac:dyDescent="0.2">
      <c r="A83" s="21" t="s">
        <v>657</v>
      </c>
      <c r="B83" s="21" t="s">
        <v>656</v>
      </c>
      <c r="C83" s="21" t="s">
        <v>134</v>
      </c>
      <c r="D83" s="24">
        <v>900730</v>
      </c>
      <c r="E83" s="22">
        <v>6673.9589349999997</v>
      </c>
      <c r="F83" s="23">
        <v>0.50171399664421301</v>
      </c>
      <c r="G83" s="23"/>
    </row>
    <row r="84" spans="1:7" x14ac:dyDescent="0.2">
      <c r="A84" s="21" t="s">
        <v>659</v>
      </c>
      <c r="B84" s="21" t="s">
        <v>658</v>
      </c>
      <c r="C84" s="21" t="s">
        <v>170</v>
      </c>
      <c r="D84" s="24">
        <v>2399107</v>
      </c>
      <c r="E84" s="22">
        <v>6488.3848820000003</v>
      </c>
      <c r="F84" s="23">
        <v>0.48776349129785401</v>
      </c>
      <c r="G84" s="23"/>
    </row>
    <row r="85" spans="1:7" x14ac:dyDescent="0.2">
      <c r="A85" s="21" t="s">
        <v>240</v>
      </c>
      <c r="B85" s="21" t="s">
        <v>239</v>
      </c>
      <c r="C85" s="21" t="s">
        <v>241</v>
      </c>
      <c r="D85" s="24">
        <v>293541</v>
      </c>
      <c r="E85" s="22">
        <v>6486.6690179999996</v>
      </c>
      <c r="F85" s="23">
        <v>0.48763450144437698</v>
      </c>
      <c r="G85" s="23"/>
    </row>
    <row r="86" spans="1:7" x14ac:dyDescent="0.2">
      <c r="A86" s="21" t="s">
        <v>661</v>
      </c>
      <c r="B86" s="21" t="s">
        <v>660</v>
      </c>
      <c r="C86" s="21" t="s">
        <v>126</v>
      </c>
      <c r="D86" s="24">
        <v>1650000</v>
      </c>
      <c r="E86" s="22">
        <v>6073.65</v>
      </c>
      <c r="F86" s="23">
        <v>0.45658585037699601</v>
      </c>
      <c r="G86" s="23"/>
    </row>
    <row r="87" spans="1:7" x14ac:dyDescent="0.2">
      <c r="A87" s="21" t="s">
        <v>663</v>
      </c>
      <c r="B87" s="21" t="s">
        <v>662</v>
      </c>
      <c r="C87" s="21" t="s">
        <v>394</v>
      </c>
      <c r="D87" s="24">
        <v>30597</v>
      </c>
      <c r="E87" s="22">
        <v>5847.0866999999998</v>
      </c>
      <c r="F87" s="23">
        <v>0.43955398370790599</v>
      </c>
      <c r="G87" s="23"/>
    </row>
    <row r="88" spans="1:7" x14ac:dyDescent="0.2">
      <c r="A88" s="21" t="s">
        <v>512</v>
      </c>
      <c r="B88" s="21" t="s">
        <v>511</v>
      </c>
      <c r="C88" s="21" t="s">
        <v>159</v>
      </c>
      <c r="D88" s="24">
        <v>2000000</v>
      </c>
      <c r="E88" s="22">
        <v>5798</v>
      </c>
      <c r="F88" s="23">
        <v>0.43586389740696602</v>
      </c>
      <c r="G88" s="23"/>
    </row>
    <row r="89" spans="1:7" x14ac:dyDescent="0.2">
      <c r="A89" s="21" t="s">
        <v>665</v>
      </c>
      <c r="B89" s="21" t="s">
        <v>664</v>
      </c>
      <c r="C89" s="21" t="s">
        <v>577</v>
      </c>
      <c r="D89" s="24">
        <v>1382971</v>
      </c>
      <c r="E89" s="22">
        <v>5411.5655230000002</v>
      </c>
      <c r="F89" s="23">
        <v>0.40681373575852797</v>
      </c>
      <c r="G89" s="23"/>
    </row>
    <row r="90" spans="1:7" x14ac:dyDescent="0.2">
      <c r="A90" s="21" t="s">
        <v>667</v>
      </c>
      <c r="B90" s="21" t="s">
        <v>666</v>
      </c>
      <c r="C90" s="21" t="s">
        <v>153</v>
      </c>
      <c r="D90" s="24">
        <v>2025592</v>
      </c>
      <c r="E90" s="22">
        <v>5400.2282720000003</v>
      </c>
      <c r="F90" s="23">
        <v>0.40596145938620298</v>
      </c>
      <c r="G90" s="23"/>
    </row>
    <row r="91" spans="1:7" x14ac:dyDescent="0.2">
      <c r="A91" s="21" t="s">
        <v>669</v>
      </c>
      <c r="B91" s="21" t="s">
        <v>668</v>
      </c>
      <c r="C91" s="21" t="s">
        <v>170</v>
      </c>
      <c r="D91" s="24">
        <v>804108</v>
      </c>
      <c r="E91" s="22">
        <v>5280.9792900000002</v>
      </c>
      <c r="F91" s="23">
        <v>0.39699693264313102</v>
      </c>
      <c r="G91" s="23"/>
    </row>
    <row r="92" spans="1:7" x14ac:dyDescent="0.2">
      <c r="A92" s="21" t="s">
        <v>671</v>
      </c>
      <c r="B92" s="21" t="s">
        <v>670</v>
      </c>
      <c r="C92" s="21" t="s">
        <v>199</v>
      </c>
      <c r="D92" s="24">
        <v>168389</v>
      </c>
      <c r="E92" s="22">
        <v>5274.2802579999998</v>
      </c>
      <c r="F92" s="23">
        <v>0.39649333378208002</v>
      </c>
      <c r="G92" s="23"/>
    </row>
    <row r="93" spans="1:7" x14ac:dyDescent="0.2">
      <c r="A93" s="21" t="s">
        <v>673</v>
      </c>
      <c r="B93" s="21" t="s">
        <v>672</v>
      </c>
      <c r="C93" s="21" t="s">
        <v>213</v>
      </c>
      <c r="D93" s="24">
        <v>1031193</v>
      </c>
      <c r="E93" s="22">
        <v>5025.0034889999997</v>
      </c>
      <c r="F93" s="23">
        <v>0.37775398502917301</v>
      </c>
      <c r="G93" s="23"/>
    </row>
    <row r="94" spans="1:7" x14ac:dyDescent="0.2">
      <c r="A94" s="21" t="s">
        <v>675</v>
      </c>
      <c r="B94" s="21" t="s">
        <v>674</v>
      </c>
      <c r="C94" s="21" t="s">
        <v>233</v>
      </c>
      <c r="D94" s="24">
        <v>519837</v>
      </c>
      <c r="E94" s="22">
        <v>4897.6442960000004</v>
      </c>
      <c r="F94" s="23">
        <v>0.36817977422689901</v>
      </c>
      <c r="G94" s="23"/>
    </row>
    <row r="95" spans="1:7" x14ac:dyDescent="0.2">
      <c r="A95" s="21" t="s">
        <v>677</v>
      </c>
      <c r="B95" s="21" t="s">
        <v>676</v>
      </c>
      <c r="C95" s="21" t="s">
        <v>134</v>
      </c>
      <c r="D95" s="24">
        <v>923838</v>
      </c>
      <c r="E95" s="22">
        <v>4648.2908969999999</v>
      </c>
      <c r="F95" s="23">
        <v>0.34943466482368801</v>
      </c>
      <c r="G95" s="23"/>
    </row>
    <row r="96" spans="1:7" x14ac:dyDescent="0.2">
      <c r="A96" s="21" t="s">
        <v>679</v>
      </c>
      <c r="B96" s="21" t="s">
        <v>678</v>
      </c>
      <c r="C96" s="21" t="s">
        <v>230</v>
      </c>
      <c r="D96" s="24">
        <v>612600</v>
      </c>
      <c r="E96" s="22">
        <v>4451.4579000000003</v>
      </c>
      <c r="F96" s="23">
        <v>0.33463776982356502</v>
      </c>
      <c r="G96" s="23"/>
    </row>
    <row r="97" spans="1:9" x14ac:dyDescent="0.2">
      <c r="A97" s="21" t="s">
        <v>681</v>
      </c>
      <c r="B97" s="21" t="s">
        <v>680</v>
      </c>
      <c r="C97" s="21" t="s">
        <v>183</v>
      </c>
      <c r="D97" s="24">
        <v>2500000</v>
      </c>
      <c r="E97" s="22">
        <v>4355.5</v>
      </c>
      <c r="F97" s="23">
        <v>0.327424147146609</v>
      </c>
      <c r="G97" s="23"/>
    </row>
    <row r="98" spans="1:9" x14ac:dyDescent="0.2">
      <c r="A98" s="21" t="s">
        <v>683</v>
      </c>
      <c r="B98" s="21" t="s">
        <v>682</v>
      </c>
      <c r="C98" s="21" t="s">
        <v>199</v>
      </c>
      <c r="D98" s="24">
        <v>300000</v>
      </c>
      <c r="E98" s="22">
        <v>4085.4</v>
      </c>
      <c r="F98" s="23">
        <v>0.30711941470617798</v>
      </c>
      <c r="G98" s="23"/>
    </row>
    <row r="99" spans="1:9" x14ac:dyDescent="0.2">
      <c r="A99" s="21" t="s">
        <v>685</v>
      </c>
      <c r="B99" s="21" t="s">
        <v>684</v>
      </c>
      <c r="C99" s="21" t="s">
        <v>577</v>
      </c>
      <c r="D99" s="24">
        <v>214796</v>
      </c>
      <c r="E99" s="22">
        <v>3967.0673240000001</v>
      </c>
      <c r="F99" s="23">
        <v>0.29822377114771698</v>
      </c>
      <c r="G99" s="23"/>
    </row>
    <row r="100" spans="1:9" x14ac:dyDescent="0.2">
      <c r="A100" s="21" t="s">
        <v>687</v>
      </c>
      <c r="B100" s="21" t="s">
        <v>686</v>
      </c>
      <c r="C100" s="21" t="s">
        <v>170</v>
      </c>
      <c r="D100" s="24">
        <v>1292189</v>
      </c>
      <c r="E100" s="22">
        <v>3909.51782</v>
      </c>
      <c r="F100" s="23">
        <v>0.29389749465456799</v>
      </c>
      <c r="G100" s="23"/>
    </row>
    <row r="101" spans="1:9" x14ac:dyDescent="0.2">
      <c r="A101" s="21" t="s">
        <v>689</v>
      </c>
      <c r="B101" s="21" t="s">
        <v>688</v>
      </c>
      <c r="C101" s="21" t="s">
        <v>199</v>
      </c>
      <c r="D101" s="24">
        <v>7124758</v>
      </c>
      <c r="E101" s="22">
        <v>2961.0494250000002</v>
      </c>
      <c r="F101" s="23">
        <v>0.22259650617370799</v>
      </c>
      <c r="G101" s="23"/>
    </row>
    <row r="102" spans="1:9" x14ac:dyDescent="0.2">
      <c r="A102" s="21" t="s">
        <v>691</v>
      </c>
      <c r="B102" s="21" t="s">
        <v>690</v>
      </c>
      <c r="C102" s="21" t="s">
        <v>577</v>
      </c>
      <c r="D102" s="24">
        <v>237080</v>
      </c>
      <c r="E102" s="22">
        <v>2197.85014</v>
      </c>
      <c r="F102" s="23">
        <v>0.165223098988763</v>
      </c>
      <c r="G102" s="23"/>
    </row>
    <row r="103" spans="1:9" x14ac:dyDescent="0.2">
      <c r="A103" s="21" t="s">
        <v>693</v>
      </c>
      <c r="B103" s="21" t="s">
        <v>692</v>
      </c>
      <c r="C103" s="21" t="s">
        <v>694</v>
      </c>
      <c r="D103" s="24">
        <v>1892146</v>
      </c>
      <c r="E103" s="22">
        <v>2177.8600459999998</v>
      </c>
      <c r="F103" s="23">
        <v>0.16372034626706999</v>
      </c>
      <c r="G103" s="23"/>
    </row>
    <row r="104" spans="1:9" x14ac:dyDescent="0.2">
      <c r="A104" s="21" t="s">
        <v>552</v>
      </c>
      <c r="B104" s="21" t="s">
        <v>551</v>
      </c>
      <c r="C104" s="21" t="s">
        <v>236</v>
      </c>
      <c r="D104" s="24">
        <v>1395781</v>
      </c>
      <c r="E104" s="22">
        <v>691.88864169999999</v>
      </c>
      <c r="F104" s="23">
        <v>5.2012638831144202E-2</v>
      </c>
      <c r="G104" s="23"/>
    </row>
    <row r="105" spans="1:9" x14ac:dyDescent="0.2">
      <c r="A105" s="20" t="s">
        <v>27</v>
      </c>
      <c r="B105" s="20"/>
      <c r="C105" s="20"/>
      <c r="D105" s="20"/>
      <c r="E105" s="25">
        <f>SUM(E7:E104)</f>
        <v>1251413.3329306997</v>
      </c>
      <c r="F105" s="26">
        <f>SUM(F7:F104)</f>
        <v>94.07483486688794</v>
      </c>
      <c r="G105" s="23"/>
      <c r="H105" s="14"/>
      <c r="I105" s="14"/>
    </row>
    <row r="106" spans="1:9" x14ac:dyDescent="0.2">
      <c r="A106" s="21"/>
      <c r="B106" s="21"/>
      <c r="C106" s="21"/>
      <c r="D106" s="21"/>
      <c r="E106" s="22"/>
      <c r="F106" s="23"/>
      <c r="G106" s="23"/>
    </row>
    <row r="107" spans="1:9" x14ac:dyDescent="0.2">
      <c r="A107" s="20" t="s">
        <v>28</v>
      </c>
      <c r="B107" s="21"/>
      <c r="C107" s="21"/>
      <c r="D107" s="21"/>
      <c r="E107" s="22"/>
      <c r="F107" s="23"/>
      <c r="G107" s="23"/>
    </row>
    <row r="108" spans="1:9" x14ac:dyDescent="0.2">
      <c r="A108" s="20" t="s">
        <v>33</v>
      </c>
      <c r="B108" s="21"/>
      <c r="C108" s="21"/>
      <c r="D108" s="21"/>
      <c r="E108" s="22"/>
      <c r="F108" s="23"/>
      <c r="G108" s="23"/>
    </row>
    <row r="109" spans="1:9" x14ac:dyDescent="0.2">
      <c r="A109" s="21" t="s">
        <v>280</v>
      </c>
      <c r="B109" s="21" t="s">
        <v>279</v>
      </c>
      <c r="C109" s="21" t="s">
        <v>36</v>
      </c>
      <c r="D109" s="24">
        <v>2500000</v>
      </c>
      <c r="E109" s="22">
        <v>2472.4650000000001</v>
      </c>
      <c r="F109" s="23">
        <v>0.18586723544365599</v>
      </c>
      <c r="G109" s="23">
        <v>5.4200999999999997</v>
      </c>
    </row>
    <row r="110" spans="1:9" x14ac:dyDescent="0.2">
      <c r="A110" s="20" t="s">
        <v>27</v>
      </c>
      <c r="B110" s="20"/>
      <c r="C110" s="20"/>
      <c r="D110" s="20"/>
      <c r="E110" s="25">
        <f>SUM(E108:E109)</f>
        <v>2472.4650000000001</v>
      </c>
      <c r="F110" s="26">
        <f>SUM(F108:F109)</f>
        <v>0.18586723544365599</v>
      </c>
      <c r="G110" s="23"/>
      <c r="H110" s="14"/>
      <c r="I110" s="14"/>
    </row>
    <row r="111" spans="1:9" x14ac:dyDescent="0.2">
      <c r="A111" s="21"/>
      <c r="B111" s="21"/>
      <c r="C111" s="21"/>
      <c r="D111" s="21"/>
      <c r="E111" s="22"/>
      <c r="F111" s="23"/>
      <c r="G111" s="20"/>
    </row>
    <row r="112" spans="1:9" x14ac:dyDescent="0.2">
      <c r="A112" s="20" t="s">
        <v>38</v>
      </c>
      <c r="B112" s="20"/>
      <c r="C112" s="20"/>
      <c r="D112" s="20"/>
      <c r="E112" s="25">
        <f>E105+E110</f>
        <v>1253885.7979306998</v>
      </c>
      <c r="F112" s="26">
        <f>F105+F110</f>
        <v>94.260702102331592</v>
      </c>
      <c r="G112" s="20"/>
      <c r="H112" s="14"/>
      <c r="I112" s="14"/>
    </row>
    <row r="113" spans="1:9" x14ac:dyDescent="0.2">
      <c r="A113" s="20"/>
      <c r="B113" s="20"/>
      <c r="C113" s="20"/>
      <c r="D113" s="20"/>
      <c r="E113" s="25"/>
      <c r="F113" s="26"/>
      <c r="G113" s="20"/>
      <c r="H113" s="14"/>
      <c r="I113" s="14"/>
    </row>
    <row r="114" spans="1:9" x14ac:dyDescent="0.2">
      <c r="A114" s="20" t="s">
        <v>40</v>
      </c>
      <c r="B114" s="20"/>
      <c r="C114" s="20"/>
      <c r="D114" s="20"/>
      <c r="E114" s="25">
        <f>E116-(E105+E110)</f>
        <v>76345.963519000215</v>
      </c>
      <c r="F114" s="60">
        <f>F116-(F105+F110)</f>
        <v>5.7392978976684077</v>
      </c>
      <c r="G114" s="20"/>
      <c r="H114" s="14"/>
      <c r="I114" s="14"/>
    </row>
    <row r="115" spans="1:9" x14ac:dyDescent="0.2">
      <c r="A115" s="20"/>
      <c r="B115" s="20"/>
      <c r="C115" s="20"/>
      <c r="D115" s="20"/>
      <c r="E115" s="25"/>
      <c r="F115" s="60"/>
      <c r="G115" s="21"/>
      <c r="H115" s="14"/>
      <c r="I115" s="14"/>
    </row>
    <row r="116" spans="1:9" x14ac:dyDescent="0.2">
      <c r="A116" s="27" t="s">
        <v>39</v>
      </c>
      <c r="B116" s="27"/>
      <c r="C116" s="27"/>
      <c r="D116" s="27"/>
      <c r="E116" s="28">
        <v>1330231.7614497</v>
      </c>
      <c r="F116" s="61">
        <v>100</v>
      </c>
      <c r="G116" s="58"/>
      <c r="H116" s="14"/>
      <c r="I116" s="14"/>
    </row>
    <row r="118" spans="1:9" x14ac:dyDescent="0.2">
      <c r="A118" s="14" t="s">
        <v>42</v>
      </c>
    </row>
    <row r="119" spans="1:9" x14ac:dyDescent="0.2">
      <c r="A119" s="14" t="s">
        <v>43</v>
      </c>
    </row>
    <row r="120" spans="1:9" x14ac:dyDescent="0.2">
      <c r="A120" s="14" t="s">
        <v>44</v>
      </c>
      <c r="B120" s="14"/>
      <c r="C120" s="30" t="s">
        <v>46</v>
      </c>
      <c r="D120" s="14" t="s">
        <v>45</v>
      </c>
    </row>
    <row r="121" spans="1:9" x14ac:dyDescent="0.2">
      <c r="A121" s="7" t="s">
        <v>47</v>
      </c>
      <c r="C121" s="31">
        <v>143.22130000000001</v>
      </c>
      <c r="D121" s="31">
        <v>165.63</v>
      </c>
    </row>
    <row r="122" spans="1:9" x14ac:dyDescent="0.2">
      <c r="A122" s="7" t="s">
        <v>48</v>
      </c>
      <c r="C122" s="31">
        <v>39.753</v>
      </c>
      <c r="D122" s="31">
        <v>45.972900000000003</v>
      </c>
    </row>
    <row r="123" spans="1:9" x14ac:dyDescent="0.2">
      <c r="A123" s="7" t="s">
        <v>49</v>
      </c>
      <c r="C123" s="31">
        <v>161.5925</v>
      </c>
      <c r="D123" s="31">
        <v>187.6464</v>
      </c>
    </row>
    <row r="124" spans="1:9" x14ac:dyDescent="0.2">
      <c r="A124" s="7" t="s">
        <v>50</v>
      </c>
      <c r="C124" s="31">
        <v>46.790300000000002</v>
      </c>
      <c r="D124" s="31">
        <v>54.332999999999998</v>
      </c>
    </row>
    <row r="126" spans="1:9" x14ac:dyDescent="0.2">
      <c r="A126" s="7" t="s">
        <v>55</v>
      </c>
    </row>
    <row r="128" spans="1:9" x14ac:dyDescent="0.2">
      <c r="A128" s="14" t="s">
        <v>51</v>
      </c>
      <c r="D128" s="30" t="s">
        <v>57</v>
      </c>
    </row>
    <row r="130" spans="1:9" x14ac:dyDescent="0.2">
      <c r="A130" s="14" t="s">
        <v>285</v>
      </c>
      <c r="D130" s="36">
        <v>0.12384832494134117</v>
      </c>
    </row>
    <row r="132" spans="1:9" x14ac:dyDescent="0.2">
      <c r="A132" s="14" t="s">
        <v>964</v>
      </c>
      <c r="D132" s="30" t="s">
        <v>57</v>
      </c>
    </row>
    <row r="134" spans="1:9" x14ac:dyDescent="0.2">
      <c r="A134" s="63" t="s">
        <v>1004</v>
      </c>
      <c r="B134" s="63"/>
      <c r="C134" s="63"/>
      <c r="D134" s="63"/>
      <c r="E134" s="63"/>
      <c r="F134" s="63"/>
      <c r="G134" s="59"/>
      <c r="H134" s="63"/>
      <c r="I134" s="63"/>
    </row>
    <row r="135" spans="1:9" x14ac:dyDescent="0.2">
      <c r="A135" s="70"/>
      <c r="B135" s="59"/>
      <c r="C135" s="59"/>
      <c r="D135" s="59"/>
      <c r="E135" s="11"/>
      <c r="G135" s="11"/>
      <c r="H135" s="59"/>
      <c r="I135" s="59"/>
    </row>
    <row r="136" spans="1:9" x14ac:dyDescent="0.2">
      <c r="A136" s="63" t="s">
        <v>997</v>
      </c>
      <c r="B136" s="59"/>
      <c r="C136" s="59"/>
      <c r="D136" s="59"/>
      <c r="E136" s="11"/>
      <c r="G136" s="11"/>
      <c r="H136" s="59"/>
      <c r="I136" s="59"/>
    </row>
    <row r="137" spans="1:9" x14ac:dyDescent="0.2">
      <c r="A137" s="70"/>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59"/>
      <c r="B149" s="59"/>
      <c r="C149" s="59"/>
      <c r="D149" s="59"/>
      <c r="E149" s="11"/>
      <c r="G149" s="11"/>
      <c r="H149" s="59"/>
      <c r="I149" s="59"/>
    </row>
    <row r="150" spans="1:9" x14ac:dyDescent="0.2">
      <c r="A150" s="59"/>
      <c r="B150" s="59"/>
      <c r="C150" s="59"/>
      <c r="D150" s="59"/>
      <c r="E150" s="11"/>
      <c r="G150" s="11"/>
      <c r="H150" s="59"/>
      <c r="I150" s="59"/>
    </row>
    <row r="151" spans="1:9" x14ac:dyDescent="0.2">
      <c r="A151" s="59"/>
      <c r="B151" s="59"/>
      <c r="C151" s="59"/>
      <c r="D151" s="59"/>
      <c r="E151" s="11"/>
      <c r="G151" s="11"/>
      <c r="H151" s="59"/>
      <c r="I151" s="59"/>
    </row>
    <row r="152" spans="1:9" x14ac:dyDescent="0.2">
      <c r="A152" s="59"/>
      <c r="B152" s="59"/>
      <c r="C152" s="59"/>
      <c r="D152" s="59"/>
      <c r="E152" s="11"/>
      <c r="G152" s="11"/>
      <c r="H152" s="59"/>
      <c r="I152" s="59"/>
    </row>
    <row r="153" spans="1:9" x14ac:dyDescent="0.2">
      <c r="A153" s="59"/>
      <c r="B153" s="59"/>
      <c r="C153" s="59"/>
      <c r="D153" s="59"/>
      <c r="E153" s="11"/>
      <c r="G153" s="11"/>
      <c r="H153" s="59"/>
      <c r="I153" s="59"/>
    </row>
    <row r="154" spans="1:9" x14ac:dyDescent="0.2">
      <c r="A154" s="63" t="s">
        <v>1008</v>
      </c>
      <c r="B154" s="59"/>
      <c r="C154" s="59"/>
      <c r="D154" s="59"/>
      <c r="E154" s="11"/>
      <c r="G154" s="11"/>
      <c r="H154" s="59"/>
      <c r="I154" s="59"/>
    </row>
    <row r="155" spans="1:9" x14ac:dyDescent="0.2">
      <c r="A155" s="59"/>
      <c r="B155" s="59"/>
      <c r="C155" s="59"/>
      <c r="D155" s="59"/>
      <c r="E155" s="11"/>
      <c r="G155" s="11"/>
      <c r="H155" s="59"/>
      <c r="I155" s="59"/>
    </row>
    <row r="156" spans="1:9" x14ac:dyDescent="0.2">
      <c r="A156" s="63" t="s">
        <v>998</v>
      </c>
      <c r="B156" s="59"/>
      <c r="C156" s="59"/>
      <c r="D156" s="59"/>
      <c r="E156" s="11"/>
      <c r="G156" s="11"/>
      <c r="H156" s="59"/>
      <c r="I156" s="59"/>
    </row>
    <row r="157" spans="1:9" x14ac:dyDescent="0.2">
      <c r="A157" s="59"/>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c r="B164" s="59"/>
      <c r="C164" s="59"/>
      <c r="D164" s="59"/>
      <c r="E164" s="11"/>
      <c r="G164" s="11"/>
      <c r="H164" s="59"/>
      <c r="I164" s="59"/>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7" t="s">
        <v>1009</v>
      </c>
      <c r="B174" s="59"/>
      <c r="C174" s="59"/>
      <c r="D174" s="59"/>
      <c r="E174" s="11"/>
      <c r="G174" s="11"/>
      <c r="H174" s="59"/>
      <c r="I174" s="59"/>
    </row>
    <row r="175" spans="1:9" x14ac:dyDescent="0.2">
      <c r="A175" s="59"/>
      <c r="B175" s="59"/>
      <c r="C175" s="59"/>
      <c r="D175" s="59"/>
      <c r="E175" s="11"/>
      <c r="G175" s="11"/>
      <c r="H175" s="59"/>
      <c r="I175" s="59"/>
    </row>
    <row r="176" spans="1:9" x14ac:dyDescent="0.2">
      <c r="A176" s="59" t="s">
        <v>996</v>
      </c>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row r="197" spans="1:9" x14ac:dyDescent="0.2">
      <c r="A197" s="59"/>
      <c r="B197" s="59"/>
      <c r="C197" s="59"/>
      <c r="D197" s="59"/>
      <c r="E197" s="11"/>
      <c r="G197" s="11"/>
      <c r="H197" s="59"/>
      <c r="I197" s="59"/>
    </row>
    <row r="198" spans="1:9" x14ac:dyDescent="0.2">
      <c r="A198" s="59"/>
      <c r="B198" s="59"/>
      <c r="C198" s="59"/>
      <c r="D198" s="59"/>
      <c r="E198" s="11"/>
      <c r="G198" s="11"/>
      <c r="H198" s="59"/>
      <c r="I198" s="59"/>
    </row>
    <row r="199" spans="1:9" x14ac:dyDescent="0.2">
      <c r="A199" s="59"/>
      <c r="B199" s="59"/>
      <c r="C199" s="59"/>
      <c r="D199" s="59"/>
      <c r="E199" s="11"/>
      <c r="G199" s="11"/>
      <c r="H199" s="59"/>
      <c r="I199" s="59"/>
    </row>
    <row r="200" spans="1:9" x14ac:dyDescent="0.2">
      <c r="A200" s="59"/>
      <c r="B200" s="59"/>
      <c r="C200" s="59"/>
      <c r="D200" s="59"/>
      <c r="E200" s="11"/>
      <c r="G200" s="11"/>
      <c r="H200" s="59"/>
      <c r="I200" s="59"/>
    </row>
    <row r="201" spans="1:9" x14ac:dyDescent="0.2">
      <c r="A201" s="59"/>
      <c r="B201" s="59"/>
      <c r="C201" s="59"/>
      <c r="D201" s="59"/>
      <c r="E201" s="11"/>
      <c r="G201" s="11"/>
      <c r="H201" s="59"/>
      <c r="I201" s="59"/>
    </row>
    <row r="202" spans="1:9" x14ac:dyDescent="0.2">
      <c r="A202" s="59"/>
      <c r="B202" s="59"/>
      <c r="C202" s="59"/>
      <c r="D202" s="59"/>
      <c r="E202" s="11"/>
      <c r="G202" s="11"/>
      <c r="H202" s="59"/>
      <c r="I202" s="59"/>
    </row>
    <row r="203" spans="1:9" x14ac:dyDescent="0.2">
      <c r="A203" s="59"/>
      <c r="B203" s="59"/>
      <c r="C203" s="59"/>
      <c r="D203" s="59"/>
      <c r="E203" s="11"/>
      <c r="G203" s="11"/>
      <c r="H203" s="59"/>
      <c r="I203" s="59"/>
    </row>
    <row r="204" spans="1:9" x14ac:dyDescent="0.2">
      <c r="A204" s="59"/>
      <c r="B204" s="59"/>
      <c r="C204" s="59"/>
      <c r="D204" s="59"/>
      <c r="E204" s="11"/>
      <c r="G204" s="11"/>
      <c r="H204" s="59"/>
      <c r="I204" s="59"/>
    </row>
    <row r="205" spans="1:9" x14ac:dyDescent="0.2">
      <c r="A205" s="59"/>
      <c r="B205" s="59"/>
      <c r="C205" s="59"/>
      <c r="D205" s="59"/>
      <c r="E205" s="11"/>
      <c r="G205" s="11"/>
      <c r="H205" s="59"/>
      <c r="I205" s="59"/>
    </row>
    <row r="206" spans="1:9" x14ac:dyDescent="0.2">
      <c r="A206" s="59"/>
      <c r="B206" s="59"/>
      <c r="C206" s="59"/>
      <c r="D206" s="59"/>
      <c r="E206" s="11"/>
      <c r="G206" s="11"/>
      <c r="H206" s="59"/>
      <c r="I206" s="59"/>
    </row>
    <row r="207" spans="1:9" x14ac:dyDescent="0.2">
      <c r="A207" s="59"/>
      <c r="B207" s="59"/>
      <c r="C207" s="59"/>
      <c r="D207" s="59"/>
      <c r="E207" s="11"/>
      <c r="G207" s="11"/>
      <c r="H207" s="59"/>
      <c r="I207" s="59"/>
    </row>
    <row r="208" spans="1:9" x14ac:dyDescent="0.2">
      <c r="A208" s="59"/>
      <c r="B208" s="59"/>
      <c r="C208" s="59"/>
      <c r="D208" s="59"/>
      <c r="E208" s="11"/>
      <c r="G208" s="11"/>
      <c r="H208" s="59"/>
      <c r="I208" s="59"/>
    </row>
    <row r="209" spans="1:9" x14ac:dyDescent="0.2">
      <c r="A209" s="59"/>
      <c r="B209" s="59"/>
      <c r="C209" s="59"/>
      <c r="D209" s="59"/>
      <c r="E209" s="11"/>
      <c r="G209" s="11"/>
      <c r="H209" s="59"/>
      <c r="I209" s="59"/>
    </row>
    <row r="210" spans="1:9" x14ac:dyDescent="0.2">
      <c r="A210" s="59"/>
      <c r="B210" s="59"/>
      <c r="C210" s="59"/>
      <c r="D210" s="59"/>
      <c r="E210" s="11"/>
      <c r="G210" s="11"/>
      <c r="H210" s="59"/>
      <c r="I210" s="59"/>
    </row>
    <row r="211" spans="1:9" x14ac:dyDescent="0.2">
      <c r="A211" s="59"/>
      <c r="B211" s="59"/>
      <c r="C211" s="59"/>
      <c r="D211" s="59"/>
      <c r="E211" s="11"/>
      <c r="G211" s="11"/>
      <c r="H211" s="59"/>
      <c r="I211" s="59"/>
    </row>
    <row r="212" spans="1:9" x14ac:dyDescent="0.2">
      <c r="A212" s="59"/>
      <c r="B212" s="59"/>
      <c r="C212" s="59"/>
      <c r="D212" s="59"/>
      <c r="E212" s="11"/>
      <c r="G212" s="11"/>
      <c r="H212" s="59"/>
      <c r="I212" s="59"/>
    </row>
    <row r="213" spans="1:9" x14ac:dyDescent="0.2">
      <c r="A213" s="59"/>
      <c r="B213" s="59"/>
      <c r="C213" s="59"/>
      <c r="D213" s="59"/>
      <c r="E213" s="11"/>
      <c r="G213" s="11"/>
      <c r="H213" s="59"/>
      <c r="I213" s="59"/>
    </row>
    <row r="214" spans="1:9" x14ac:dyDescent="0.2">
      <c r="A214" s="59"/>
      <c r="B214" s="59"/>
      <c r="C214" s="59"/>
      <c r="D214" s="59"/>
      <c r="E214" s="11"/>
      <c r="G214" s="11"/>
      <c r="H214" s="59"/>
      <c r="I214" s="59"/>
    </row>
    <row r="215" spans="1:9" x14ac:dyDescent="0.2">
      <c r="A215" s="59"/>
      <c r="B215" s="59"/>
      <c r="C215" s="59"/>
      <c r="D215" s="59"/>
      <c r="E215" s="11"/>
      <c r="G215" s="11"/>
      <c r="H215" s="59"/>
      <c r="I215" s="59"/>
    </row>
    <row r="216" spans="1:9" x14ac:dyDescent="0.2">
      <c r="A216" s="59"/>
      <c r="B216" s="59"/>
      <c r="C216" s="59"/>
      <c r="D216" s="59"/>
      <c r="E216" s="11"/>
      <c r="G216" s="11"/>
      <c r="H216" s="59"/>
      <c r="I216" s="59"/>
    </row>
    <row r="217" spans="1:9" x14ac:dyDescent="0.2">
      <c r="A217" s="59"/>
      <c r="B217" s="59"/>
      <c r="C217" s="59"/>
      <c r="D217" s="59"/>
      <c r="E217" s="11"/>
      <c r="G217" s="11"/>
      <c r="H217" s="59"/>
      <c r="I217" s="59"/>
    </row>
    <row r="218" spans="1:9" x14ac:dyDescent="0.2">
      <c r="A218" s="59"/>
      <c r="B218" s="59"/>
      <c r="C218" s="59"/>
      <c r="D218" s="59"/>
      <c r="E218" s="11"/>
      <c r="G218" s="11"/>
      <c r="H218" s="59"/>
      <c r="I218" s="59"/>
    </row>
    <row r="219" spans="1:9" x14ac:dyDescent="0.2">
      <c r="A219" s="59"/>
      <c r="B219" s="59"/>
      <c r="C219" s="59"/>
      <c r="D219" s="59"/>
      <c r="E219" s="11"/>
      <c r="G219" s="11"/>
      <c r="H219" s="59"/>
      <c r="I219" s="59"/>
    </row>
    <row r="220" spans="1:9" x14ac:dyDescent="0.2">
      <c r="A220" s="59"/>
      <c r="B220" s="59"/>
      <c r="C220" s="59"/>
      <c r="D220" s="59"/>
      <c r="E220" s="11"/>
      <c r="G220" s="11"/>
      <c r="H220" s="59"/>
      <c r="I220" s="59"/>
    </row>
    <row r="221" spans="1:9" x14ac:dyDescent="0.2">
      <c r="A221" s="59"/>
      <c r="B221" s="59"/>
      <c r="C221" s="59"/>
      <c r="D221" s="59"/>
      <c r="E221" s="11"/>
      <c r="G221" s="11"/>
      <c r="H221" s="59"/>
      <c r="I221" s="59"/>
    </row>
    <row r="222" spans="1:9" x14ac:dyDescent="0.2">
      <c r="A222" s="59"/>
      <c r="B222" s="59"/>
      <c r="C222" s="59"/>
      <c r="D222" s="59"/>
      <c r="E222" s="11"/>
      <c r="G222" s="11"/>
      <c r="H222" s="59"/>
      <c r="I222" s="59"/>
    </row>
    <row r="223" spans="1:9" x14ac:dyDescent="0.2">
      <c r="A223" s="59"/>
      <c r="B223" s="59"/>
      <c r="C223" s="59"/>
      <c r="D223" s="59"/>
      <c r="E223" s="11"/>
      <c r="G223" s="11"/>
      <c r="H223" s="59"/>
      <c r="I223" s="59"/>
    </row>
    <row r="224" spans="1:9" x14ac:dyDescent="0.2">
      <c r="A224" s="59"/>
      <c r="B224" s="59"/>
      <c r="C224" s="59"/>
      <c r="D224" s="59"/>
      <c r="E224" s="11"/>
      <c r="G224" s="11"/>
      <c r="H224" s="59"/>
      <c r="I224" s="59"/>
    </row>
    <row r="225" spans="1:9" x14ac:dyDescent="0.2">
      <c r="A225" s="59"/>
      <c r="B225" s="59"/>
      <c r="C225" s="59"/>
      <c r="D225" s="59"/>
      <c r="E225" s="11"/>
      <c r="G225" s="11"/>
      <c r="H225" s="59"/>
      <c r="I225" s="59"/>
    </row>
    <row r="226" spans="1:9" x14ac:dyDescent="0.2">
      <c r="A226" s="59"/>
      <c r="B226" s="59"/>
      <c r="C226" s="59"/>
      <c r="D226" s="59"/>
      <c r="E226" s="11"/>
      <c r="G226" s="11"/>
      <c r="H226" s="59"/>
      <c r="I226" s="59"/>
    </row>
    <row r="227" spans="1:9" x14ac:dyDescent="0.2">
      <c r="A227" s="59"/>
      <c r="B227" s="59"/>
      <c r="C227" s="59"/>
      <c r="D227" s="59"/>
      <c r="E227" s="11"/>
      <c r="G227" s="11"/>
      <c r="H227" s="59"/>
      <c r="I227" s="59"/>
    </row>
    <row r="228" spans="1:9" x14ac:dyDescent="0.2">
      <c r="A228" s="59"/>
      <c r="B228" s="59"/>
      <c r="C228" s="59"/>
      <c r="D228" s="59"/>
      <c r="E228" s="11"/>
      <c r="G228" s="11"/>
      <c r="H228" s="59"/>
      <c r="I228" s="59"/>
    </row>
    <row r="229" spans="1:9" x14ac:dyDescent="0.2">
      <c r="A229" s="59"/>
      <c r="B229" s="59"/>
      <c r="C229" s="59"/>
      <c r="D229" s="59"/>
      <c r="E229" s="11"/>
      <c r="G229" s="11"/>
      <c r="H229" s="59"/>
      <c r="I229" s="59"/>
    </row>
    <row r="230" spans="1:9" x14ac:dyDescent="0.2">
      <c r="A230" s="59"/>
      <c r="B230" s="59"/>
      <c r="C230" s="59"/>
      <c r="D230" s="59"/>
      <c r="E230" s="11"/>
      <c r="G230" s="11"/>
      <c r="H230" s="59"/>
      <c r="I230" s="59"/>
    </row>
    <row r="231" spans="1:9" x14ac:dyDescent="0.2">
      <c r="A231" s="59"/>
      <c r="B231" s="59"/>
      <c r="C231" s="59"/>
      <c r="D231" s="59"/>
      <c r="E231" s="11"/>
      <c r="G231" s="11"/>
      <c r="H231" s="59"/>
      <c r="I231" s="59"/>
    </row>
    <row r="232" spans="1:9" x14ac:dyDescent="0.2">
      <c r="A232" s="59"/>
      <c r="B232" s="59"/>
      <c r="C232" s="59"/>
      <c r="D232" s="59"/>
      <c r="E232" s="11"/>
      <c r="G232" s="11"/>
      <c r="H232" s="59"/>
      <c r="I232" s="59"/>
    </row>
    <row r="233" spans="1:9" x14ac:dyDescent="0.2">
      <c r="A233" s="59"/>
      <c r="B233" s="59"/>
      <c r="C233" s="59"/>
      <c r="D233" s="59"/>
      <c r="E233" s="11"/>
      <c r="G233" s="11"/>
      <c r="H233" s="59"/>
      <c r="I233" s="59"/>
    </row>
    <row r="234" spans="1:9" x14ac:dyDescent="0.2">
      <c r="A234" s="59"/>
      <c r="B234" s="59"/>
      <c r="C234" s="59"/>
      <c r="D234" s="59"/>
      <c r="E234" s="11"/>
      <c r="G234" s="11"/>
      <c r="H234" s="59"/>
      <c r="I234" s="59"/>
    </row>
    <row r="235" spans="1:9" x14ac:dyDescent="0.2">
      <c r="A235" s="59"/>
      <c r="B235" s="59"/>
      <c r="C235" s="59"/>
      <c r="D235" s="59"/>
      <c r="E235" s="11"/>
      <c r="G235" s="11"/>
      <c r="H235" s="59"/>
      <c r="I235" s="59"/>
    </row>
    <row r="236" spans="1:9" x14ac:dyDescent="0.2">
      <c r="A236" s="59"/>
      <c r="B236" s="59"/>
      <c r="C236" s="59"/>
      <c r="D236" s="59"/>
      <c r="E236" s="11"/>
      <c r="G236" s="11"/>
      <c r="H236" s="59"/>
      <c r="I236" s="59"/>
    </row>
    <row r="237" spans="1:9" x14ac:dyDescent="0.2">
      <c r="A237" s="59"/>
      <c r="B237" s="59"/>
      <c r="C237" s="59"/>
      <c r="D237" s="59"/>
      <c r="E237" s="11"/>
      <c r="G237" s="11"/>
      <c r="H237" s="59"/>
      <c r="I237" s="59"/>
    </row>
    <row r="238" spans="1:9" x14ac:dyDescent="0.2">
      <c r="A238" s="59"/>
      <c r="B238" s="59"/>
      <c r="C238" s="59"/>
      <c r="D238" s="59"/>
      <c r="E238" s="11"/>
      <c r="G238" s="11"/>
      <c r="H238" s="59"/>
      <c r="I238" s="59"/>
    </row>
    <row r="239" spans="1:9" x14ac:dyDescent="0.2">
      <c r="A239" s="59"/>
      <c r="B239" s="59"/>
      <c r="C239" s="59"/>
      <c r="D239" s="59"/>
      <c r="E239" s="11"/>
      <c r="G239" s="11"/>
      <c r="H239" s="59"/>
      <c r="I239" s="59"/>
    </row>
    <row r="240" spans="1:9" x14ac:dyDescent="0.2">
      <c r="A240" s="59"/>
      <c r="B240" s="59"/>
      <c r="C240" s="59"/>
      <c r="D240" s="59"/>
      <c r="E240" s="11"/>
      <c r="G240" s="11"/>
      <c r="H240" s="59"/>
      <c r="I240" s="59"/>
    </row>
    <row r="241" spans="1:9" x14ac:dyDescent="0.2">
      <c r="A241" s="59"/>
      <c r="B241" s="59"/>
      <c r="C241" s="59"/>
      <c r="D241" s="59"/>
      <c r="E241" s="11"/>
      <c r="G241" s="11"/>
      <c r="H241" s="59"/>
      <c r="I241" s="59"/>
    </row>
    <row r="242" spans="1:9" x14ac:dyDescent="0.2">
      <c r="A242" s="59"/>
      <c r="B242" s="59"/>
      <c r="C242" s="59"/>
      <c r="D242" s="59"/>
      <c r="E242" s="11"/>
      <c r="G242" s="11"/>
      <c r="H242" s="59"/>
      <c r="I242" s="59"/>
    </row>
    <row r="243" spans="1:9" x14ac:dyDescent="0.2">
      <c r="A243" s="59"/>
      <c r="B243" s="59"/>
      <c r="C243" s="59"/>
      <c r="D243" s="59"/>
      <c r="E243" s="11"/>
      <c r="G243" s="11"/>
      <c r="H243" s="59"/>
      <c r="I243" s="59"/>
    </row>
    <row r="244" spans="1:9" x14ac:dyDescent="0.2">
      <c r="A244" s="59"/>
      <c r="B244" s="59"/>
      <c r="C244" s="59"/>
      <c r="D244" s="59"/>
      <c r="E244" s="11"/>
      <c r="G244" s="11"/>
      <c r="H244" s="59"/>
      <c r="I244" s="59"/>
    </row>
    <row r="245" spans="1:9" x14ac:dyDescent="0.2">
      <c r="A245" s="59"/>
      <c r="B245" s="59"/>
      <c r="C245" s="59"/>
      <c r="D245" s="59"/>
      <c r="E245" s="11"/>
      <c r="G245" s="11"/>
      <c r="H245" s="59"/>
      <c r="I245" s="59"/>
    </row>
    <row r="246" spans="1:9" x14ac:dyDescent="0.2">
      <c r="A246" s="59"/>
      <c r="B246" s="59"/>
      <c r="C246" s="59"/>
      <c r="D246" s="59"/>
      <c r="E246" s="11"/>
      <c r="G246" s="11"/>
      <c r="H246" s="59"/>
      <c r="I246" s="59"/>
    </row>
    <row r="247" spans="1:9" x14ac:dyDescent="0.2">
      <c r="A247" s="59"/>
      <c r="B247" s="59"/>
      <c r="C247" s="59"/>
      <c r="D247" s="59"/>
      <c r="E247" s="11"/>
      <c r="G247" s="11"/>
      <c r="H247" s="59"/>
      <c r="I247" s="59"/>
    </row>
    <row r="248" spans="1:9" x14ac:dyDescent="0.2">
      <c r="A248" s="59"/>
      <c r="B248" s="59"/>
      <c r="C248" s="59"/>
      <c r="D248" s="59"/>
      <c r="E248" s="11"/>
      <c r="G248" s="11"/>
      <c r="H248" s="59"/>
      <c r="I248" s="59"/>
    </row>
    <row r="249" spans="1:9" x14ac:dyDescent="0.2">
      <c r="A249" s="59"/>
      <c r="B249" s="59"/>
      <c r="C249" s="59"/>
      <c r="D249" s="59"/>
      <c r="E249" s="11"/>
      <c r="G249" s="11"/>
      <c r="H249" s="59"/>
      <c r="I249" s="59"/>
    </row>
    <row r="250" spans="1:9" x14ac:dyDescent="0.2">
      <c r="A250" s="59"/>
      <c r="B250" s="59"/>
      <c r="C250" s="59"/>
      <c r="D250" s="59"/>
      <c r="E250" s="11"/>
      <c r="G250" s="11"/>
      <c r="H250" s="59"/>
      <c r="I250" s="59"/>
    </row>
    <row r="251" spans="1:9" x14ac:dyDescent="0.2">
      <c r="A251" s="59"/>
      <c r="B251" s="59"/>
      <c r="C251" s="59"/>
      <c r="D251" s="59"/>
      <c r="E251" s="11"/>
      <c r="G251" s="11"/>
      <c r="H251" s="59"/>
      <c r="I251" s="59"/>
    </row>
    <row r="252" spans="1:9" x14ac:dyDescent="0.2">
      <c r="A252" s="59"/>
      <c r="B252" s="59"/>
      <c r="C252" s="59"/>
      <c r="D252" s="59"/>
      <c r="E252" s="11"/>
      <c r="G252" s="11"/>
      <c r="H252" s="59"/>
      <c r="I252" s="59"/>
    </row>
    <row r="253" spans="1:9" x14ac:dyDescent="0.2">
      <c r="A253" s="59"/>
      <c r="B253" s="59"/>
      <c r="C253" s="59"/>
      <c r="D253" s="59"/>
      <c r="E253" s="11"/>
      <c r="G253" s="11"/>
      <c r="H253" s="59"/>
      <c r="I253" s="59"/>
    </row>
    <row r="254" spans="1:9" x14ac:dyDescent="0.2">
      <c r="A254" s="59"/>
      <c r="B254" s="59"/>
      <c r="C254" s="59"/>
      <c r="D254" s="59"/>
      <c r="E254" s="11"/>
      <c r="G254" s="11"/>
      <c r="H254" s="59"/>
      <c r="I254" s="59"/>
    </row>
    <row r="255" spans="1:9" x14ac:dyDescent="0.2">
      <c r="A255" s="59"/>
      <c r="B255" s="59"/>
      <c r="C255" s="59"/>
      <c r="D255" s="59"/>
      <c r="E255" s="11"/>
      <c r="G255" s="11"/>
      <c r="H255" s="59"/>
      <c r="I255" s="59"/>
    </row>
    <row r="256" spans="1:9" x14ac:dyDescent="0.2">
      <c r="A256" s="59"/>
      <c r="B256" s="59"/>
      <c r="C256" s="59"/>
      <c r="D256" s="59"/>
      <c r="E256" s="11"/>
      <c r="G256" s="11"/>
      <c r="H256" s="59"/>
      <c r="I256" s="59"/>
    </row>
    <row r="257" spans="1:9" x14ac:dyDescent="0.2">
      <c r="A257" s="59"/>
      <c r="B257" s="59"/>
      <c r="C257" s="59"/>
      <c r="D257" s="59"/>
      <c r="E257" s="11"/>
      <c r="G257" s="11"/>
      <c r="H257" s="59"/>
      <c r="I257" s="59"/>
    </row>
    <row r="258" spans="1:9" x14ac:dyDescent="0.2">
      <c r="A258" s="59"/>
      <c r="B258" s="59"/>
      <c r="C258" s="59"/>
      <c r="D258" s="59"/>
      <c r="E258" s="11"/>
      <c r="G258" s="11"/>
      <c r="H258" s="59"/>
      <c r="I258" s="59"/>
    </row>
    <row r="259" spans="1:9" x14ac:dyDescent="0.2">
      <c r="A259" s="59"/>
      <c r="B259" s="59"/>
      <c r="C259" s="59"/>
      <c r="D259" s="59"/>
      <c r="E259" s="11"/>
      <c r="G259" s="11"/>
      <c r="H259" s="59"/>
      <c r="I259" s="59"/>
    </row>
    <row r="260" spans="1:9" x14ac:dyDescent="0.2">
      <c r="A260" s="59"/>
      <c r="B260" s="59"/>
      <c r="C260" s="59"/>
      <c r="D260" s="59"/>
      <c r="E260" s="11"/>
      <c r="G260" s="11"/>
      <c r="H260" s="59"/>
      <c r="I260" s="59"/>
    </row>
    <row r="261" spans="1:9" x14ac:dyDescent="0.2">
      <c r="A261" s="59"/>
      <c r="B261" s="59"/>
      <c r="C261" s="59"/>
      <c r="D261" s="59"/>
      <c r="E261" s="11"/>
      <c r="G261" s="11"/>
      <c r="H261" s="59"/>
      <c r="I261" s="59"/>
    </row>
    <row r="262" spans="1:9" x14ac:dyDescent="0.2">
      <c r="A262" s="59"/>
      <c r="B262" s="59"/>
      <c r="C262" s="59"/>
      <c r="D262" s="59"/>
      <c r="E262" s="11"/>
      <c r="G262" s="11"/>
      <c r="H262" s="59"/>
      <c r="I262" s="59"/>
    </row>
    <row r="263" spans="1:9" x14ac:dyDescent="0.2">
      <c r="A263" s="59"/>
      <c r="B263" s="59"/>
      <c r="C263" s="59"/>
      <c r="D263" s="59"/>
      <c r="E263" s="11"/>
      <c r="G263" s="11"/>
      <c r="H263" s="59"/>
      <c r="I263" s="59"/>
    </row>
    <row r="264" spans="1:9" x14ac:dyDescent="0.2">
      <c r="A264" s="59"/>
      <c r="B264" s="59"/>
      <c r="C264" s="59"/>
      <c r="D264" s="59"/>
      <c r="E264" s="11"/>
      <c r="G264" s="11"/>
      <c r="H264" s="59"/>
      <c r="I264" s="59"/>
    </row>
    <row r="265" spans="1:9" x14ac:dyDescent="0.2">
      <c r="A265" s="59"/>
      <c r="B265" s="59"/>
      <c r="C265" s="59"/>
      <c r="D265" s="59"/>
      <c r="E265" s="11"/>
      <c r="G265" s="11"/>
      <c r="H265" s="59"/>
      <c r="I265" s="59"/>
    </row>
    <row r="266" spans="1:9" x14ac:dyDescent="0.2">
      <c r="A266" s="59"/>
      <c r="B266" s="59"/>
      <c r="C266" s="59"/>
      <c r="D266" s="59"/>
      <c r="E266" s="11"/>
      <c r="G266" s="11"/>
      <c r="H266" s="59"/>
      <c r="I266" s="59"/>
    </row>
    <row r="267" spans="1:9" x14ac:dyDescent="0.2">
      <c r="A267" s="59"/>
      <c r="B267" s="59"/>
      <c r="C267" s="59"/>
      <c r="D267" s="59"/>
      <c r="E267" s="11"/>
      <c r="G267" s="11"/>
      <c r="H267" s="59"/>
      <c r="I267" s="59"/>
    </row>
    <row r="268" spans="1:9" x14ac:dyDescent="0.2">
      <c r="A268" s="59"/>
      <c r="B268" s="59"/>
      <c r="C268" s="59"/>
      <c r="D268" s="59"/>
      <c r="E268" s="11"/>
      <c r="G268" s="11"/>
      <c r="H268" s="59"/>
      <c r="I268" s="59"/>
    </row>
    <row r="269" spans="1:9" x14ac:dyDescent="0.2">
      <c r="A269" s="59"/>
      <c r="B269" s="59"/>
      <c r="C269" s="59"/>
      <c r="D269" s="59"/>
      <c r="E269" s="11"/>
      <c r="G269" s="11"/>
      <c r="H269" s="59"/>
      <c r="I269" s="59"/>
    </row>
    <row r="270" spans="1:9" x14ac:dyDescent="0.2">
      <c r="A270" s="59"/>
      <c r="B270" s="59"/>
      <c r="C270" s="59"/>
      <c r="D270" s="59"/>
      <c r="E270" s="11"/>
      <c r="G270" s="11"/>
      <c r="H270" s="59"/>
      <c r="I270" s="59"/>
    </row>
    <row r="271" spans="1:9" x14ac:dyDescent="0.2">
      <c r="A271" s="59"/>
      <c r="B271" s="59"/>
      <c r="C271" s="59"/>
      <c r="D271" s="59"/>
      <c r="E271" s="11"/>
      <c r="G271" s="59"/>
      <c r="H271" s="59"/>
      <c r="I271" s="59"/>
    </row>
    <row r="272" spans="1:9" x14ac:dyDescent="0.2">
      <c r="A272" s="59"/>
      <c r="B272" s="59"/>
      <c r="C272" s="59"/>
      <c r="D272" s="59"/>
      <c r="E272" s="11"/>
      <c r="G272" s="59"/>
      <c r="H272" s="59"/>
      <c r="I272" s="59"/>
    </row>
    <row r="273" spans="1:9" x14ac:dyDescent="0.2">
      <c r="A273" s="59"/>
      <c r="B273" s="59"/>
      <c r="C273" s="59"/>
      <c r="D273" s="59"/>
      <c r="E273" s="11"/>
      <c r="G273" s="59"/>
      <c r="H273" s="59"/>
      <c r="I273" s="59"/>
    </row>
    <row r="274" spans="1:9" x14ac:dyDescent="0.2">
      <c r="A274" s="59"/>
      <c r="B274" s="59"/>
      <c r="C274" s="59"/>
      <c r="D274" s="59"/>
      <c r="E274" s="11"/>
      <c r="G274" s="59"/>
      <c r="H274" s="59"/>
      <c r="I274" s="59"/>
    </row>
    <row r="275" spans="1:9" x14ac:dyDescent="0.2">
      <c r="A275" s="59"/>
      <c r="B275" s="59"/>
      <c r="C275" s="59"/>
      <c r="D275" s="59"/>
      <c r="E275" s="11"/>
      <c r="G275" s="59"/>
      <c r="H275" s="59"/>
      <c r="I275" s="59"/>
    </row>
    <row r="276" spans="1:9" x14ac:dyDescent="0.2">
      <c r="A276" s="59"/>
      <c r="B276" s="59"/>
      <c r="C276" s="59"/>
      <c r="D276" s="59"/>
      <c r="E276" s="11"/>
      <c r="G276" s="59"/>
      <c r="H276" s="59"/>
      <c r="I276" s="59"/>
    </row>
    <row r="277" spans="1:9" x14ac:dyDescent="0.2">
      <c r="A277" s="59"/>
      <c r="B277" s="59"/>
      <c r="C277" s="59"/>
      <c r="D277" s="59"/>
      <c r="E277" s="11"/>
      <c r="G277" s="59"/>
      <c r="H277" s="59"/>
      <c r="I277" s="59"/>
    </row>
    <row r="278" spans="1:9" x14ac:dyDescent="0.2">
      <c r="A278" s="59"/>
      <c r="B278" s="59"/>
      <c r="C278" s="59"/>
      <c r="D278" s="59"/>
      <c r="E278" s="11"/>
      <c r="G278" s="59"/>
      <c r="H278" s="59"/>
      <c r="I278" s="59"/>
    </row>
    <row r="279" spans="1:9" x14ac:dyDescent="0.2">
      <c r="A279" s="59"/>
      <c r="B279" s="59"/>
      <c r="C279" s="59"/>
      <c r="D279" s="59"/>
      <c r="E279" s="11"/>
      <c r="G279" s="59"/>
      <c r="H279" s="59"/>
      <c r="I279" s="59"/>
    </row>
    <row r="280" spans="1:9" x14ac:dyDescent="0.2">
      <c r="A280" s="59"/>
      <c r="B280" s="59"/>
      <c r="C280" s="59"/>
      <c r="D280" s="59"/>
      <c r="E280" s="11"/>
      <c r="G280" s="59"/>
      <c r="H280" s="59"/>
      <c r="I280" s="59"/>
    </row>
    <row r="281" spans="1:9" x14ac:dyDescent="0.2">
      <c r="A281" s="59"/>
      <c r="B281" s="59"/>
      <c r="C281" s="59"/>
      <c r="D281" s="59"/>
      <c r="E281" s="11"/>
      <c r="G281" s="59"/>
      <c r="H281" s="59"/>
      <c r="I281" s="59"/>
    </row>
    <row r="282" spans="1:9" x14ac:dyDescent="0.2">
      <c r="A282" s="59"/>
      <c r="B282" s="59"/>
      <c r="C282" s="59"/>
      <c r="D282" s="59"/>
      <c r="E282" s="11"/>
      <c r="G282" s="59"/>
      <c r="H282" s="59"/>
      <c r="I282" s="59"/>
    </row>
    <row r="283" spans="1:9" x14ac:dyDescent="0.2">
      <c r="A283" s="59"/>
      <c r="B283" s="59"/>
      <c r="C283" s="59"/>
      <c r="D283" s="59"/>
      <c r="E283" s="11"/>
      <c r="G283" s="59"/>
      <c r="H283" s="59"/>
      <c r="I283" s="59"/>
    </row>
    <row r="284" spans="1:9" x14ac:dyDescent="0.2">
      <c r="A284" s="59"/>
      <c r="B284" s="59"/>
      <c r="C284" s="59"/>
      <c r="D284" s="59"/>
      <c r="E284" s="11"/>
      <c r="G284" s="59"/>
      <c r="H284" s="59"/>
      <c r="I284" s="59"/>
    </row>
    <row r="285" spans="1:9" x14ac:dyDescent="0.2">
      <c r="A285" s="59"/>
      <c r="B285" s="59"/>
      <c r="C285" s="59"/>
      <c r="D285" s="59"/>
      <c r="E285" s="11"/>
      <c r="G285" s="59"/>
      <c r="H285" s="59"/>
      <c r="I285" s="59"/>
    </row>
    <row r="286" spans="1:9" x14ac:dyDescent="0.2">
      <c r="A286" s="59"/>
      <c r="B286" s="59"/>
      <c r="C286" s="59"/>
      <c r="D286" s="59"/>
      <c r="E286" s="11"/>
      <c r="G286" s="59"/>
      <c r="H286" s="59"/>
      <c r="I286" s="59"/>
    </row>
    <row r="287" spans="1:9" x14ac:dyDescent="0.2">
      <c r="A287" s="59"/>
      <c r="B287" s="59"/>
      <c r="C287" s="59"/>
      <c r="D287" s="59"/>
      <c r="E287" s="11"/>
      <c r="G287" s="59"/>
      <c r="H287" s="59"/>
      <c r="I287" s="59"/>
    </row>
    <row r="288" spans="1:9" x14ac:dyDescent="0.2">
      <c r="A288" s="59"/>
      <c r="B288" s="59"/>
      <c r="C288" s="59"/>
      <c r="D288" s="59"/>
      <c r="E288" s="11"/>
      <c r="G288" s="59"/>
      <c r="H288" s="59"/>
      <c r="I288" s="59"/>
    </row>
    <row r="289" spans="1:9" x14ac:dyDescent="0.2">
      <c r="A289" s="59"/>
      <c r="B289" s="59"/>
      <c r="C289" s="59"/>
      <c r="D289" s="59"/>
      <c r="E289" s="11"/>
      <c r="G289" s="59"/>
      <c r="H289" s="59"/>
      <c r="I289" s="59"/>
    </row>
    <row r="290" spans="1:9" x14ac:dyDescent="0.2">
      <c r="A290" s="59"/>
      <c r="B290" s="59"/>
      <c r="C290" s="59"/>
      <c r="D290" s="59"/>
      <c r="E290" s="11"/>
      <c r="G290" s="59"/>
      <c r="H290" s="59"/>
      <c r="I290" s="59"/>
    </row>
    <row r="291" spans="1:9" x14ac:dyDescent="0.2">
      <c r="A291" s="59"/>
      <c r="B291" s="59"/>
      <c r="C291" s="59"/>
      <c r="D291" s="59"/>
      <c r="E291" s="11"/>
      <c r="G291" s="59"/>
      <c r="H291" s="59"/>
      <c r="I291" s="59"/>
    </row>
    <row r="292" spans="1:9" x14ac:dyDescent="0.2">
      <c r="A292" s="59"/>
      <c r="B292" s="59"/>
      <c r="C292" s="59"/>
      <c r="D292" s="59"/>
      <c r="E292" s="11"/>
      <c r="G292" s="59"/>
      <c r="H292" s="59"/>
      <c r="I292" s="59"/>
    </row>
    <row r="293" spans="1:9" x14ac:dyDescent="0.2">
      <c r="A293" s="59"/>
      <c r="B293" s="59"/>
      <c r="C293" s="59"/>
      <c r="D293" s="59"/>
      <c r="E293" s="11"/>
      <c r="G293" s="59"/>
      <c r="H293" s="59"/>
      <c r="I293" s="59"/>
    </row>
    <row r="294" spans="1:9" x14ac:dyDescent="0.2">
      <c r="A294" s="59"/>
      <c r="B294" s="59"/>
      <c r="C294" s="59"/>
      <c r="D294" s="59"/>
      <c r="E294" s="11"/>
      <c r="G294" s="59"/>
      <c r="H294" s="59"/>
      <c r="I294" s="59"/>
    </row>
    <row r="295" spans="1:9" x14ac:dyDescent="0.2">
      <c r="A295" s="59"/>
      <c r="B295" s="59"/>
      <c r="C295" s="59"/>
      <c r="D295" s="59"/>
      <c r="E295" s="11"/>
      <c r="G295" s="59"/>
      <c r="H295" s="59"/>
      <c r="I295" s="59"/>
    </row>
    <row r="296" spans="1:9" x14ac:dyDescent="0.2">
      <c r="A296" s="59"/>
      <c r="B296" s="59"/>
      <c r="C296" s="59"/>
      <c r="D296" s="59"/>
      <c r="E296" s="11"/>
      <c r="G296" s="59"/>
      <c r="H296" s="59"/>
      <c r="I296" s="59"/>
    </row>
    <row r="297" spans="1:9" x14ac:dyDescent="0.2">
      <c r="A297" s="59"/>
      <c r="B297" s="59"/>
      <c r="C297" s="59"/>
      <c r="D297" s="59"/>
      <c r="E297" s="11"/>
      <c r="G297" s="59"/>
      <c r="H297" s="59"/>
      <c r="I297" s="59"/>
    </row>
    <row r="298" spans="1:9" x14ac:dyDescent="0.2">
      <c r="A298" s="59"/>
      <c r="B298" s="59"/>
      <c r="C298" s="59"/>
      <c r="D298" s="59"/>
      <c r="E298" s="11"/>
      <c r="G298" s="59"/>
      <c r="H298" s="59"/>
      <c r="I298" s="59"/>
    </row>
    <row r="299" spans="1:9" x14ac:dyDescent="0.2">
      <c r="A299" s="59"/>
      <c r="B299" s="59"/>
      <c r="C299" s="59"/>
      <c r="D299" s="59"/>
      <c r="E299" s="11"/>
      <c r="G299" s="59"/>
      <c r="H299" s="59"/>
      <c r="I299" s="59"/>
    </row>
    <row r="300" spans="1:9" x14ac:dyDescent="0.2">
      <c r="A300" s="59"/>
      <c r="B300" s="59"/>
      <c r="C300" s="59"/>
      <c r="D300" s="59"/>
      <c r="E300" s="11"/>
      <c r="G300" s="59"/>
      <c r="H300" s="59"/>
      <c r="I300" s="59"/>
    </row>
    <row r="301" spans="1:9" x14ac:dyDescent="0.2">
      <c r="A301" s="59"/>
      <c r="B301" s="59"/>
      <c r="C301" s="59"/>
      <c r="D301" s="59"/>
      <c r="E301" s="11"/>
      <c r="G301" s="59"/>
      <c r="H301" s="59"/>
      <c r="I301" s="59"/>
    </row>
    <row r="302" spans="1:9" x14ac:dyDescent="0.2">
      <c r="A302" s="59"/>
      <c r="B302" s="59"/>
      <c r="C302" s="59"/>
      <c r="D302" s="59"/>
      <c r="E302" s="11"/>
      <c r="G302" s="59"/>
      <c r="H302" s="59"/>
      <c r="I302" s="59"/>
    </row>
    <row r="303" spans="1:9" x14ac:dyDescent="0.2">
      <c r="A303" s="59"/>
      <c r="B303" s="59"/>
      <c r="C303" s="59"/>
      <c r="D303" s="59"/>
      <c r="E303" s="11"/>
      <c r="G303" s="59"/>
      <c r="H303" s="59"/>
      <c r="I303" s="59"/>
    </row>
    <row r="304" spans="1:9" x14ac:dyDescent="0.2">
      <c r="A304" s="59"/>
      <c r="B304" s="59"/>
      <c r="C304" s="59"/>
      <c r="D304" s="59"/>
      <c r="E304" s="11"/>
      <c r="G304" s="59"/>
      <c r="H304" s="59"/>
      <c r="I304" s="59"/>
    </row>
    <row r="305" spans="1:9" x14ac:dyDescent="0.2">
      <c r="A305" s="59"/>
      <c r="B305" s="59"/>
      <c r="C305" s="59"/>
      <c r="D305" s="59"/>
      <c r="E305" s="11"/>
      <c r="G305" s="59"/>
      <c r="H305" s="59"/>
      <c r="I305" s="59"/>
    </row>
    <row r="306" spans="1:9" x14ac:dyDescent="0.2">
      <c r="A306" s="59"/>
      <c r="B306" s="59"/>
      <c r="C306" s="59"/>
      <c r="D306" s="59"/>
      <c r="E306" s="11"/>
      <c r="G306" s="59"/>
      <c r="H306" s="59"/>
      <c r="I306" s="59"/>
    </row>
    <row r="307" spans="1:9" x14ac:dyDescent="0.2">
      <c r="A307" s="59"/>
      <c r="B307" s="59"/>
      <c r="C307" s="59"/>
      <c r="D307" s="59"/>
      <c r="E307" s="11"/>
      <c r="G307" s="59"/>
      <c r="H307" s="59"/>
      <c r="I307" s="59"/>
    </row>
    <row r="308" spans="1:9" x14ac:dyDescent="0.2">
      <c r="A308" s="59"/>
      <c r="B308" s="59"/>
      <c r="C308" s="59"/>
      <c r="D308" s="59"/>
      <c r="E308" s="11"/>
      <c r="G308" s="59"/>
      <c r="H308" s="59"/>
      <c r="I308" s="59"/>
    </row>
    <row r="309" spans="1:9" x14ac:dyDescent="0.2">
      <c r="A309" s="59"/>
      <c r="B309" s="59"/>
      <c r="C309" s="59"/>
      <c r="D309" s="59"/>
      <c r="E309" s="11"/>
      <c r="G309" s="59"/>
      <c r="H309" s="59"/>
      <c r="I309" s="59"/>
    </row>
    <row r="310" spans="1:9" x14ac:dyDescent="0.2">
      <c r="A310" s="59"/>
      <c r="B310" s="59"/>
      <c r="C310" s="59"/>
      <c r="D310" s="59"/>
      <c r="E310" s="11"/>
      <c r="G310" s="59"/>
      <c r="H310" s="59"/>
      <c r="I310" s="59"/>
    </row>
    <row r="311" spans="1:9" x14ac:dyDescent="0.2">
      <c r="A311" s="59"/>
      <c r="B311" s="59"/>
      <c r="C311" s="59"/>
      <c r="D311" s="59"/>
      <c r="E311" s="11"/>
      <c r="G311" s="59"/>
      <c r="H311" s="59"/>
      <c r="I311" s="59"/>
    </row>
    <row r="312" spans="1:9" x14ac:dyDescent="0.2">
      <c r="A312" s="59"/>
      <c r="B312" s="59"/>
      <c r="C312" s="59"/>
      <c r="D312" s="59"/>
      <c r="E312" s="11"/>
      <c r="G312" s="59"/>
      <c r="H312" s="59"/>
      <c r="I312" s="59"/>
    </row>
    <row r="313" spans="1:9" x14ac:dyDescent="0.2">
      <c r="A313" s="59"/>
      <c r="B313" s="59"/>
      <c r="C313" s="59"/>
      <c r="D313" s="59"/>
      <c r="E313" s="11"/>
      <c r="G313" s="59"/>
      <c r="H313" s="59"/>
      <c r="I313" s="59"/>
    </row>
    <row r="314" spans="1:9" x14ac:dyDescent="0.2">
      <c r="A314" s="59"/>
      <c r="B314" s="59"/>
      <c r="C314" s="59"/>
      <c r="D314" s="59"/>
      <c r="E314" s="11"/>
      <c r="G314" s="59"/>
      <c r="H314" s="59"/>
      <c r="I314" s="59"/>
    </row>
    <row r="315" spans="1:9" x14ac:dyDescent="0.2">
      <c r="A315" s="59"/>
      <c r="B315" s="59"/>
      <c r="C315" s="59"/>
      <c r="D315" s="59"/>
      <c r="E315" s="11"/>
      <c r="G315" s="59"/>
      <c r="H315" s="59"/>
      <c r="I315" s="59"/>
    </row>
    <row r="316" spans="1:9" x14ac:dyDescent="0.2">
      <c r="A316" s="59"/>
      <c r="B316" s="59"/>
      <c r="C316" s="59"/>
      <c r="D316" s="59"/>
      <c r="E316" s="11"/>
      <c r="G316" s="59"/>
      <c r="H316" s="59"/>
      <c r="I316" s="59"/>
    </row>
    <row r="317" spans="1:9" x14ac:dyDescent="0.2">
      <c r="A317" s="59"/>
      <c r="B317" s="59"/>
      <c r="C317" s="59"/>
      <c r="D317" s="59"/>
      <c r="E317" s="11"/>
      <c r="G317" s="59"/>
      <c r="H317" s="59"/>
      <c r="I317" s="59"/>
    </row>
    <row r="318" spans="1:9" x14ac:dyDescent="0.2">
      <c r="A318" s="59"/>
      <c r="B318" s="59"/>
      <c r="C318" s="59"/>
      <c r="D318" s="59"/>
      <c r="E318" s="11"/>
      <c r="G318" s="59"/>
      <c r="H318" s="59"/>
      <c r="I318" s="59"/>
    </row>
    <row r="319" spans="1:9" x14ac:dyDescent="0.2">
      <c r="A319" s="59"/>
      <c r="B319" s="59"/>
      <c r="C319" s="59"/>
      <c r="D319" s="59"/>
      <c r="E319" s="11"/>
      <c r="G319" s="59"/>
      <c r="H319" s="59"/>
      <c r="I319" s="59"/>
    </row>
    <row r="320" spans="1:9" x14ac:dyDescent="0.2">
      <c r="A320" s="59"/>
      <c r="B320" s="59"/>
      <c r="C320" s="59"/>
      <c r="D320" s="59"/>
      <c r="E320" s="11"/>
      <c r="G320" s="59"/>
      <c r="H320" s="59"/>
      <c r="I320" s="59"/>
    </row>
    <row r="321" spans="1:9" x14ac:dyDescent="0.2">
      <c r="A321" s="59"/>
      <c r="B321" s="59"/>
      <c r="C321" s="59"/>
      <c r="D321" s="59"/>
      <c r="E321" s="11"/>
      <c r="G321" s="59"/>
      <c r="H321" s="59"/>
      <c r="I321" s="59"/>
    </row>
    <row r="322" spans="1:9" x14ac:dyDescent="0.2">
      <c r="A322" s="59"/>
      <c r="B322" s="59"/>
      <c r="C322" s="59"/>
      <c r="D322" s="59"/>
      <c r="E322" s="11"/>
      <c r="G322" s="59"/>
      <c r="H322" s="59"/>
      <c r="I322" s="59"/>
    </row>
    <row r="323" spans="1:9" x14ac:dyDescent="0.2">
      <c r="A323" s="59"/>
      <c r="B323" s="59"/>
      <c r="C323" s="59"/>
      <c r="D323" s="59"/>
      <c r="E323" s="11"/>
      <c r="G323" s="59"/>
      <c r="H323" s="59"/>
      <c r="I323" s="59"/>
    </row>
    <row r="324" spans="1:9" x14ac:dyDescent="0.2">
      <c r="A324" s="59"/>
      <c r="B324" s="59"/>
      <c r="C324" s="59"/>
      <c r="D324" s="59"/>
      <c r="E324" s="11"/>
      <c r="G324" s="59"/>
      <c r="H324" s="59"/>
      <c r="I324" s="59"/>
    </row>
    <row r="325" spans="1:9" x14ac:dyDescent="0.2">
      <c r="A325" s="59"/>
      <c r="B325" s="59"/>
      <c r="C325" s="59"/>
      <c r="D325" s="59"/>
      <c r="E325" s="11"/>
      <c r="G325" s="59"/>
      <c r="H325" s="59"/>
      <c r="I325" s="59"/>
    </row>
    <row r="326" spans="1:9" x14ac:dyDescent="0.2">
      <c r="A326" s="59"/>
      <c r="B326" s="59"/>
      <c r="C326" s="59"/>
      <c r="D326" s="59"/>
      <c r="E326" s="11"/>
      <c r="G326" s="59"/>
      <c r="H326" s="59"/>
      <c r="I326" s="59"/>
    </row>
    <row r="327" spans="1:9" x14ac:dyDescent="0.2">
      <c r="A327" s="59"/>
      <c r="B327" s="59"/>
      <c r="C327" s="59"/>
      <c r="D327" s="59"/>
      <c r="E327" s="11"/>
      <c r="G327" s="59"/>
      <c r="H327" s="59"/>
      <c r="I327" s="59"/>
    </row>
    <row r="328" spans="1:9" x14ac:dyDescent="0.2">
      <c r="A328" s="59"/>
      <c r="B328" s="59"/>
      <c r="C328" s="59"/>
      <c r="D328" s="59"/>
      <c r="E328" s="11"/>
      <c r="G328" s="59"/>
      <c r="H328" s="59"/>
      <c r="I328" s="59"/>
    </row>
    <row r="329" spans="1:9" x14ac:dyDescent="0.2">
      <c r="A329" s="59"/>
      <c r="B329" s="59"/>
      <c r="C329" s="59"/>
      <c r="D329" s="59"/>
      <c r="E329" s="11"/>
      <c r="G329" s="59"/>
      <c r="H329" s="59"/>
      <c r="I329" s="59"/>
    </row>
    <row r="330" spans="1:9" x14ac:dyDescent="0.2">
      <c r="A330" s="59"/>
      <c r="B330" s="59"/>
      <c r="C330" s="59"/>
      <c r="D330" s="59"/>
      <c r="E330" s="11"/>
      <c r="G330" s="59"/>
      <c r="H330" s="59"/>
      <c r="I330" s="59"/>
    </row>
    <row r="331" spans="1:9" x14ac:dyDescent="0.2">
      <c r="A331" s="59"/>
      <c r="B331" s="59"/>
      <c r="C331" s="59"/>
      <c r="D331" s="59"/>
      <c r="E331" s="11"/>
      <c r="G331" s="59"/>
      <c r="H331" s="59"/>
      <c r="I331" s="59"/>
    </row>
    <row r="332" spans="1:9" x14ac:dyDescent="0.2">
      <c r="A332" s="59"/>
      <c r="B332" s="59"/>
      <c r="C332" s="59"/>
      <c r="D332" s="59"/>
      <c r="E332" s="11"/>
      <c r="G332" s="59"/>
      <c r="H332" s="59"/>
      <c r="I332" s="59"/>
    </row>
    <row r="333" spans="1:9" x14ac:dyDescent="0.2">
      <c r="A333" s="59"/>
      <c r="B333" s="59"/>
      <c r="C333" s="59"/>
      <c r="D333" s="59"/>
      <c r="E333" s="11"/>
      <c r="G333" s="59"/>
      <c r="H333" s="59"/>
      <c r="I333" s="59"/>
    </row>
    <row r="334" spans="1:9" x14ac:dyDescent="0.2">
      <c r="A334" s="59"/>
      <c r="B334" s="59"/>
      <c r="C334" s="59"/>
      <c r="D334" s="59"/>
      <c r="E334" s="11"/>
      <c r="G334" s="59"/>
      <c r="H334" s="59"/>
      <c r="I334" s="59"/>
    </row>
    <row r="335" spans="1:9" x14ac:dyDescent="0.2">
      <c r="A335" s="59"/>
      <c r="B335" s="59"/>
      <c r="C335" s="59"/>
      <c r="D335" s="59"/>
      <c r="E335" s="11"/>
      <c r="G335" s="59"/>
      <c r="H335" s="59"/>
      <c r="I335" s="59"/>
    </row>
    <row r="336" spans="1:9" x14ac:dyDescent="0.2">
      <c r="A336" s="59"/>
      <c r="B336" s="59"/>
      <c r="C336" s="59"/>
      <c r="D336" s="59"/>
      <c r="E336" s="11"/>
      <c r="G336" s="59"/>
      <c r="H336" s="59"/>
      <c r="I336" s="59"/>
    </row>
    <row r="337" spans="1:9" x14ac:dyDescent="0.2">
      <c r="A337" s="59"/>
      <c r="B337" s="59"/>
      <c r="C337" s="59"/>
      <c r="D337" s="59"/>
      <c r="E337" s="11"/>
      <c r="G337" s="59"/>
      <c r="H337" s="59"/>
      <c r="I337" s="59"/>
    </row>
    <row r="338" spans="1:9" x14ac:dyDescent="0.2">
      <c r="A338" s="59"/>
      <c r="B338" s="59"/>
      <c r="C338" s="59"/>
      <c r="D338" s="59"/>
      <c r="E338" s="11"/>
      <c r="G338" s="59"/>
      <c r="H338" s="59"/>
      <c r="I338" s="59"/>
    </row>
    <row r="339" spans="1:9" x14ac:dyDescent="0.2">
      <c r="A339" s="59"/>
      <c r="B339" s="59"/>
      <c r="C339" s="59"/>
      <c r="D339" s="59"/>
      <c r="E339" s="11"/>
      <c r="G339" s="59"/>
      <c r="H339" s="59"/>
      <c r="I339" s="59"/>
    </row>
    <row r="340" spans="1:9" x14ac:dyDescent="0.2">
      <c r="A340" s="59"/>
      <c r="B340" s="59"/>
      <c r="C340" s="59"/>
      <c r="D340" s="59"/>
      <c r="E340" s="11"/>
      <c r="G340" s="59"/>
      <c r="H340" s="59"/>
      <c r="I340" s="59"/>
    </row>
    <row r="341" spans="1:9" x14ac:dyDescent="0.2">
      <c r="A341" s="59"/>
      <c r="B341" s="59"/>
      <c r="C341" s="59"/>
      <c r="D341" s="59"/>
      <c r="E341" s="11"/>
      <c r="G341" s="59"/>
      <c r="H341" s="59"/>
      <c r="I341" s="59"/>
    </row>
    <row r="342" spans="1:9" x14ac:dyDescent="0.2">
      <c r="A342" s="59"/>
      <c r="B342" s="59"/>
      <c r="C342" s="59"/>
      <c r="D342" s="59"/>
      <c r="E342" s="11"/>
      <c r="G342" s="59"/>
      <c r="H342" s="59"/>
      <c r="I342" s="59"/>
    </row>
    <row r="343" spans="1:9" x14ac:dyDescent="0.2">
      <c r="A343" s="59"/>
      <c r="B343" s="59"/>
      <c r="C343" s="59"/>
      <c r="D343" s="59"/>
      <c r="E343" s="11"/>
      <c r="G343" s="59"/>
      <c r="H343" s="59"/>
      <c r="I343" s="59"/>
    </row>
    <row r="344" spans="1:9" x14ac:dyDescent="0.2">
      <c r="A344" s="59"/>
      <c r="B344" s="59"/>
      <c r="C344" s="59"/>
      <c r="D344" s="59"/>
      <c r="E344" s="11"/>
      <c r="G344" s="59"/>
      <c r="H344" s="59"/>
      <c r="I344" s="59"/>
    </row>
    <row r="345" spans="1:9" x14ac:dyDescent="0.2">
      <c r="A345" s="59"/>
      <c r="B345" s="59"/>
      <c r="C345" s="59"/>
      <c r="D345" s="59"/>
      <c r="E345" s="11"/>
      <c r="G345" s="59"/>
      <c r="H345" s="59"/>
      <c r="I345" s="59"/>
    </row>
    <row r="346" spans="1:9" x14ac:dyDescent="0.2">
      <c r="A346" s="59"/>
      <c r="B346" s="59"/>
      <c r="C346" s="59"/>
      <c r="D346" s="59"/>
      <c r="E346" s="11"/>
      <c r="G346" s="59"/>
      <c r="H346" s="59"/>
      <c r="I346" s="59"/>
    </row>
    <row r="347" spans="1:9" x14ac:dyDescent="0.2">
      <c r="A347" s="59"/>
      <c r="B347" s="59"/>
      <c r="C347" s="59"/>
      <c r="D347" s="59"/>
      <c r="E347" s="11"/>
      <c r="G347" s="59"/>
      <c r="H347" s="59"/>
      <c r="I347" s="59"/>
    </row>
    <row r="348" spans="1:9" x14ac:dyDescent="0.2">
      <c r="A348" s="59"/>
      <c r="B348" s="59"/>
      <c r="C348" s="59"/>
      <c r="D348" s="59"/>
      <c r="E348" s="11"/>
      <c r="G348" s="59"/>
      <c r="H348" s="59"/>
      <c r="I348" s="59"/>
    </row>
    <row r="349" spans="1:9" x14ac:dyDescent="0.2">
      <c r="A349" s="59"/>
      <c r="B349" s="59"/>
      <c r="C349" s="59"/>
      <c r="D349" s="59"/>
      <c r="E349" s="11"/>
      <c r="G349" s="59"/>
      <c r="H349" s="59"/>
      <c r="I349" s="59"/>
    </row>
    <row r="350" spans="1:9" x14ac:dyDescent="0.2">
      <c r="A350" s="59"/>
      <c r="B350" s="59"/>
      <c r="C350" s="59"/>
      <c r="D350" s="59"/>
      <c r="E350" s="11"/>
      <c r="G350" s="59"/>
      <c r="H350" s="59"/>
      <c r="I350" s="59"/>
    </row>
    <row r="351" spans="1:9" x14ac:dyDescent="0.2">
      <c r="A351" s="59"/>
      <c r="B351" s="59"/>
      <c r="C351" s="59"/>
      <c r="D351" s="59"/>
      <c r="E351" s="11"/>
      <c r="G351" s="59"/>
      <c r="H351" s="59"/>
      <c r="I351" s="59"/>
    </row>
    <row r="352" spans="1:9" x14ac:dyDescent="0.2">
      <c r="A352" s="59"/>
      <c r="B352" s="59"/>
      <c r="C352" s="59"/>
      <c r="D352" s="59"/>
      <c r="E352" s="11"/>
      <c r="G352" s="59"/>
      <c r="H352" s="59"/>
      <c r="I352" s="59"/>
    </row>
    <row r="353" spans="1:9" x14ac:dyDescent="0.2">
      <c r="A353" s="59"/>
      <c r="B353" s="59"/>
      <c r="C353" s="59"/>
      <c r="D353" s="59"/>
      <c r="E353" s="11"/>
      <c r="G353" s="59"/>
      <c r="H353" s="59"/>
      <c r="I353" s="59"/>
    </row>
    <row r="354" spans="1:9" x14ac:dyDescent="0.2">
      <c r="A354" s="59"/>
      <c r="B354" s="59"/>
      <c r="C354" s="59"/>
      <c r="D354" s="59"/>
      <c r="E354" s="11"/>
      <c r="G354" s="59"/>
      <c r="H354" s="59"/>
      <c r="I354" s="59"/>
    </row>
    <row r="355" spans="1:9" x14ac:dyDescent="0.2">
      <c r="A355" s="59"/>
      <c r="B355" s="59"/>
      <c r="C355" s="59"/>
      <c r="D355" s="59"/>
      <c r="E355" s="11"/>
      <c r="G355" s="59"/>
      <c r="H355" s="59"/>
      <c r="I355" s="59"/>
    </row>
    <row r="356" spans="1:9" x14ac:dyDescent="0.2">
      <c r="A356" s="59"/>
      <c r="B356" s="59"/>
      <c r="C356" s="59"/>
      <c r="D356" s="59"/>
      <c r="E356" s="11"/>
      <c r="G356" s="59"/>
      <c r="H356" s="59"/>
      <c r="I356" s="59"/>
    </row>
    <row r="357" spans="1:9" x14ac:dyDescent="0.2">
      <c r="A357" s="59"/>
      <c r="B357" s="59"/>
      <c r="C357" s="59"/>
      <c r="D357" s="59"/>
      <c r="E357" s="11"/>
      <c r="G357" s="59"/>
      <c r="H357" s="59"/>
      <c r="I357" s="59"/>
    </row>
    <row r="358" spans="1:9" x14ac:dyDescent="0.2">
      <c r="A358" s="59"/>
      <c r="B358" s="59"/>
      <c r="C358" s="59"/>
      <c r="D358" s="59"/>
      <c r="E358" s="11"/>
      <c r="G358" s="59"/>
      <c r="H358" s="59"/>
      <c r="I358" s="59"/>
    </row>
    <row r="359" spans="1:9" x14ac:dyDescent="0.2">
      <c r="A359" s="59"/>
      <c r="B359" s="59"/>
      <c r="C359" s="59"/>
      <c r="D359" s="59"/>
      <c r="E359" s="11"/>
      <c r="G359" s="59"/>
      <c r="H359" s="59"/>
      <c r="I359" s="59"/>
    </row>
    <row r="360" spans="1:9" x14ac:dyDescent="0.2">
      <c r="A360" s="59"/>
      <c r="B360" s="59"/>
      <c r="C360" s="59"/>
      <c r="D360" s="59"/>
      <c r="E360" s="11"/>
      <c r="G360" s="59"/>
      <c r="H360" s="59"/>
      <c r="I360" s="59"/>
    </row>
    <row r="361" spans="1:9" x14ac:dyDescent="0.2">
      <c r="A361" s="59"/>
      <c r="B361" s="59"/>
      <c r="C361" s="59"/>
      <c r="D361" s="59"/>
      <c r="E361" s="11"/>
      <c r="G361" s="59"/>
      <c r="H361" s="59"/>
      <c r="I361" s="59"/>
    </row>
    <row r="362" spans="1:9" x14ac:dyDescent="0.2">
      <c r="A362" s="59"/>
      <c r="B362" s="59"/>
      <c r="C362" s="59"/>
      <c r="D362" s="59"/>
      <c r="E362" s="11"/>
      <c r="G362" s="59"/>
      <c r="H362" s="59"/>
      <c r="I362" s="59"/>
    </row>
    <row r="363" spans="1:9" x14ac:dyDescent="0.2">
      <c r="A363" s="59"/>
      <c r="B363" s="59"/>
      <c r="C363" s="59"/>
      <c r="D363" s="59"/>
      <c r="E363" s="11"/>
      <c r="G363" s="59"/>
      <c r="H363" s="59"/>
      <c r="I363" s="59"/>
    </row>
    <row r="364" spans="1:9" x14ac:dyDescent="0.2">
      <c r="A364" s="59"/>
      <c r="B364" s="59"/>
      <c r="C364" s="59"/>
      <c r="D364" s="59"/>
      <c r="E364" s="11"/>
      <c r="G364" s="59"/>
      <c r="H364" s="59"/>
      <c r="I364" s="59"/>
    </row>
    <row r="365" spans="1:9" x14ac:dyDescent="0.2">
      <c r="A365" s="59"/>
      <c r="B365" s="59"/>
      <c r="C365" s="59"/>
      <c r="D365" s="59"/>
      <c r="E365" s="11"/>
      <c r="G365" s="59"/>
      <c r="H365" s="59"/>
      <c r="I365" s="59"/>
    </row>
    <row r="366" spans="1:9" x14ac:dyDescent="0.2">
      <c r="A366" s="59"/>
      <c r="B366" s="59"/>
      <c r="C366" s="59"/>
      <c r="D366" s="59"/>
      <c r="E366" s="11"/>
      <c r="G366" s="59"/>
      <c r="H366" s="59"/>
      <c r="I366" s="59"/>
    </row>
    <row r="367" spans="1:9" x14ac:dyDescent="0.2">
      <c r="A367" s="59"/>
      <c r="B367" s="59"/>
      <c r="C367" s="59"/>
      <c r="D367" s="59"/>
      <c r="E367" s="11"/>
      <c r="G367" s="59"/>
      <c r="H367" s="59"/>
      <c r="I367" s="59"/>
    </row>
    <row r="368" spans="1:9" x14ac:dyDescent="0.2">
      <c r="A368" s="59"/>
      <c r="B368" s="59"/>
      <c r="C368" s="59"/>
      <c r="D368" s="59"/>
      <c r="E368" s="11"/>
      <c r="G368" s="59"/>
      <c r="H368" s="59"/>
      <c r="I368" s="59"/>
    </row>
    <row r="369" spans="1:9" x14ac:dyDescent="0.2">
      <c r="A369" s="59"/>
      <c r="B369" s="59"/>
      <c r="C369" s="59"/>
      <c r="D369" s="59"/>
      <c r="E369" s="11"/>
      <c r="G369" s="59"/>
      <c r="H369" s="59"/>
      <c r="I369" s="59"/>
    </row>
    <row r="370" spans="1:9" x14ac:dyDescent="0.2">
      <c r="A370" s="59"/>
      <c r="B370" s="59"/>
      <c r="C370" s="59"/>
      <c r="D370" s="59"/>
      <c r="E370" s="11"/>
      <c r="G370" s="59"/>
      <c r="H370" s="59"/>
      <c r="I370" s="59"/>
    </row>
    <row r="371" spans="1:9" x14ac:dyDescent="0.2">
      <c r="A371" s="59"/>
      <c r="B371" s="59"/>
      <c r="C371" s="59"/>
      <c r="D371" s="59"/>
      <c r="E371" s="11"/>
      <c r="G371" s="59"/>
      <c r="H371" s="59"/>
      <c r="I371" s="59"/>
    </row>
    <row r="372" spans="1:9" x14ac:dyDescent="0.2">
      <c r="A372" s="59"/>
      <c r="B372" s="59"/>
      <c r="C372" s="59"/>
      <c r="D372" s="59"/>
      <c r="E372" s="11"/>
      <c r="G372" s="59"/>
      <c r="H372" s="59"/>
      <c r="I372" s="59"/>
    </row>
  </sheetData>
  <mergeCells count="1">
    <mergeCell ref="A1:F1"/>
  </mergeCells>
  <conditionalFormatting sqref="F2:F3">
    <cfRule type="cellIs" dxfId="72" priority="6" stopIfTrue="1" operator="between">
      <formula>0.009</formula>
      <formula>-0.009</formula>
    </cfRule>
  </conditionalFormatting>
  <conditionalFormatting sqref="F5:F133">
    <cfRule type="cellIs" dxfId="71" priority="5" stopIfTrue="1" operator="between">
      <formula>0.009</formula>
      <formula>-0.009</formula>
    </cfRule>
  </conditionalFormatting>
  <conditionalFormatting sqref="F271:F65536">
    <cfRule type="cellIs" dxfId="70" priority="1" stopIfTrue="1" operator="between">
      <formula>0.009</formula>
      <formula>-0.009</formula>
    </cfRule>
  </conditionalFormatting>
  <conditionalFormatting sqref="F135:G170">
    <cfRule type="cellIs" dxfId="69" priority="2" stopIfTrue="1" operator="between">
      <formula>0.009</formula>
      <formula>-0.009</formula>
    </cfRule>
  </conditionalFormatting>
  <hyperlinks>
    <hyperlink ref="A135"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250"/>
  <sheetViews>
    <sheetView workbookViewId="0">
      <selection sqref="A1:F1"/>
    </sheetView>
  </sheetViews>
  <sheetFormatPr defaultColWidth="9.140625" defaultRowHeight="11.25" x14ac:dyDescent="0.2"/>
  <cols>
    <col min="1" max="1" width="38.7109375" style="7" bestFit="1" customWidth="1"/>
    <col min="2" max="2" width="41.140625" style="7" bestFit="1" customWidth="1"/>
    <col min="3" max="3" width="25.140625" style="7" bestFit="1" customWidth="1"/>
    <col min="4" max="4" width="15.5703125" style="7" bestFit="1" customWidth="1"/>
    <col min="5" max="5" width="26.28515625" style="10" customWidth="1"/>
    <col min="6" max="6" width="13.5703125" style="11" bestFit="1" customWidth="1"/>
    <col min="7" max="16384" width="9.140625" style="7"/>
  </cols>
  <sheetData>
    <row r="1" spans="1:7" s="1" customFormat="1" ht="15" x14ac:dyDescent="0.2">
      <c r="A1" s="114" t="s">
        <v>14</v>
      </c>
      <c r="B1" s="115"/>
      <c r="C1" s="115"/>
      <c r="D1" s="115"/>
      <c r="E1" s="115"/>
      <c r="F1" s="115"/>
    </row>
    <row r="2" spans="1:7" s="1" customFormat="1" ht="12" x14ac:dyDescent="0.2">
      <c r="E2" s="5"/>
      <c r="F2" s="9"/>
    </row>
    <row r="3" spans="1:7" s="1" customFormat="1" ht="12" x14ac:dyDescent="0.2">
      <c r="A3" s="8" t="s">
        <v>7</v>
      </c>
      <c r="B3" s="2"/>
      <c r="C3" s="3"/>
      <c r="D3" s="3"/>
      <c r="E3" s="4"/>
      <c r="F3" s="9"/>
    </row>
    <row r="4" spans="1:7" s="1" customFormat="1" ht="27.75" customHeight="1" x14ac:dyDescent="0.2">
      <c r="A4" s="6" t="s">
        <v>2</v>
      </c>
      <c r="B4" s="6" t="s">
        <v>0</v>
      </c>
      <c r="C4" s="13" t="s">
        <v>4</v>
      </c>
      <c r="D4" s="13" t="s">
        <v>1</v>
      </c>
      <c r="E4" s="52" t="s">
        <v>6</v>
      </c>
      <c r="F4" s="12" t="s">
        <v>3</v>
      </c>
      <c r="G4" s="57" t="s">
        <v>5</v>
      </c>
    </row>
    <row r="5" spans="1:7" x14ac:dyDescent="0.2">
      <c r="A5" s="16" t="s">
        <v>112</v>
      </c>
      <c r="B5" s="17"/>
      <c r="C5" s="17"/>
      <c r="D5" s="17"/>
      <c r="E5" s="18"/>
      <c r="F5" s="19"/>
      <c r="G5" s="19"/>
    </row>
    <row r="6" spans="1:7" x14ac:dyDescent="0.2">
      <c r="A6" s="20" t="s">
        <v>20</v>
      </c>
      <c r="B6" s="21"/>
      <c r="C6" s="21"/>
      <c r="D6" s="21"/>
      <c r="E6" s="22"/>
      <c r="F6" s="23"/>
      <c r="G6" s="23"/>
    </row>
    <row r="7" spans="1:7" x14ac:dyDescent="0.2">
      <c r="A7" s="21" t="s">
        <v>114</v>
      </c>
      <c r="B7" s="21" t="s">
        <v>113</v>
      </c>
      <c r="C7" s="21" t="s">
        <v>115</v>
      </c>
      <c r="D7" s="24">
        <v>4087942</v>
      </c>
      <c r="E7" s="22">
        <v>38900.856070000002</v>
      </c>
      <c r="F7" s="23">
        <v>5.1802888447091897</v>
      </c>
      <c r="G7" s="23"/>
    </row>
    <row r="8" spans="1:7" x14ac:dyDescent="0.2">
      <c r="A8" s="21" t="s">
        <v>128</v>
      </c>
      <c r="B8" s="21" t="s">
        <v>127</v>
      </c>
      <c r="C8" s="21" t="s">
        <v>129</v>
      </c>
      <c r="D8" s="24">
        <v>2472229</v>
      </c>
      <c r="E8" s="22">
        <v>33553.091990000001</v>
      </c>
      <c r="F8" s="23">
        <v>4.4681460949992502</v>
      </c>
      <c r="G8" s="23"/>
    </row>
    <row r="9" spans="1:7" x14ac:dyDescent="0.2">
      <c r="A9" s="21" t="s">
        <v>131</v>
      </c>
      <c r="B9" s="21" t="s">
        <v>130</v>
      </c>
      <c r="C9" s="21" t="s">
        <v>115</v>
      </c>
      <c r="D9" s="24">
        <v>2950277</v>
      </c>
      <c r="E9" s="22">
        <v>30836.2952</v>
      </c>
      <c r="F9" s="23">
        <v>4.1063599153004304</v>
      </c>
      <c r="G9" s="23"/>
    </row>
    <row r="10" spans="1:7" x14ac:dyDescent="0.2">
      <c r="A10" s="21" t="s">
        <v>133</v>
      </c>
      <c r="B10" s="21" t="s">
        <v>132</v>
      </c>
      <c r="C10" s="21" t="s">
        <v>134</v>
      </c>
      <c r="D10" s="24">
        <v>9548090</v>
      </c>
      <c r="E10" s="22">
        <v>29976.22856</v>
      </c>
      <c r="F10" s="23">
        <v>3.9918278954168298</v>
      </c>
      <c r="G10" s="23"/>
    </row>
    <row r="11" spans="1:7" x14ac:dyDescent="0.2">
      <c r="A11" s="21" t="s">
        <v>204</v>
      </c>
      <c r="B11" s="21" t="s">
        <v>203</v>
      </c>
      <c r="C11" s="21" t="s">
        <v>162</v>
      </c>
      <c r="D11" s="24">
        <v>169582</v>
      </c>
      <c r="E11" s="22">
        <v>25082.873619999998</v>
      </c>
      <c r="F11" s="23">
        <v>3.3401971970262698</v>
      </c>
      <c r="G11" s="23"/>
    </row>
    <row r="12" spans="1:7" x14ac:dyDescent="0.2">
      <c r="A12" s="21" t="s">
        <v>448</v>
      </c>
      <c r="B12" s="21" t="s">
        <v>447</v>
      </c>
      <c r="C12" s="21" t="s">
        <v>126</v>
      </c>
      <c r="D12" s="24">
        <v>814231</v>
      </c>
      <c r="E12" s="22">
        <v>22700.760279999999</v>
      </c>
      <c r="F12" s="23">
        <v>3.0229796237206998</v>
      </c>
      <c r="G12" s="23"/>
    </row>
    <row r="13" spans="1:7" x14ac:dyDescent="0.2">
      <c r="A13" s="21" t="s">
        <v>122</v>
      </c>
      <c r="B13" s="21" t="s">
        <v>121</v>
      </c>
      <c r="C13" s="21" t="s">
        <v>123</v>
      </c>
      <c r="D13" s="24">
        <v>1158502</v>
      </c>
      <c r="E13" s="22">
        <v>21881.785779999998</v>
      </c>
      <c r="F13" s="23">
        <v>2.9139196981803099</v>
      </c>
      <c r="G13" s="23"/>
    </row>
    <row r="14" spans="1:7" x14ac:dyDescent="0.2">
      <c r="A14" s="21" t="s">
        <v>696</v>
      </c>
      <c r="B14" s="21" t="s">
        <v>695</v>
      </c>
      <c r="C14" s="21" t="s">
        <v>219</v>
      </c>
      <c r="D14" s="24">
        <v>1435340</v>
      </c>
      <c r="E14" s="22">
        <v>21466.945039999999</v>
      </c>
      <c r="F14" s="23">
        <v>2.8586768301599799</v>
      </c>
      <c r="G14" s="23"/>
    </row>
    <row r="15" spans="1:7" x14ac:dyDescent="0.2">
      <c r="A15" s="21" t="s">
        <v>182</v>
      </c>
      <c r="B15" s="21" t="s">
        <v>181</v>
      </c>
      <c r="C15" s="21" t="s">
        <v>183</v>
      </c>
      <c r="D15" s="24">
        <v>12833401</v>
      </c>
      <c r="E15" s="22">
        <v>21281.62888</v>
      </c>
      <c r="F15" s="23">
        <v>2.8339989352914299</v>
      </c>
      <c r="G15" s="23"/>
    </row>
    <row r="16" spans="1:7" x14ac:dyDescent="0.2">
      <c r="A16" s="21" t="s">
        <v>144</v>
      </c>
      <c r="B16" s="21" t="s">
        <v>143</v>
      </c>
      <c r="C16" s="21" t="s">
        <v>145</v>
      </c>
      <c r="D16" s="24">
        <v>6333312</v>
      </c>
      <c r="E16" s="22">
        <v>20744.763459999998</v>
      </c>
      <c r="F16" s="23">
        <v>2.7625064740116101</v>
      </c>
      <c r="G16" s="23"/>
    </row>
    <row r="17" spans="1:7" x14ac:dyDescent="0.2">
      <c r="A17" s="21" t="s">
        <v>161</v>
      </c>
      <c r="B17" s="21" t="s">
        <v>160</v>
      </c>
      <c r="C17" s="21" t="s">
        <v>162</v>
      </c>
      <c r="D17" s="24">
        <v>637966</v>
      </c>
      <c r="E17" s="22">
        <v>20411.722170000001</v>
      </c>
      <c r="F17" s="23">
        <v>2.7181565482333698</v>
      </c>
      <c r="G17" s="23"/>
    </row>
    <row r="18" spans="1:7" x14ac:dyDescent="0.2">
      <c r="A18" s="21" t="s">
        <v>166</v>
      </c>
      <c r="B18" s="21" t="s">
        <v>165</v>
      </c>
      <c r="C18" s="21" t="s">
        <v>167</v>
      </c>
      <c r="D18" s="24">
        <v>2560258</v>
      </c>
      <c r="E18" s="22">
        <v>19766.471890000001</v>
      </c>
      <c r="F18" s="23">
        <v>2.63223086008104</v>
      </c>
      <c r="G18" s="23"/>
    </row>
    <row r="19" spans="1:7" x14ac:dyDescent="0.2">
      <c r="A19" s="21" t="s">
        <v>572</v>
      </c>
      <c r="B19" s="21" t="s">
        <v>571</v>
      </c>
      <c r="C19" s="21" t="s">
        <v>142</v>
      </c>
      <c r="D19" s="24">
        <v>2986555</v>
      </c>
      <c r="E19" s="22">
        <v>17950.688829999999</v>
      </c>
      <c r="F19" s="23">
        <v>2.3904294788157099</v>
      </c>
      <c r="G19" s="23"/>
    </row>
    <row r="20" spans="1:7" x14ac:dyDescent="0.2">
      <c r="A20" s="21" t="s">
        <v>698</v>
      </c>
      <c r="B20" s="21" t="s">
        <v>697</v>
      </c>
      <c r="C20" s="21" t="s">
        <v>213</v>
      </c>
      <c r="D20" s="24">
        <v>1031302</v>
      </c>
      <c r="E20" s="22">
        <v>16549.303189999999</v>
      </c>
      <c r="F20" s="23">
        <v>2.2038119302207702</v>
      </c>
      <c r="G20" s="23"/>
    </row>
    <row r="21" spans="1:7" x14ac:dyDescent="0.2">
      <c r="A21" s="21" t="s">
        <v>576</v>
      </c>
      <c r="B21" s="21" t="s">
        <v>575</v>
      </c>
      <c r="C21" s="21" t="s">
        <v>577</v>
      </c>
      <c r="D21" s="24">
        <v>2113227</v>
      </c>
      <c r="E21" s="22">
        <v>15917.882379999999</v>
      </c>
      <c r="F21" s="23">
        <v>2.11972786347236</v>
      </c>
      <c r="G21" s="23"/>
    </row>
    <row r="22" spans="1:7" x14ac:dyDescent="0.2">
      <c r="A22" s="21" t="s">
        <v>251</v>
      </c>
      <c r="B22" s="21" t="s">
        <v>250</v>
      </c>
      <c r="C22" s="21" t="s">
        <v>153</v>
      </c>
      <c r="D22" s="24">
        <v>972611</v>
      </c>
      <c r="E22" s="22">
        <v>15458.67923</v>
      </c>
      <c r="F22" s="23">
        <v>2.0585774108674202</v>
      </c>
      <c r="G22" s="23"/>
    </row>
    <row r="23" spans="1:7" x14ac:dyDescent="0.2">
      <c r="A23" s="21" t="s">
        <v>155</v>
      </c>
      <c r="B23" s="21" t="s">
        <v>154</v>
      </c>
      <c r="C23" s="21" t="s">
        <v>156</v>
      </c>
      <c r="D23" s="24">
        <v>833638</v>
      </c>
      <c r="E23" s="22">
        <v>14762.0617</v>
      </c>
      <c r="F23" s="23">
        <v>1.96581132846568</v>
      </c>
      <c r="G23" s="23"/>
    </row>
    <row r="24" spans="1:7" x14ac:dyDescent="0.2">
      <c r="A24" s="21" t="s">
        <v>172</v>
      </c>
      <c r="B24" s="21" t="s">
        <v>171</v>
      </c>
      <c r="C24" s="21" t="s">
        <v>173</v>
      </c>
      <c r="D24" s="24">
        <v>536753</v>
      </c>
      <c r="E24" s="22">
        <v>14276.55629</v>
      </c>
      <c r="F24" s="23">
        <v>1.9011582973101899</v>
      </c>
      <c r="G24" s="23"/>
    </row>
    <row r="25" spans="1:7" x14ac:dyDescent="0.2">
      <c r="A25" s="21" t="s">
        <v>500</v>
      </c>
      <c r="B25" s="21" t="s">
        <v>499</v>
      </c>
      <c r="C25" s="21" t="s">
        <v>191</v>
      </c>
      <c r="D25" s="24">
        <v>1930420</v>
      </c>
      <c r="E25" s="22">
        <v>13816.98115</v>
      </c>
      <c r="F25" s="23">
        <v>1.8399583081180799</v>
      </c>
      <c r="G25" s="23"/>
    </row>
    <row r="26" spans="1:7" x14ac:dyDescent="0.2">
      <c r="A26" s="21" t="s">
        <v>546</v>
      </c>
      <c r="B26" s="21" t="s">
        <v>545</v>
      </c>
      <c r="C26" s="21" t="s">
        <v>126</v>
      </c>
      <c r="D26" s="24">
        <v>837502</v>
      </c>
      <c r="E26" s="22">
        <v>13762.67037</v>
      </c>
      <c r="F26" s="23">
        <v>1.8327259344326501</v>
      </c>
      <c r="G26" s="23"/>
    </row>
    <row r="27" spans="1:7" x14ac:dyDescent="0.2">
      <c r="A27" s="21" t="s">
        <v>175</v>
      </c>
      <c r="B27" s="21" t="s">
        <v>174</v>
      </c>
      <c r="C27" s="21" t="s">
        <v>142</v>
      </c>
      <c r="D27" s="24">
        <v>616956</v>
      </c>
      <c r="E27" s="22">
        <v>13502.082060000001</v>
      </c>
      <c r="F27" s="23">
        <v>1.798024314681</v>
      </c>
      <c r="G27" s="23"/>
    </row>
    <row r="28" spans="1:7" x14ac:dyDescent="0.2">
      <c r="A28" s="21" t="s">
        <v>179</v>
      </c>
      <c r="B28" s="21" t="s">
        <v>178</v>
      </c>
      <c r="C28" s="21" t="s">
        <v>180</v>
      </c>
      <c r="D28" s="24">
        <v>236227</v>
      </c>
      <c r="E28" s="22">
        <v>13337.376420000001</v>
      </c>
      <c r="F28" s="23">
        <v>1.77609104956166</v>
      </c>
      <c r="G28" s="23"/>
    </row>
    <row r="29" spans="1:7" x14ac:dyDescent="0.2">
      <c r="A29" s="21" t="s">
        <v>227</v>
      </c>
      <c r="B29" s="21" t="s">
        <v>226</v>
      </c>
      <c r="C29" s="21" t="s">
        <v>123</v>
      </c>
      <c r="D29" s="24">
        <v>3899828</v>
      </c>
      <c r="E29" s="22">
        <v>13204.81761</v>
      </c>
      <c r="F29" s="23">
        <v>1.75843866362251</v>
      </c>
      <c r="G29" s="23"/>
    </row>
    <row r="30" spans="1:7" x14ac:dyDescent="0.2">
      <c r="A30" s="21" t="s">
        <v>700</v>
      </c>
      <c r="B30" s="21" t="s">
        <v>699</v>
      </c>
      <c r="C30" s="21" t="s">
        <v>153</v>
      </c>
      <c r="D30" s="24">
        <v>465950</v>
      </c>
      <c r="E30" s="22">
        <v>11515.488300000001</v>
      </c>
      <c r="F30" s="23">
        <v>1.5334766791385199</v>
      </c>
      <c r="G30" s="23"/>
    </row>
    <row r="31" spans="1:7" x14ac:dyDescent="0.2">
      <c r="A31" s="21" t="s">
        <v>506</v>
      </c>
      <c r="B31" s="21" t="s">
        <v>505</v>
      </c>
      <c r="C31" s="21" t="s">
        <v>153</v>
      </c>
      <c r="D31" s="24">
        <v>2533367</v>
      </c>
      <c r="E31" s="22">
        <v>11507.819600000001</v>
      </c>
      <c r="F31" s="23">
        <v>1.53245546559525</v>
      </c>
      <c r="G31" s="23"/>
    </row>
    <row r="32" spans="1:7" x14ac:dyDescent="0.2">
      <c r="A32" s="21" t="s">
        <v>409</v>
      </c>
      <c r="B32" s="21" t="s">
        <v>408</v>
      </c>
      <c r="C32" s="21" t="s">
        <v>115</v>
      </c>
      <c r="D32" s="24">
        <v>4350096</v>
      </c>
      <c r="E32" s="22">
        <v>11355.92561</v>
      </c>
      <c r="F32" s="23">
        <v>1.51222828240526</v>
      </c>
      <c r="G32" s="23"/>
    </row>
    <row r="33" spans="1:7" x14ac:dyDescent="0.2">
      <c r="A33" s="21" t="s">
        <v>538</v>
      </c>
      <c r="B33" s="21" t="s">
        <v>537</v>
      </c>
      <c r="C33" s="21" t="s">
        <v>126</v>
      </c>
      <c r="D33" s="24">
        <v>1148909</v>
      </c>
      <c r="E33" s="22">
        <v>11227.13875</v>
      </c>
      <c r="F33" s="23">
        <v>1.49507819365136</v>
      </c>
      <c r="G33" s="23"/>
    </row>
    <row r="34" spans="1:7" x14ac:dyDescent="0.2">
      <c r="A34" s="21" t="s">
        <v>138</v>
      </c>
      <c r="B34" s="21" t="s">
        <v>137</v>
      </c>
      <c r="C34" s="21" t="s">
        <v>139</v>
      </c>
      <c r="D34" s="24">
        <v>84775</v>
      </c>
      <c r="E34" s="22">
        <v>10715.56</v>
      </c>
      <c r="F34" s="23">
        <v>1.4269530684087099</v>
      </c>
      <c r="G34" s="23"/>
    </row>
    <row r="35" spans="1:7" x14ac:dyDescent="0.2">
      <c r="A35" s="21" t="s">
        <v>496</v>
      </c>
      <c r="B35" s="21" t="s">
        <v>495</v>
      </c>
      <c r="C35" s="21" t="s">
        <v>233</v>
      </c>
      <c r="D35" s="24">
        <v>1376068</v>
      </c>
      <c r="E35" s="22">
        <v>10708.561180000001</v>
      </c>
      <c r="F35" s="23">
        <v>1.42602106040593</v>
      </c>
      <c r="G35" s="23"/>
    </row>
    <row r="36" spans="1:7" x14ac:dyDescent="0.2">
      <c r="A36" s="21" t="s">
        <v>243</v>
      </c>
      <c r="B36" s="21" t="s">
        <v>242</v>
      </c>
      <c r="C36" s="21" t="s">
        <v>115</v>
      </c>
      <c r="D36" s="24">
        <v>15317159</v>
      </c>
      <c r="E36" s="22">
        <v>10414.136399999999</v>
      </c>
      <c r="F36" s="23">
        <v>1.3868135581161201</v>
      </c>
      <c r="G36" s="23"/>
    </row>
    <row r="37" spans="1:7" x14ac:dyDescent="0.2">
      <c r="A37" s="21" t="s">
        <v>702</v>
      </c>
      <c r="B37" s="21" t="s">
        <v>701</v>
      </c>
      <c r="C37" s="21" t="s">
        <v>162</v>
      </c>
      <c r="D37" s="24">
        <v>282218</v>
      </c>
      <c r="E37" s="22">
        <v>9247.1549880000002</v>
      </c>
      <c r="F37" s="23">
        <v>1.2314107880668399</v>
      </c>
      <c r="G37" s="23"/>
    </row>
    <row r="38" spans="1:7" x14ac:dyDescent="0.2">
      <c r="A38" s="21" t="s">
        <v>212</v>
      </c>
      <c r="B38" s="21" t="s">
        <v>211</v>
      </c>
      <c r="C38" s="21" t="s">
        <v>213</v>
      </c>
      <c r="D38" s="24">
        <v>1001916</v>
      </c>
      <c r="E38" s="22">
        <v>9001.7143020000003</v>
      </c>
      <c r="F38" s="23">
        <v>1.1987263236058101</v>
      </c>
      <c r="G38" s="23"/>
    </row>
    <row r="39" spans="1:7" x14ac:dyDescent="0.2">
      <c r="A39" s="21" t="s">
        <v>704</v>
      </c>
      <c r="B39" s="21" t="s">
        <v>703</v>
      </c>
      <c r="C39" s="21" t="s">
        <v>123</v>
      </c>
      <c r="D39" s="24">
        <v>571819</v>
      </c>
      <c r="E39" s="22">
        <v>8855.1890340000009</v>
      </c>
      <c r="F39" s="23">
        <v>1.1792140740573001</v>
      </c>
      <c r="G39" s="23"/>
    </row>
    <row r="40" spans="1:7" x14ac:dyDescent="0.2">
      <c r="A40" s="21" t="s">
        <v>164</v>
      </c>
      <c r="B40" s="21" t="s">
        <v>163</v>
      </c>
      <c r="C40" s="21" t="s">
        <v>153</v>
      </c>
      <c r="D40" s="24">
        <v>471821</v>
      </c>
      <c r="E40" s="22">
        <v>8493.7216420000004</v>
      </c>
      <c r="F40" s="23">
        <v>1.1310787452322899</v>
      </c>
      <c r="G40" s="23"/>
    </row>
    <row r="41" spans="1:7" x14ac:dyDescent="0.2">
      <c r="A41" s="21" t="s">
        <v>193</v>
      </c>
      <c r="B41" s="21" t="s">
        <v>192</v>
      </c>
      <c r="C41" s="21" t="s">
        <v>170</v>
      </c>
      <c r="D41" s="24">
        <v>116205</v>
      </c>
      <c r="E41" s="22">
        <v>8445.1983749999999</v>
      </c>
      <c r="F41" s="23">
        <v>1.12461707409846</v>
      </c>
      <c r="G41" s="23"/>
    </row>
    <row r="42" spans="1:7" x14ac:dyDescent="0.2">
      <c r="A42" s="21" t="s">
        <v>681</v>
      </c>
      <c r="B42" s="21" t="s">
        <v>680</v>
      </c>
      <c r="C42" s="21" t="s">
        <v>183</v>
      </c>
      <c r="D42" s="24">
        <v>4558919</v>
      </c>
      <c r="E42" s="22">
        <v>7942.5486819999996</v>
      </c>
      <c r="F42" s="23">
        <v>1.05768099966455</v>
      </c>
      <c r="G42" s="23"/>
    </row>
    <row r="43" spans="1:7" x14ac:dyDescent="0.2">
      <c r="A43" s="21" t="s">
        <v>603</v>
      </c>
      <c r="B43" s="21" t="s">
        <v>602</v>
      </c>
      <c r="C43" s="21" t="s">
        <v>199</v>
      </c>
      <c r="D43" s="24">
        <v>1563667</v>
      </c>
      <c r="E43" s="22">
        <v>7190.5227000000004</v>
      </c>
      <c r="F43" s="23">
        <v>0.95753637049556595</v>
      </c>
      <c r="G43" s="23"/>
    </row>
    <row r="44" spans="1:7" x14ac:dyDescent="0.2">
      <c r="A44" s="21" t="s">
        <v>613</v>
      </c>
      <c r="B44" s="21" t="s">
        <v>612</v>
      </c>
      <c r="C44" s="21" t="s">
        <v>115</v>
      </c>
      <c r="D44" s="24">
        <v>16131092</v>
      </c>
      <c r="E44" s="22">
        <v>6884.7500659999996</v>
      </c>
      <c r="F44" s="23">
        <v>0.91681771479099206</v>
      </c>
      <c r="G44" s="23"/>
    </row>
    <row r="45" spans="1:7" x14ac:dyDescent="0.2">
      <c r="A45" s="21" t="s">
        <v>655</v>
      </c>
      <c r="B45" s="21" t="s">
        <v>654</v>
      </c>
      <c r="C45" s="21" t="s">
        <v>394</v>
      </c>
      <c r="D45" s="24">
        <v>1969954</v>
      </c>
      <c r="E45" s="22">
        <v>6629.8801869999998</v>
      </c>
      <c r="F45" s="23">
        <v>0.88287759818635203</v>
      </c>
      <c r="G45" s="23"/>
    </row>
    <row r="46" spans="1:7" x14ac:dyDescent="0.2">
      <c r="A46" s="21" t="s">
        <v>169</v>
      </c>
      <c r="B46" s="21" t="s">
        <v>168</v>
      </c>
      <c r="C46" s="21" t="s">
        <v>170</v>
      </c>
      <c r="D46" s="24">
        <v>1997305</v>
      </c>
      <c r="E46" s="22">
        <v>6591.1064999999999</v>
      </c>
      <c r="F46" s="23">
        <v>0.87771424399504805</v>
      </c>
      <c r="G46" s="23"/>
    </row>
    <row r="47" spans="1:7" x14ac:dyDescent="0.2">
      <c r="A47" s="21" t="s">
        <v>335</v>
      </c>
      <c r="B47" s="21" t="s">
        <v>334</v>
      </c>
      <c r="C47" s="21" t="s">
        <v>153</v>
      </c>
      <c r="D47" s="24">
        <v>1881179</v>
      </c>
      <c r="E47" s="22">
        <v>6553.087047</v>
      </c>
      <c r="F47" s="23">
        <v>0.87265132846682902</v>
      </c>
      <c r="G47" s="23"/>
    </row>
    <row r="48" spans="1:7" x14ac:dyDescent="0.2">
      <c r="A48" s="21" t="s">
        <v>536</v>
      </c>
      <c r="B48" s="21" t="s">
        <v>535</v>
      </c>
      <c r="C48" s="21" t="s">
        <v>126</v>
      </c>
      <c r="D48" s="24">
        <v>786828</v>
      </c>
      <c r="E48" s="22">
        <v>6043.6258680000001</v>
      </c>
      <c r="F48" s="23">
        <v>0.80480819263359504</v>
      </c>
      <c r="G48" s="23"/>
    </row>
    <row r="49" spans="1:7" x14ac:dyDescent="0.2">
      <c r="A49" s="21" t="s">
        <v>119</v>
      </c>
      <c r="B49" s="21" t="s">
        <v>118</v>
      </c>
      <c r="C49" s="21" t="s">
        <v>120</v>
      </c>
      <c r="D49" s="24">
        <v>166745</v>
      </c>
      <c r="E49" s="22">
        <v>6004.4874499999996</v>
      </c>
      <c r="F49" s="23">
        <v>0.79959626851037902</v>
      </c>
      <c r="G49" s="23"/>
    </row>
    <row r="50" spans="1:7" x14ac:dyDescent="0.2">
      <c r="A50" s="21" t="s">
        <v>258</v>
      </c>
      <c r="B50" s="21" t="s">
        <v>257</v>
      </c>
      <c r="C50" s="21" t="s">
        <v>142</v>
      </c>
      <c r="D50" s="24">
        <v>941015</v>
      </c>
      <c r="E50" s="22">
        <v>5889.8128850000003</v>
      </c>
      <c r="F50" s="23">
        <v>0.78432546396118297</v>
      </c>
      <c r="G50" s="23"/>
    </row>
    <row r="51" spans="1:7" x14ac:dyDescent="0.2">
      <c r="A51" s="21" t="s">
        <v>141</v>
      </c>
      <c r="B51" s="21" t="s">
        <v>140</v>
      </c>
      <c r="C51" s="21" t="s">
        <v>142</v>
      </c>
      <c r="D51" s="24">
        <v>72571</v>
      </c>
      <c r="E51" s="22">
        <v>5522.6531000000004</v>
      </c>
      <c r="F51" s="23">
        <v>0.73543209937715504</v>
      </c>
      <c r="G51" s="23"/>
    </row>
    <row r="52" spans="1:7" x14ac:dyDescent="0.2">
      <c r="A52" s="21" t="s">
        <v>534</v>
      </c>
      <c r="B52" s="21" t="s">
        <v>533</v>
      </c>
      <c r="C52" s="21" t="s">
        <v>134</v>
      </c>
      <c r="D52" s="24">
        <v>1163302</v>
      </c>
      <c r="E52" s="22">
        <v>4766.6299449999997</v>
      </c>
      <c r="F52" s="23">
        <v>0.63475518087590199</v>
      </c>
      <c r="G52" s="23"/>
    </row>
    <row r="53" spans="1:7" x14ac:dyDescent="0.2">
      <c r="A53" s="21" t="s">
        <v>706</v>
      </c>
      <c r="B53" s="21" t="s">
        <v>705</v>
      </c>
      <c r="C53" s="21" t="s">
        <v>153</v>
      </c>
      <c r="D53" s="24">
        <v>2555974</v>
      </c>
      <c r="E53" s="22">
        <v>4688.6787059999997</v>
      </c>
      <c r="F53" s="23">
        <v>0.62437469122558897</v>
      </c>
      <c r="G53" s="23"/>
    </row>
    <row r="54" spans="1:7" x14ac:dyDescent="0.2">
      <c r="A54" s="21" t="s">
        <v>708</v>
      </c>
      <c r="B54" s="21" t="s">
        <v>707</v>
      </c>
      <c r="C54" s="21" t="s">
        <v>219</v>
      </c>
      <c r="D54" s="24">
        <v>2250368</v>
      </c>
      <c r="E54" s="22">
        <v>4582.8744319999996</v>
      </c>
      <c r="F54" s="23">
        <v>0.61028511182562695</v>
      </c>
      <c r="G54" s="23"/>
    </row>
    <row r="55" spans="1:7" x14ac:dyDescent="0.2">
      <c r="A55" s="21" t="s">
        <v>177</v>
      </c>
      <c r="B55" s="21" t="s">
        <v>176</v>
      </c>
      <c r="C55" s="21" t="s">
        <v>162</v>
      </c>
      <c r="D55" s="24">
        <v>660862</v>
      </c>
      <c r="E55" s="22">
        <v>4421.1667799999996</v>
      </c>
      <c r="F55" s="23">
        <v>0.588751078120756</v>
      </c>
      <c r="G55" s="23"/>
    </row>
    <row r="56" spans="1:7" x14ac:dyDescent="0.2">
      <c r="A56" s="21" t="s">
        <v>574</v>
      </c>
      <c r="B56" s="21" t="s">
        <v>573</v>
      </c>
      <c r="C56" s="21" t="s">
        <v>196</v>
      </c>
      <c r="D56" s="24">
        <v>434087</v>
      </c>
      <c r="E56" s="22">
        <v>4007.0570969999999</v>
      </c>
      <c r="F56" s="23">
        <v>0.533605562364733</v>
      </c>
      <c r="G56" s="23"/>
    </row>
    <row r="57" spans="1:7" x14ac:dyDescent="0.2">
      <c r="A57" s="21" t="s">
        <v>643</v>
      </c>
      <c r="B57" s="21" t="s">
        <v>642</v>
      </c>
      <c r="C57" s="21" t="s">
        <v>213</v>
      </c>
      <c r="D57" s="24">
        <v>414627</v>
      </c>
      <c r="E57" s="22">
        <v>3400.9779680000001</v>
      </c>
      <c r="F57" s="23">
        <v>0.452896157272976</v>
      </c>
      <c r="G57" s="23"/>
    </row>
    <row r="58" spans="1:7" x14ac:dyDescent="0.2">
      <c r="A58" s="21" t="s">
        <v>710</v>
      </c>
      <c r="B58" s="21" t="s">
        <v>709</v>
      </c>
      <c r="C58" s="21" t="s">
        <v>170</v>
      </c>
      <c r="D58" s="24">
        <v>733063</v>
      </c>
      <c r="E58" s="22">
        <v>2707.5681909999998</v>
      </c>
      <c r="F58" s="23">
        <v>0.36055723994576699</v>
      </c>
      <c r="G58" s="23"/>
    </row>
    <row r="59" spans="1:7" x14ac:dyDescent="0.2">
      <c r="A59" s="21" t="s">
        <v>687</v>
      </c>
      <c r="B59" s="21" t="s">
        <v>686</v>
      </c>
      <c r="C59" s="21" t="s">
        <v>170</v>
      </c>
      <c r="D59" s="24">
        <v>528424</v>
      </c>
      <c r="E59" s="22">
        <v>1598.7468120000001</v>
      </c>
      <c r="F59" s="23">
        <v>0.21289943493312899</v>
      </c>
      <c r="G59" s="23"/>
    </row>
    <row r="60" spans="1:7" x14ac:dyDescent="0.2">
      <c r="A60" s="21" t="s">
        <v>712</v>
      </c>
      <c r="B60" s="21" t="s">
        <v>711</v>
      </c>
      <c r="C60" s="21" t="s">
        <v>394</v>
      </c>
      <c r="D60" s="24">
        <v>398564</v>
      </c>
      <c r="E60" s="22">
        <v>1305.496382</v>
      </c>
      <c r="F60" s="23">
        <v>0.17384831666206599</v>
      </c>
      <c r="G60" s="23"/>
    </row>
    <row r="61" spans="1:7" x14ac:dyDescent="0.2">
      <c r="A61" s="21" t="s">
        <v>316</v>
      </c>
      <c r="B61" s="21" t="s">
        <v>315</v>
      </c>
      <c r="C61" s="21" t="s">
        <v>196</v>
      </c>
      <c r="D61" s="24">
        <v>59102</v>
      </c>
      <c r="E61" s="22">
        <v>1151.1296540000001</v>
      </c>
      <c r="F61" s="23">
        <v>0.15329184773465501</v>
      </c>
      <c r="G61" s="23"/>
    </row>
    <row r="62" spans="1:7" x14ac:dyDescent="0.2">
      <c r="A62" s="21" t="s">
        <v>714</v>
      </c>
      <c r="B62" s="21" t="s">
        <v>713</v>
      </c>
      <c r="C62" s="21" t="s">
        <v>715</v>
      </c>
      <c r="D62" s="24">
        <v>195700</v>
      </c>
      <c r="E62" s="22">
        <v>975.95590000000004</v>
      </c>
      <c r="F62" s="23">
        <v>0.129964581051908</v>
      </c>
      <c r="G62" s="23"/>
    </row>
    <row r="63" spans="1:7" x14ac:dyDescent="0.2">
      <c r="A63" s="21" t="s">
        <v>717</v>
      </c>
      <c r="B63" s="21" t="s">
        <v>716</v>
      </c>
      <c r="C63" s="21" t="s">
        <v>718</v>
      </c>
      <c r="D63" s="24">
        <v>255654</v>
      </c>
      <c r="E63" s="22">
        <v>631.46537999999998</v>
      </c>
      <c r="F63" s="23">
        <v>8.4090001977019505E-2</v>
      </c>
      <c r="G63" s="23"/>
    </row>
    <row r="64" spans="1:7" x14ac:dyDescent="0.2">
      <c r="A64" s="21" t="s">
        <v>719</v>
      </c>
      <c r="B64" s="21" t="s">
        <v>989</v>
      </c>
      <c r="C64" s="21" t="s">
        <v>162</v>
      </c>
      <c r="D64" s="24">
        <v>1128872</v>
      </c>
      <c r="E64" s="22">
        <v>112.88720000000001</v>
      </c>
      <c r="F64" s="23">
        <v>1.5032787500053E-2</v>
      </c>
      <c r="G64" s="23"/>
    </row>
    <row r="65" spans="1:9" x14ac:dyDescent="0.2">
      <c r="A65" s="20" t="s">
        <v>27</v>
      </c>
      <c r="B65" s="20"/>
      <c r="C65" s="20"/>
      <c r="D65" s="20"/>
      <c r="E65" s="25">
        <f>SUM(E7:E64)</f>
        <v>690233.23928300012</v>
      </c>
      <c r="F65" s="26">
        <f>SUM(F7:F64)</f>
        <v>91.915909081052092</v>
      </c>
      <c r="G65" s="23"/>
      <c r="H65" s="14"/>
      <c r="I65" s="14"/>
    </row>
    <row r="66" spans="1:9" x14ac:dyDescent="0.2">
      <c r="A66" s="21"/>
      <c r="B66" s="21"/>
      <c r="C66" s="21"/>
      <c r="D66" s="21"/>
      <c r="E66" s="22"/>
      <c r="F66" s="23"/>
      <c r="G66" s="23"/>
    </row>
    <row r="67" spans="1:9" x14ac:dyDescent="0.2">
      <c r="A67" s="20" t="s">
        <v>371</v>
      </c>
      <c r="B67" s="21"/>
      <c r="C67" s="21"/>
      <c r="D67" s="21"/>
      <c r="E67" s="22"/>
      <c r="F67" s="23"/>
      <c r="G67" s="23"/>
    </row>
    <row r="68" spans="1:9" x14ac:dyDescent="0.2">
      <c r="A68" s="21"/>
      <c r="B68" s="21" t="s">
        <v>372</v>
      </c>
      <c r="C68" s="21" t="s">
        <v>233</v>
      </c>
      <c r="D68" s="24">
        <v>98000</v>
      </c>
      <c r="E68" s="22">
        <v>9.7999999999999997E-3</v>
      </c>
      <c r="F68" s="23">
        <v>1.3050311948610601E-6</v>
      </c>
      <c r="G68" s="23"/>
    </row>
    <row r="69" spans="1:9" x14ac:dyDescent="0.2">
      <c r="A69" s="21"/>
      <c r="B69" s="21" t="s">
        <v>720</v>
      </c>
      <c r="C69" s="21" t="s">
        <v>375</v>
      </c>
      <c r="D69" s="24">
        <v>23815</v>
      </c>
      <c r="E69" s="22">
        <v>2.3814999999999999E-3</v>
      </c>
      <c r="F69" s="23">
        <v>3.1713589699608198E-7</v>
      </c>
      <c r="G69" s="23"/>
    </row>
    <row r="70" spans="1:9" x14ac:dyDescent="0.2">
      <c r="A70" s="20" t="s">
        <v>27</v>
      </c>
      <c r="B70" s="20"/>
      <c r="C70" s="20"/>
      <c r="D70" s="20"/>
      <c r="E70" s="25">
        <f>SUM(E67:E69)</f>
        <v>1.21815E-2</v>
      </c>
      <c r="F70" s="26">
        <f>SUM(F67:F69)</f>
        <v>1.6221670918571421E-6</v>
      </c>
      <c r="G70" s="23"/>
      <c r="H70" s="14"/>
      <c r="I70" s="14"/>
    </row>
    <row r="71" spans="1:9" x14ac:dyDescent="0.2">
      <c r="A71" s="21"/>
      <c r="B71" s="21"/>
      <c r="C71" s="21"/>
      <c r="D71" s="21"/>
      <c r="E71" s="22"/>
      <c r="F71" s="23"/>
      <c r="G71" s="23"/>
    </row>
    <row r="72" spans="1:9" x14ac:dyDescent="0.2">
      <c r="A72" s="20" t="s">
        <v>553</v>
      </c>
      <c r="B72" s="21"/>
      <c r="C72" s="21"/>
      <c r="D72" s="21"/>
      <c r="E72" s="22"/>
      <c r="F72" s="23"/>
      <c r="G72" s="23"/>
    </row>
    <row r="73" spans="1:9" x14ac:dyDescent="0.2">
      <c r="A73" s="21" t="s">
        <v>722</v>
      </c>
      <c r="B73" s="21" t="s">
        <v>721</v>
      </c>
      <c r="C73" s="21" t="s">
        <v>577</v>
      </c>
      <c r="D73" s="24">
        <v>155741</v>
      </c>
      <c r="E73" s="22">
        <v>14954.024659999999</v>
      </c>
      <c r="F73" s="23">
        <v>1.99137435408383</v>
      </c>
      <c r="G73" s="23"/>
    </row>
    <row r="74" spans="1:9" x14ac:dyDescent="0.2">
      <c r="A74" s="20" t="s">
        <v>27</v>
      </c>
      <c r="B74" s="20"/>
      <c r="C74" s="20"/>
      <c r="D74" s="20"/>
      <c r="E74" s="25">
        <f>SUM(E72:E73)</f>
        <v>14954.024659999999</v>
      </c>
      <c r="F74" s="26">
        <f>SUM(F72:F73)</f>
        <v>1.99137435408383</v>
      </c>
      <c r="G74" s="20"/>
      <c r="H74" s="14"/>
      <c r="I74" s="14"/>
    </row>
    <row r="75" spans="1:9" x14ac:dyDescent="0.2">
      <c r="A75" s="21"/>
      <c r="B75" s="21"/>
      <c r="C75" s="21"/>
      <c r="D75" s="21"/>
      <c r="E75" s="22"/>
      <c r="F75" s="23"/>
      <c r="G75" s="62"/>
    </row>
    <row r="76" spans="1:9" x14ac:dyDescent="0.2">
      <c r="A76" s="20" t="s">
        <v>28</v>
      </c>
      <c r="B76" s="21"/>
      <c r="C76" s="21"/>
      <c r="D76" s="21"/>
      <c r="E76" s="22"/>
      <c r="F76" s="23"/>
      <c r="G76" s="20"/>
    </row>
    <row r="77" spans="1:9" x14ac:dyDescent="0.2">
      <c r="A77" s="20" t="s">
        <v>33</v>
      </c>
      <c r="B77" s="21"/>
      <c r="C77" s="21"/>
      <c r="D77" s="21"/>
      <c r="E77" s="22"/>
      <c r="F77" s="23"/>
      <c r="G77" s="20"/>
    </row>
    <row r="78" spans="1:9" x14ac:dyDescent="0.2">
      <c r="A78" s="21" t="s">
        <v>280</v>
      </c>
      <c r="B78" s="21" t="s">
        <v>279</v>
      </c>
      <c r="C78" s="21" t="s">
        <v>36</v>
      </c>
      <c r="D78" s="24">
        <v>2500000</v>
      </c>
      <c r="E78" s="22">
        <v>2472.4650000000001</v>
      </c>
      <c r="F78" s="23">
        <v>0.32924938297980999</v>
      </c>
      <c r="G78" s="64">
        <v>5.4200999999999997</v>
      </c>
    </row>
    <row r="79" spans="1:9" x14ac:dyDescent="0.2">
      <c r="A79" s="20" t="s">
        <v>27</v>
      </c>
      <c r="B79" s="20"/>
      <c r="C79" s="20"/>
      <c r="D79" s="20"/>
      <c r="E79" s="25">
        <f>SUM(E77:E78)</f>
        <v>2472.4650000000001</v>
      </c>
      <c r="F79" s="26">
        <f>SUM(F77:F78)</f>
        <v>0.32924938297980999</v>
      </c>
      <c r="G79" s="20"/>
      <c r="H79" s="14"/>
      <c r="I79" s="14"/>
    </row>
    <row r="80" spans="1:9" x14ac:dyDescent="0.2">
      <c r="A80" s="21"/>
      <c r="B80" s="21"/>
      <c r="C80" s="21"/>
      <c r="D80" s="21"/>
      <c r="E80" s="22"/>
      <c r="F80" s="23"/>
      <c r="G80" s="20"/>
    </row>
    <row r="81" spans="1:9" x14ac:dyDescent="0.2">
      <c r="A81" s="20" t="s">
        <v>38</v>
      </c>
      <c r="B81" s="20"/>
      <c r="C81" s="20"/>
      <c r="D81" s="20"/>
      <c r="E81" s="25">
        <f>E65+E70+E74+E79</f>
        <v>707659.74112450005</v>
      </c>
      <c r="F81" s="26">
        <f>F65+F70+F74+F79</f>
        <v>94.236534440282824</v>
      </c>
      <c r="G81" s="20"/>
      <c r="H81" s="14"/>
      <c r="I81" s="14"/>
    </row>
    <row r="82" spans="1:9" x14ac:dyDescent="0.2">
      <c r="A82" s="20"/>
      <c r="B82" s="20"/>
      <c r="C82" s="20"/>
      <c r="D82" s="20"/>
      <c r="E82" s="25"/>
      <c r="F82" s="26"/>
      <c r="G82" s="20"/>
      <c r="H82" s="14"/>
      <c r="I82" s="14"/>
    </row>
    <row r="83" spans="1:9" x14ac:dyDescent="0.2">
      <c r="A83" s="20" t="s">
        <v>40</v>
      </c>
      <c r="B83" s="20"/>
      <c r="C83" s="20"/>
      <c r="D83" s="20"/>
      <c r="E83" s="25">
        <f>E85-(E65+E70+E74+E79)</f>
        <v>43280.162732999888</v>
      </c>
      <c r="F83" s="26">
        <f>F85-(F65+F70+F74+F79)</f>
        <v>5.7634655597171758</v>
      </c>
      <c r="G83" s="20"/>
      <c r="H83" s="14"/>
      <c r="I83" s="14"/>
    </row>
    <row r="84" spans="1:9" x14ac:dyDescent="0.2">
      <c r="A84" s="20"/>
      <c r="B84" s="20"/>
      <c r="C84" s="20"/>
      <c r="D84" s="20"/>
      <c r="E84" s="25"/>
      <c r="F84" s="26"/>
      <c r="G84" s="20"/>
      <c r="H84" s="14"/>
      <c r="I84" s="14"/>
    </row>
    <row r="85" spans="1:9" x14ac:dyDescent="0.2">
      <c r="A85" s="27" t="s">
        <v>39</v>
      </c>
      <c r="B85" s="27"/>
      <c r="C85" s="27"/>
      <c r="D85" s="27"/>
      <c r="E85" s="28">
        <v>750939.90385749994</v>
      </c>
      <c r="F85" s="29">
        <v>100</v>
      </c>
      <c r="G85" s="27"/>
      <c r="H85" s="14"/>
      <c r="I85" s="14"/>
    </row>
    <row r="86" spans="1:9" x14ac:dyDescent="0.2">
      <c r="F86" s="15" t="s">
        <v>943</v>
      </c>
      <c r="G86" s="15"/>
    </row>
    <row r="87" spans="1:9" x14ac:dyDescent="0.2">
      <c r="A87" s="14" t="s">
        <v>41</v>
      </c>
    </row>
    <row r="88" spans="1:9" x14ac:dyDescent="0.2">
      <c r="A88" s="14" t="s">
        <v>378</v>
      </c>
    </row>
    <row r="90" spans="1:9" x14ac:dyDescent="0.2">
      <c r="A90" s="14" t="s">
        <v>42</v>
      </c>
    </row>
    <row r="91" spans="1:9" x14ac:dyDescent="0.2">
      <c r="A91" s="14" t="s">
        <v>43</v>
      </c>
    </row>
    <row r="92" spans="1:9" x14ac:dyDescent="0.2">
      <c r="A92" s="14" t="s">
        <v>44</v>
      </c>
      <c r="B92" s="14"/>
      <c r="C92" s="30" t="s">
        <v>46</v>
      </c>
      <c r="D92" s="14" t="s">
        <v>45</v>
      </c>
    </row>
    <row r="93" spans="1:9" x14ac:dyDescent="0.2">
      <c r="A93" s="7" t="s">
        <v>47</v>
      </c>
      <c r="C93" s="31">
        <v>212.83840000000001</v>
      </c>
      <c r="D93" s="31">
        <v>251.69589999999999</v>
      </c>
    </row>
    <row r="94" spans="1:9" x14ac:dyDescent="0.2">
      <c r="A94" s="7" t="s">
        <v>48</v>
      </c>
      <c r="C94" s="31">
        <v>33.088099999999997</v>
      </c>
      <c r="D94" s="31">
        <v>39.128900000000002</v>
      </c>
    </row>
    <row r="95" spans="1:9" x14ac:dyDescent="0.2">
      <c r="A95" s="7" t="s">
        <v>49</v>
      </c>
      <c r="C95" s="31">
        <v>233.67359999999999</v>
      </c>
      <c r="D95" s="31">
        <v>278.06099999999998</v>
      </c>
    </row>
    <row r="96" spans="1:9" x14ac:dyDescent="0.2">
      <c r="A96" s="7" t="s">
        <v>50</v>
      </c>
      <c r="C96" s="31">
        <v>37.020499999999998</v>
      </c>
      <c r="D96" s="31">
        <v>44.051600000000001</v>
      </c>
    </row>
    <row r="98" spans="1:9" x14ac:dyDescent="0.2">
      <c r="A98" s="7" t="s">
        <v>55</v>
      </c>
      <c r="G98" s="59"/>
    </row>
    <row r="99" spans="1:9" x14ac:dyDescent="0.2">
      <c r="G99" s="59"/>
    </row>
    <row r="100" spans="1:9" x14ac:dyDescent="0.2">
      <c r="A100" s="14" t="s">
        <v>51</v>
      </c>
      <c r="D100" s="30" t="s">
        <v>57</v>
      </c>
      <c r="G100" s="59"/>
    </row>
    <row r="101" spans="1:9" x14ac:dyDescent="0.2">
      <c r="G101" s="59"/>
    </row>
    <row r="102" spans="1:9" x14ac:dyDescent="0.2">
      <c r="A102" s="14" t="s">
        <v>285</v>
      </c>
      <c r="D102" s="36">
        <v>0.25812592868181167</v>
      </c>
      <c r="G102" s="59"/>
    </row>
    <row r="103" spans="1:9" x14ac:dyDescent="0.2">
      <c r="G103" s="59"/>
    </row>
    <row r="104" spans="1:9" x14ac:dyDescent="0.2">
      <c r="A104" s="14" t="s">
        <v>964</v>
      </c>
      <c r="D104" s="30" t="s">
        <v>57</v>
      </c>
      <c r="G104" s="59"/>
    </row>
    <row r="105" spans="1:9" x14ac:dyDescent="0.2">
      <c r="G105" s="59"/>
    </row>
    <row r="106" spans="1:9" x14ac:dyDescent="0.2">
      <c r="A106" s="63" t="s">
        <v>1004</v>
      </c>
      <c r="B106" s="59"/>
      <c r="C106" s="59"/>
      <c r="D106" s="59"/>
      <c r="E106" s="11"/>
      <c r="G106" s="59"/>
      <c r="H106" s="59"/>
      <c r="I106" s="59"/>
    </row>
    <row r="107" spans="1:9" x14ac:dyDescent="0.2">
      <c r="A107" s="63"/>
      <c r="B107" s="59"/>
      <c r="C107" s="59"/>
      <c r="D107" s="59"/>
      <c r="E107" s="11"/>
      <c r="G107" s="59"/>
      <c r="H107" s="59"/>
      <c r="I107" s="59"/>
    </row>
    <row r="108" spans="1:9" x14ac:dyDescent="0.2">
      <c r="A108" s="63" t="s">
        <v>997</v>
      </c>
      <c r="B108" s="59"/>
      <c r="C108" s="59"/>
      <c r="D108" s="59"/>
      <c r="E108" s="11"/>
      <c r="G108" s="59"/>
      <c r="H108" s="59"/>
      <c r="I108" s="59"/>
    </row>
    <row r="109" spans="1:9" x14ac:dyDescent="0.2">
      <c r="A109" s="70"/>
      <c r="B109" s="59"/>
      <c r="C109" s="59"/>
      <c r="D109" s="59"/>
      <c r="E109" s="11"/>
      <c r="G109" s="59"/>
      <c r="H109" s="59"/>
      <c r="I109" s="59"/>
    </row>
    <row r="110" spans="1:9" x14ac:dyDescent="0.2">
      <c r="A110" s="59"/>
      <c r="B110" s="59"/>
      <c r="C110" s="59"/>
      <c r="D110" s="59"/>
      <c r="E110" s="11"/>
      <c r="G110" s="59"/>
      <c r="H110" s="59"/>
      <c r="I110" s="59"/>
    </row>
    <row r="111" spans="1:9" x14ac:dyDescent="0.2">
      <c r="A111" s="59"/>
      <c r="B111" s="59"/>
      <c r="C111" s="59"/>
      <c r="D111" s="59"/>
      <c r="E111" s="11"/>
      <c r="G111" s="59"/>
      <c r="H111" s="59"/>
      <c r="I111" s="59"/>
    </row>
    <row r="112" spans="1:9" x14ac:dyDescent="0.2">
      <c r="A112" s="59"/>
      <c r="B112" s="59"/>
      <c r="C112" s="59"/>
      <c r="D112" s="59"/>
      <c r="E112" s="11"/>
      <c r="G112" s="59"/>
      <c r="H112" s="59"/>
      <c r="I112" s="59"/>
    </row>
    <row r="113" spans="1:9" x14ac:dyDescent="0.2">
      <c r="A113" s="59"/>
      <c r="B113" s="59"/>
      <c r="C113" s="59"/>
      <c r="D113" s="59"/>
      <c r="E113" s="11"/>
      <c r="G113" s="59"/>
      <c r="H113" s="59"/>
      <c r="I113" s="59"/>
    </row>
    <row r="114" spans="1:9" x14ac:dyDescent="0.2">
      <c r="A114" s="59"/>
      <c r="B114" s="59"/>
      <c r="C114" s="59"/>
      <c r="D114" s="59"/>
      <c r="E114" s="11"/>
      <c r="G114" s="59"/>
      <c r="H114" s="59"/>
      <c r="I114" s="59"/>
    </row>
    <row r="115" spans="1:9" x14ac:dyDescent="0.2">
      <c r="A115" s="59"/>
      <c r="B115" s="59"/>
      <c r="C115" s="59"/>
      <c r="D115" s="59"/>
      <c r="E115" s="11"/>
      <c r="G115" s="59"/>
      <c r="H115" s="59"/>
      <c r="I115" s="59"/>
    </row>
    <row r="116" spans="1:9" x14ac:dyDescent="0.2">
      <c r="A116" s="59"/>
      <c r="B116" s="59"/>
      <c r="C116" s="59"/>
      <c r="D116" s="59"/>
      <c r="E116" s="11"/>
      <c r="G116" s="59"/>
      <c r="H116" s="59"/>
      <c r="I116" s="59"/>
    </row>
    <row r="117" spans="1:9" x14ac:dyDescent="0.2">
      <c r="A117" s="59"/>
      <c r="B117" s="59"/>
      <c r="C117" s="59"/>
      <c r="D117" s="59"/>
      <c r="E117" s="11"/>
      <c r="G117" s="59"/>
      <c r="H117" s="59"/>
      <c r="I117" s="59"/>
    </row>
    <row r="118" spans="1:9" x14ac:dyDescent="0.2">
      <c r="A118" s="59"/>
      <c r="B118" s="59"/>
      <c r="C118" s="59"/>
      <c r="D118" s="59"/>
      <c r="E118" s="11"/>
      <c r="G118" s="59"/>
      <c r="H118" s="59"/>
      <c r="I118" s="59"/>
    </row>
    <row r="119" spans="1:9" x14ac:dyDescent="0.2">
      <c r="A119" s="59"/>
      <c r="B119" s="59"/>
      <c r="C119" s="59"/>
      <c r="D119" s="59"/>
      <c r="E119" s="11"/>
      <c r="G119" s="59"/>
      <c r="H119" s="59"/>
      <c r="I119" s="59"/>
    </row>
    <row r="120" spans="1:9" x14ac:dyDescent="0.2">
      <c r="A120" s="59"/>
      <c r="B120" s="59"/>
      <c r="C120" s="59"/>
      <c r="D120" s="59"/>
      <c r="E120" s="11"/>
      <c r="G120" s="59"/>
      <c r="H120" s="59"/>
      <c r="I120" s="59"/>
    </row>
    <row r="121" spans="1:9" x14ac:dyDescent="0.2">
      <c r="A121" s="59"/>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59"/>
      <c r="B124" s="59"/>
      <c r="C124" s="59"/>
      <c r="D124" s="59"/>
      <c r="E124" s="11"/>
      <c r="G124" s="59"/>
      <c r="H124" s="59"/>
      <c r="I124" s="59"/>
    </row>
    <row r="125" spans="1:9" x14ac:dyDescent="0.2">
      <c r="A125" s="59"/>
      <c r="B125" s="59"/>
      <c r="C125" s="59"/>
      <c r="D125" s="59"/>
      <c r="E125" s="11"/>
      <c r="G125" s="59"/>
      <c r="H125" s="59"/>
      <c r="I125" s="59"/>
    </row>
    <row r="126" spans="1:9" x14ac:dyDescent="0.2">
      <c r="A126" s="59"/>
      <c r="B126" s="59"/>
      <c r="C126" s="59"/>
      <c r="D126" s="59"/>
      <c r="E126" s="11"/>
      <c r="G126" s="59"/>
      <c r="H126" s="59"/>
      <c r="I126" s="59"/>
    </row>
    <row r="127" spans="1:9" x14ac:dyDescent="0.2">
      <c r="A127" s="63" t="s">
        <v>1010</v>
      </c>
      <c r="B127" s="59"/>
      <c r="C127" s="59"/>
      <c r="D127" s="59"/>
      <c r="E127" s="11"/>
      <c r="G127" s="59"/>
      <c r="H127" s="59"/>
      <c r="I127" s="59"/>
    </row>
    <row r="128" spans="1:9" x14ac:dyDescent="0.2">
      <c r="A128" s="59"/>
      <c r="B128" s="59"/>
      <c r="C128" s="59"/>
      <c r="D128" s="59"/>
      <c r="E128" s="11"/>
      <c r="G128" s="59"/>
      <c r="H128" s="59"/>
      <c r="I128" s="59"/>
    </row>
    <row r="129" spans="1:9" x14ac:dyDescent="0.2">
      <c r="A129" s="63" t="s">
        <v>998</v>
      </c>
      <c r="B129" s="59"/>
      <c r="C129" s="59"/>
      <c r="D129" s="59"/>
      <c r="E129" s="11"/>
      <c r="G129" s="59"/>
      <c r="H129" s="59"/>
      <c r="I129" s="59"/>
    </row>
    <row r="130" spans="1:9" x14ac:dyDescent="0.2">
      <c r="A130" s="59"/>
      <c r="B130" s="59"/>
      <c r="C130" s="59"/>
      <c r="D130" s="59"/>
      <c r="E130" s="11"/>
      <c r="G130" s="59"/>
      <c r="H130" s="59"/>
      <c r="I130" s="59"/>
    </row>
    <row r="131" spans="1:9" x14ac:dyDescent="0.2">
      <c r="A131" s="59"/>
      <c r="B131" s="59"/>
      <c r="C131" s="59"/>
      <c r="D131" s="59"/>
      <c r="E131" s="11"/>
      <c r="G131" s="59"/>
      <c r="H131" s="59"/>
      <c r="I131" s="59"/>
    </row>
    <row r="132" spans="1:9" x14ac:dyDescent="0.2">
      <c r="A132" s="59"/>
      <c r="B132" s="59"/>
      <c r="C132" s="59"/>
      <c r="D132" s="59"/>
      <c r="E132" s="11"/>
      <c r="G132" s="59"/>
      <c r="H132" s="59"/>
      <c r="I132" s="59"/>
    </row>
    <row r="133" spans="1:9" x14ac:dyDescent="0.2">
      <c r="A133" s="59"/>
      <c r="B133" s="59"/>
      <c r="C133" s="59"/>
      <c r="D133" s="59"/>
      <c r="E133" s="11"/>
      <c r="G133" s="59"/>
      <c r="H133" s="59"/>
      <c r="I133" s="59"/>
    </row>
    <row r="134" spans="1:9" x14ac:dyDescent="0.2">
      <c r="A134" s="59"/>
      <c r="B134" s="59"/>
      <c r="C134" s="59"/>
      <c r="D134" s="59"/>
      <c r="E134" s="11"/>
      <c r="G134" s="59"/>
      <c r="H134" s="59"/>
      <c r="I134" s="59"/>
    </row>
    <row r="135" spans="1:9" x14ac:dyDescent="0.2">
      <c r="A135" s="59"/>
      <c r="B135" s="59"/>
      <c r="C135" s="59"/>
      <c r="D135" s="59"/>
      <c r="E135" s="11"/>
      <c r="G135" s="59"/>
      <c r="H135" s="59"/>
      <c r="I135" s="59"/>
    </row>
    <row r="136" spans="1:9" x14ac:dyDescent="0.2">
      <c r="A136" s="59"/>
      <c r="B136" s="59"/>
      <c r="C136" s="59"/>
      <c r="D136" s="59"/>
      <c r="E136" s="11"/>
      <c r="G136" s="59"/>
      <c r="H136" s="59"/>
      <c r="I136" s="59"/>
    </row>
    <row r="137" spans="1:9" x14ac:dyDescent="0.2">
      <c r="A137" s="59"/>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59"/>
      <c r="B141" s="59"/>
      <c r="C141" s="59"/>
      <c r="D141" s="59"/>
      <c r="E141" s="11"/>
      <c r="G141" s="59"/>
      <c r="H141" s="59"/>
      <c r="I141" s="59"/>
    </row>
    <row r="142" spans="1:9" x14ac:dyDescent="0.2">
      <c r="A142" s="59"/>
      <c r="B142" s="59"/>
      <c r="C142" s="59"/>
      <c r="D142" s="59"/>
      <c r="E142" s="11"/>
      <c r="G142" s="59"/>
      <c r="H142" s="59"/>
      <c r="I142" s="59"/>
    </row>
    <row r="143" spans="1:9" x14ac:dyDescent="0.2">
      <c r="A143" s="59"/>
      <c r="B143" s="59"/>
      <c r="C143" s="59"/>
      <c r="D143" s="59"/>
      <c r="E143" s="11"/>
      <c r="G143" s="59"/>
      <c r="H143" s="59"/>
      <c r="I143" s="59"/>
    </row>
    <row r="144" spans="1:9" x14ac:dyDescent="0.2">
      <c r="A144" s="59"/>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t="s">
        <v>996</v>
      </c>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59"/>
      <c r="B153" s="59"/>
      <c r="C153" s="59"/>
      <c r="D153" s="59"/>
      <c r="E153" s="11"/>
      <c r="G153" s="59"/>
      <c r="H153" s="59"/>
      <c r="I153" s="59"/>
    </row>
    <row r="154" spans="1:9" x14ac:dyDescent="0.2">
      <c r="A154" s="59"/>
      <c r="B154" s="59"/>
      <c r="C154" s="59"/>
      <c r="D154" s="59"/>
      <c r="E154" s="11"/>
      <c r="G154" s="59"/>
      <c r="H154" s="59"/>
      <c r="I154" s="59"/>
    </row>
    <row r="155" spans="1:9" x14ac:dyDescent="0.2">
      <c r="A155" s="59"/>
      <c r="B155" s="59"/>
      <c r="C155" s="59"/>
      <c r="D155" s="59"/>
      <c r="E155" s="11"/>
      <c r="G155" s="59"/>
      <c r="H155" s="59"/>
      <c r="I155" s="59"/>
    </row>
    <row r="156" spans="1:9" x14ac:dyDescent="0.2">
      <c r="A156" s="59"/>
      <c r="B156" s="59"/>
      <c r="C156" s="59"/>
      <c r="D156" s="59"/>
      <c r="E156" s="11"/>
      <c r="G156" s="59"/>
      <c r="H156" s="59"/>
      <c r="I156" s="59"/>
    </row>
    <row r="157" spans="1:9" x14ac:dyDescent="0.2">
      <c r="A157" s="59"/>
      <c r="B157" s="59"/>
      <c r="C157" s="59"/>
      <c r="D157" s="59"/>
      <c r="E157" s="11"/>
      <c r="G157" s="59"/>
      <c r="H157" s="59"/>
      <c r="I157" s="59"/>
    </row>
    <row r="158" spans="1:9" x14ac:dyDescent="0.2">
      <c r="A158" s="59"/>
      <c r="B158" s="59"/>
      <c r="C158" s="59"/>
      <c r="D158" s="59"/>
      <c r="E158" s="11"/>
      <c r="G158" s="59"/>
      <c r="H158" s="59"/>
      <c r="I158" s="59"/>
    </row>
    <row r="159" spans="1:9" x14ac:dyDescent="0.2">
      <c r="A159" s="59"/>
      <c r="B159" s="59"/>
      <c r="C159" s="59"/>
      <c r="D159" s="59"/>
      <c r="E159" s="11"/>
      <c r="G159" s="59"/>
      <c r="H159" s="59"/>
      <c r="I159" s="59"/>
    </row>
    <row r="160" spans="1:9" x14ac:dyDescent="0.2">
      <c r="A160" s="59"/>
      <c r="B160" s="59"/>
      <c r="C160" s="59"/>
      <c r="D160" s="59"/>
      <c r="E160" s="11"/>
      <c r="G160" s="59"/>
      <c r="H160" s="59"/>
      <c r="I160" s="59"/>
    </row>
    <row r="161" spans="1:9" x14ac:dyDescent="0.2">
      <c r="A161" s="59"/>
      <c r="B161" s="59"/>
      <c r="C161" s="59"/>
      <c r="D161" s="59"/>
      <c r="E161" s="11"/>
      <c r="G161" s="59"/>
      <c r="H161" s="59"/>
      <c r="I161" s="59"/>
    </row>
    <row r="162" spans="1:9" x14ac:dyDescent="0.2">
      <c r="A162" s="59"/>
      <c r="B162" s="59"/>
      <c r="C162" s="59"/>
      <c r="D162" s="59"/>
      <c r="E162" s="11"/>
      <c r="G162" s="59"/>
      <c r="H162" s="59"/>
      <c r="I162" s="59"/>
    </row>
    <row r="163" spans="1:9" x14ac:dyDescent="0.2">
      <c r="A163" s="59"/>
      <c r="B163" s="59"/>
      <c r="C163" s="59"/>
      <c r="D163" s="59"/>
      <c r="E163" s="11"/>
      <c r="G163" s="59"/>
      <c r="H163" s="59"/>
      <c r="I163" s="59"/>
    </row>
    <row r="164" spans="1:9" x14ac:dyDescent="0.2">
      <c r="A164" s="59"/>
      <c r="B164" s="59"/>
      <c r="C164" s="59"/>
      <c r="D164" s="59"/>
      <c r="E164" s="11"/>
      <c r="G164" s="59"/>
      <c r="H164" s="59"/>
      <c r="I164" s="59"/>
    </row>
    <row r="165" spans="1:9" x14ac:dyDescent="0.2">
      <c r="A165" s="59"/>
      <c r="B165" s="59"/>
      <c r="C165" s="59"/>
      <c r="D165" s="59"/>
      <c r="E165" s="11"/>
      <c r="G165" s="59"/>
      <c r="H165" s="59"/>
      <c r="I165" s="59"/>
    </row>
    <row r="166" spans="1:9" x14ac:dyDescent="0.2">
      <c r="A166" s="59"/>
      <c r="B166" s="59"/>
      <c r="C166" s="59"/>
      <c r="D166" s="59"/>
      <c r="E166" s="11"/>
      <c r="G166" s="59"/>
      <c r="H166" s="59"/>
      <c r="I166" s="59"/>
    </row>
    <row r="167" spans="1:9" x14ac:dyDescent="0.2">
      <c r="A167" s="59"/>
      <c r="B167" s="59"/>
      <c r="C167" s="59"/>
      <c r="D167" s="59"/>
      <c r="E167" s="11"/>
      <c r="G167" s="59"/>
      <c r="H167" s="59"/>
      <c r="I167" s="59"/>
    </row>
    <row r="168" spans="1:9" x14ac:dyDescent="0.2">
      <c r="A168" s="59"/>
      <c r="B168" s="59"/>
      <c r="C168" s="59"/>
      <c r="D168" s="59"/>
      <c r="E168" s="11"/>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c r="B172" s="59"/>
      <c r="C172" s="59"/>
      <c r="D172" s="59"/>
      <c r="E172" s="11"/>
      <c r="G172" s="59"/>
      <c r="H172" s="59"/>
      <c r="I172" s="59"/>
    </row>
    <row r="173" spans="1:9" x14ac:dyDescent="0.2">
      <c r="A173" s="59"/>
      <c r="B173" s="59"/>
      <c r="C173" s="59"/>
      <c r="D173" s="59"/>
      <c r="E173" s="11"/>
      <c r="G173" s="59"/>
      <c r="H173" s="59"/>
      <c r="I173" s="59"/>
    </row>
    <row r="174" spans="1:9" x14ac:dyDescent="0.2">
      <c r="A174" s="59"/>
      <c r="B174" s="59"/>
      <c r="C174" s="59"/>
      <c r="D174" s="59"/>
      <c r="E174" s="11"/>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row r="207" spans="1:9" x14ac:dyDescent="0.2">
      <c r="A207" s="59"/>
      <c r="B207" s="59"/>
      <c r="C207" s="59"/>
      <c r="D207" s="59"/>
      <c r="E207" s="11"/>
      <c r="G207" s="59"/>
      <c r="H207" s="59"/>
      <c r="I207" s="59"/>
    </row>
    <row r="208" spans="1:9" x14ac:dyDescent="0.2">
      <c r="A208" s="59"/>
      <c r="B208" s="59"/>
      <c r="C208" s="59"/>
      <c r="D208" s="59"/>
      <c r="E208" s="11"/>
      <c r="G208" s="59"/>
      <c r="H208" s="59"/>
      <c r="I208" s="59"/>
    </row>
    <row r="209" spans="1:9" x14ac:dyDescent="0.2">
      <c r="A209" s="59"/>
      <c r="B209" s="59"/>
      <c r="C209" s="59"/>
      <c r="D209" s="59"/>
      <c r="E209" s="11"/>
      <c r="G209" s="59"/>
      <c r="H209" s="59"/>
      <c r="I209" s="59"/>
    </row>
    <row r="210" spans="1:9" x14ac:dyDescent="0.2">
      <c r="A210" s="59"/>
      <c r="B210" s="59"/>
      <c r="C210" s="59"/>
      <c r="D210" s="59"/>
      <c r="E210" s="11"/>
      <c r="G210" s="59"/>
      <c r="H210" s="59"/>
      <c r="I210" s="59"/>
    </row>
    <row r="211" spans="1:9" x14ac:dyDescent="0.2">
      <c r="A211" s="59"/>
      <c r="B211" s="59"/>
      <c r="C211" s="59"/>
      <c r="D211" s="59"/>
      <c r="E211" s="11"/>
      <c r="G211" s="59"/>
      <c r="H211" s="59"/>
      <c r="I211" s="59"/>
    </row>
    <row r="212" spans="1:9" x14ac:dyDescent="0.2">
      <c r="A212" s="59"/>
      <c r="B212" s="59"/>
      <c r="C212" s="59"/>
      <c r="D212" s="59"/>
      <c r="E212" s="11"/>
      <c r="G212" s="59"/>
      <c r="H212" s="59"/>
      <c r="I212" s="59"/>
    </row>
    <row r="213" spans="1:9" x14ac:dyDescent="0.2">
      <c r="A213" s="59"/>
      <c r="B213" s="59"/>
      <c r="C213" s="59"/>
      <c r="D213" s="59"/>
      <c r="E213" s="11"/>
      <c r="G213" s="59"/>
      <c r="H213" s="59"/>
      <c r="I213" s="59"/>
    </row>
    <row r="214" spans="1:9" x14ac:dyDescent="0.2">
      <c r="A214" s="59"/>
      <c r="B214" s="59"/>
      <c r="C214" s="59"/>
      <c r="D214" s="59"/>
      <c r="E214" s="11"/>
      <c r="G214" s="59"/>
      <c r="H214" s="59"/>
      <c r="I214" s="59"/>
    </row>
    <row r="215" spans="1:9" x14ac:dyDescent="0.2">
      <c r="A215" s="59"/>
      <c r="B215" s="59"/>
      <c r="C215" s="59"/>
      <c r="D215" s="59"/>
      <c r="E215" s="11"/>
      <c r="G215" s="59"/>
      <c r="H215" s="59"/>
      <c r="I215" s="59"/>
    </row>
    <row r="216" spans="1:9" x14ac:dyDescent="0.2">
      <c r="A216" s="59"/>
      <c r="B216" s="59"/>
      <c r="C216" s="59"/>
      <c r="D216" s="59"/>
      <c r="E216" s="11"/>
      <c r="G216" s="59"/>
      <c r="H216" s="59"/>
      <c r="I216" s="59"/>
    </row>
    <row r="217" spans="1:9" x14ac:dyDescent="0.2">
      <c r="A217" s="59"/>
      <c r="B217" s="59"/>
      <c r="C217" s="59"/>
      <c r="D217" s="59"/>
      <c r="E217" s="11"/>
      <c r="G217" s="59"/>
      <c r="H217" s="59"/>
      <c r="I217" s="59"/>
    </row>
    <row r="218" spans="1:9" x14ac:dyDescent="0.2">
      <c r="A218" s="59"/>
      <c r="B218" s="59"/>
      <c r="C218" s="59"/>
      <c r="D218" s="59"/>
      <c r="E218" s="11"/>
      <c r="G218" s="59"/>
      <c r="H218" s="59"/>
      <c r="I218" s="59"/>
    </row>
    <row r="219" spans="1:9" x14ac:dyDescent="0.2">
      <c r="A219" s="59"/>
      <c r="B219" s="59"/>
      <c r="C219" s="59"/>
      <c r="D219" s="59"/>
      <c r="E219" s="11"/>
      <c r="G219" s="59"/>
      <c r="H219" s="59"/>
      <c r="I219" s="59"/>
    </row>
    <row r="220" spans="1:9" x14ac:dyDescent="0.2">
      <c r="A220" s="59"/>
      <c r="B220" s="59"/>
      <c r="C220" s="59"/>
      <c r="D220" s="59"/>
      <c r="E220" s="11"/>
      <c r="G220" s="59"/>
      <c r="H220" s="59"/>
      <c r="I220" s="59"/>
    </row>
    <row r="221" spans="1:9" x14ac:dyDescent="0.2">
      <c r="A221" s="59"/>
      <c r="B221" s="59"/>
      <c r="C221" s="59"/>
      <c r="D221" s="59"/>
      <c r="E221" s="11"/>
      <c r="G221" s="59"/>
      <c r="H221" s="59"/>
      <c r="I221" s="59"/>
    </row>
    <row r="222" spans="1:9" x14ac:dyDescent="0.2">
      <c r="A222" s="59"/>
      <c r="B222" s="59"/>
      <c r="C222" s="59"/>
      <c r="D222" s="59"/>
      <c r="E222" s="11"/>
      <c r="G222" s="59"/>
      <c r="H222" s="59"/>
      <c r="I222" s="59"/>
    </row>
    <row r="223" spans="1:9" x14ac:dyDescent="0.2">
      <c r="A223" s="59"/>
      <c r="B223" s="59"/>
      <c r="C223" s="59"/>
      <c r="D223" s="59"/>
      <c r="E223" s="11"/>
      <c r="G223" s="59"/>
      <c r="H223" s="59"/>
      <c r="I223" s="59"/>
    </row>
    <row r="224" spans="1:9" x14ac:dyDescent="0.2">
      <c r="A224" s="59"/>
      <c r="B224" s="59"/>
      <c r="C224" s="59"/>
      <c r="D224" s="59"/>
      <c r="E224" s="11"/>
      <c r="G224" s="59"/>
      <c r="H224" s="59"/>
      <c r="I224" s="59"/>
    </row>
    <row r="225" spans="1:9" x14ac:dyDescent="0.2">
      <c r="A225" s="59"/>
      <c r="B225" s="59"/>
      <c r="C225" s="59"/>
      <c r="D225" s="59"/>
      <c r="E225" s="11"/>
      <c r="G225" s="59"/>
      <c r="H225" s="59"/>
      <c r="I225" s="59"/>
    </row>
    <row r="226" spans="1:9" x14ac:dyDescent="0.2">
      <c r="A226" s="59"/>
      <c r="B226" s="59"/>
      <c r="C226" s="59"/>
      <c r="D226" s="59"/>
      <c r="E226" s="11"/>
      <c r="G226" s="59"/>
      <c r="H226" s="59"/>
      <c r="I226" s="59"/>
    </row>
    <row r="227" spans="1:9" x14ac:dyDescent="0.2">
      <c r="A227" s="59"/>
      <c r="B227" s="59"/>
      <c r="C227" s="59"/>
      <c r="D227" s="59"/>
      <c r="E227" s="11"/>
      <c r="G227" s="59"/>
      <c r="H227" s="59"/>
      <c r="I227" s="59"/>
    </row>
    <row r="228" spans="1:9" x14ac:dyDescent="0.2">
      <c r="A228" s="59"/>
      <c r="B228" s="59"/>
      <c r="C228" s="59"/>
      <c r="D228" s="59"/>
      <c r="E228" s="11"/>
      <c r="G228" s="59"/>
      <c r="H228" s="59"/>
      <c r="I228" s="59"/>
    </row>
    <row r="229" spans="1:9" x14ac:dyDescent="0.2">
      <c r="A229" s="59"/>
      <c r="B229" s="59"/>
      <c r="C229" s="59"/>
      <c r="D229" s="59"/>
      <c r="E229" s="11"/>
      <c r="G229" s="59"/>
      <c r="H229" s="59"/>
      <c r="I229" s="59"/>
    </row>
    <row r="230" spans="1:9" x14ac:dyDescent="0.2">
      <c r="A230" s="59"/>
      <c r="B230" s="59"/>
      <c r="C230" s="59"/>
      <c r="D230" s="59"/>
      <c r="E230" s="11"/>
      <c r="G230" s="59"/>
      <c r="H230" s="59"/>
      <c r="I230" s="59"/>
    </row>
    <row r="231" spans="1:9" x14ac:dyDescent="0.2">
      <c r="A231" s="59"/>
      <c r="B231" s="59"/>
      <c r="C231" s="59"/>
      <c r="D231" s="59"/>
      <c r="E231" s="11"/>
      <c r="G231" s="59"/>
      <c r="H231" s="59"/>
      <c r="I231" s="59"/>
    </row>
    <row r="232" spans="1:9" x14ac:dyDescent="0.2">
      <c r="A232" s="59"/>
      <c r="B232" s="59"/>
      <c r="C232" s="59"/>
      <c r="D232" s="59"/>
      <c r="E232" s="11"/>
      <c r="G232" s="59"/>
      <c r="H232" s="59"/>
      <c r="I232" s="59"/>
    </row>
    <row r="233" spans="1:9" x14ac:dyDescent="0.2">
      <c r="A233" s="59"/>
      <c r="B233" s="59"/>
      <c r="C233" s="59"/>
      <c r="D233" s="59"/>
      <c r="E233" s="11"/>
      <c r="G233" s="59"/>
      <c r="H233" s="59"/>
      <c r="I233" s="59"/>
    </row>
    <row r="234" spans="1:9" x14ac:dyDescent="0.2">
      <c r="A234" s="59"/>
      <c r="B234" s="59"/>
      <c r="C234" s="59"/>
      <c r="D234" s="59"/>
      <c r="E234" s="11"/>
      <c r="G234" s="59"/>
      <c r="H234" s="59"/>
      <c r="I234" s="59"/>
    </row>
    <row r="235" spans="1:9" x14ac:dyDescent="0.2">
      <c r="A235" s="59"/>
      <c r="B235" s="59"/>
      <c r="C235" s="59"/>
      <c r="D235" s="59"/>
      <c r="E235" s="11"/>
      <c r="G235" s="59"/>
      <c r="H235" s="59"/>
      <c r="I235" s="59"/>
    </row>
    <row r="236" spans="1:9" x14ac:dyDescent="0.2">
      <c r="A236" s="59"/>
      <c r="B236" s="59"/>
      <c r="C236" s="59"/>
      <c r="D236" s="59"/>
      <c r="E236" s="11"/>
      <c r="G236" s="59"/>
      <c r="H236" s="59"/>
      <c r="I236" s="59"/>
    </row>
    <row r="237" spans="1:9" x14ac:dyDescent="0.2">
      <c r="A237" s="59"/>
      <c r="B237" s="59"/>
      <c r="C237" s="59"/>
      <c r="D237" s="59"/>
      <c r="E237" s="11"/>
      <c r="G237" s="59"/>
      <c r="H237" s="59"/>
      <c r="I237" s="59"/>
    </row>
    <row r="238" spans="1:9" x14ac:dyDescent="0.2">
      <c r="A238" s="59"/>
      <c r="B238" s="59"/>
      <c r="C238" s="59"/>
      <c r="D238" s="59"/>
      <c r="E238" s="11"/>
      <c r="G238" s="59"/>
      <c r="H238" s="59"/>
      <c r="I238" s="59"/>
    </row>
    <row r="239" spans="1:9" x14ac:dyDescent="0.2">
      <c r="A239" s="59"/>
      <c r="B239" s="59"/>
      <c r="C239" s="59"/>
      <c r="D239" s="59"/>
      <c r="E239" s="11"/>
      <c r="G239" s="59"/>
      <c r="H239" s="59"/>
      <c r="I239" s="59"/>
    </row>
    <row r="240" spans="1:9" x14ac:dyDescent="0.2">
      <c r="A240" s="59"/>
      <c r="B240" s="59"/>
      <c r="C240" s="59"/>
      <c r="D240" s="59"/>
      <c r="E240" s="11"/>
      <c r="G240" s="59"/>
      <c r="H240" s="59"/>
      <c r="I240" s="59"/>
    </row>
    <row r="241" spans="1:9" x14ac:dyDescent="0.2">
      <c r="A241" s="59"/>
      <c r="B241" s="59"/>
      <c r="C241" s="59"/>
      <c r="D241" s="59"/>
      <c r="E241" s="11"/>
      <c r="G241" s="59"/>
      <c r="H241" s="59"/>
      <c r="I241" s="59"/>
    </row>
    <row r="242" spans="1:9" x14ac:dyDescent="0.2">
      <c r="A242" s="59"/>
      <c r="B242" s="59"/>
      <c r="C242" s="59"/>
      <c r="D242" s="59"/>
      <c r="E242" s="11"/>
      <c r="G242" s="59"/>
      <c r="H242" s="59"/>
      <c r="I242" s="59"/>
    </row>
    <row r="243" spans="1:9" x14ac:dyDescent="0.2">
      <c r="A243" s="59"/>
      <c r="B243" s="59"/>
      <c r="C243" s="59"/>
      <c r="D243" s="59"/>
      <c r="E243" s="11"/>
      <c r="G243" s="59"/>
      <c r="H243" s="59"/>
      <c r="I243" s="59"/>
    </row>
    <row r="244" spans="1:9" x14ac:dyDescent="0.2">
      <c r="A244" s="59"/>
      <c r="B244" s="59"/>
      <c r="C244" s="59"/>
      <c r="D244" s="59"/>
      <c r="E244" s="11"/>
      <c r="G244" s="59"/>
      <c r="H244" s="59"/>
      <c r="I244" s="59"/>
    </row>
    <row r="245" spans="1:9" x14ac:dyDescent="0.2">
      <c r="A245" s="59"/>
      <c r="B245" s="59"/>
      <c r="C245" s="59"/>
      <c r="D245" s="59"/>
      <c r="E245" s="11"/>
      <c r="G245" s="59"/>
      <c r="H245" s="59"/>
      <c r="I245" s="59"/>
    </row>
    <row r="246" spans="1:9" x14ac:dyDescent="0.2">
      <c r="A246" s="59"/>
      <c r="B246" s="59"/>
      <c r="C246" s="59"/>
      <c r="D246" s="59"/>
      <c r="E246" s="11"/>
      <c r="G246" s="59"/>
      <c r="H246" s="59"/>
      <c r="I246" s="59"/>
    </row>
    <row r="247" spans="1:9" x14ac:dyDescent="0.2">
      <c r="A247" s="59"/>
      <c r="B247" s="59"/>
      <c r="C247" s="59"/>
      <c r="D247" s="59"/>
      <c r="E247" s="11"/>
      <c r="G247" s="59"/>
      <c r="H247" s="59"/>
      <c r="I247" s="59"/>
    </row>
    <row r="248" spans="1:9" x14ac:dyDescent="0.2">
      <c r="A248" s="59"/>
      <c r="B248" s="59"/>
      <c r="C248" s="59"/>
      <c r="D248" s="59"/>
      <c r="E248" s="11"/>
      <c r="G248" s="59"/>
      <c r="H248" s="59"/>
      <c r="I248" s="59"/>
    </row>
    <row r="249" spans="1:9" x14ac:dyDescent="0.2">
      <c r="A249" s="59"/>
      <c r="B249" s="59"/>
      <c r="C249" s="59"/>
      <c r="D249" s="59"/>
      <c r="E249" s="11"/>
      <c r="G249" s="59"/>
      <c r="H249" s="59"/>
      <c r="I249" s="59"/>
    </row>
    <row r="250" spans="1:9" x14ac:dyDescent="0.2">
      <c r="A250" s="59"/>
      <c r="B250" s="59"/>
      <c r="C250" s="59"/>
      <c r="D250" s="59"/>
      <c r="E250" s="11"/>
      <c r="G250" s="59"/>
      <c r="H250" s="59"/>
      <c r="I250" s="59"/>
    </row>
  </sheetData>
  <mergeCells count="1">
    <mergeCell ref="A1:F1"/>
  </mergeCells>
  <conditionalFormatting sqref="F2:F3">
    <cfRule type="cellIs" dxfId="68" priority="9" stopIfTrue="1" operator="between">
      <formula>0.009</formula>
      <formula>-0.009</formula>
    </cfRule>
  </conditionalFormatting>
  <conditionalFormatting sqref="F5:F141">
    <cfRule type="cellIs" dxfId="67" priority="1" stopIfTrue="1" operator="between">
      <formula>0.009</formula>
      <formula>-0.009</formula>
    </cfRule>
  </conditionalFormatting>
  <conditionalFormatting sqref="F242:F244">
    <cfRule type="cellIs" dxfId="66" priority="3" stopIfTrue="1" operator="between">
      <formula>0.009</formula>
      <formula>-0.009</formula>
    </cfRule>
  </conditionalFormatting>
  <conditionalFormatting sqref="F247:F65536">
    <cfRule type="cellIs" dxfId="65" priority="4" stopIfTrue="1" operator="between">
      <formula>0.009</formula>
      <formula>-0.009</formula>
    </cfRule>
  </conditionalFormatting>
  <conditionalFormatting sqref="G78">
    <cfRule type="cellIs" dxfId="64" priority="7" stopIfTrue="1" operator="between">
      <formula>0.009</formula>
      <formula>-0.009</formula>
    </cfRule>
  </conditionalFormatting>
  <conditionalFormatting sqref="G83">
    <cfRule type="cellIs" dxfId="63" priority="6" stopIfTrue="1" operator="between">
      <formula>0.009</formula>
      <formula>-0.009</formula>
    </cfRule>
  </conditionalFormatting>
  <conditionalFormatting sqref="G86">
    <cfRule type="cellIs" dxfId="62" priority="5"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274"/>
  <sheetViews>
    <sheetView workbookViewId="0">
      <selection sqref="A1:F1"/>
    </sheetView>
  </sheetViews>
  <sheetFormatPr defaultColWidth="9.140625" defaultRowHeight="11.25" x14ac:dyDescent="0.2"/>
  <cols>
    <col min="1" max="1" width="38.7109375" style="7" bestFit="1" customWidth="1"/>
    <col min="2" max="3" width="35.42578125" style="7" bestFit="1" customWidth="1"/>
    <col min="4" max="4" width="15.5703125" style="7" bestFit="1" customWidth="1"/>
    <col min="5" max="5" width="26.28515625" style="10" customWidth="1"/>
    <col min="6" max="6" width="13.5703125" style="11" bestFit="1" customWidth="1"/>
    <col min="7" max="16384" width="9.140625" style="7"/>
  </cols>
  <sheetData>
    <row r="1" spans="1:7" s="1" customFormat="1" ht="15" x14ac:dyDescent="0.2">
      <c r="A1" s="114" t="s">
        <v>967</v>
      </c>
      <c r="B1" s="115"/>
      <c r="C1" s="115"/>
      <c r="D1" s="115"/>
      <c r="E1" s="115"/>
      <c r="F1" s="115"/>
    </row>
    <row r="2" spans="1:7" s="1" customFormat="1" ht="12" x14ac:dyDescent="0.2">
      <c r="E2" s="5"/>
      <c r="F2" s="9"/>
    </row>
    <row r="3" spans="1:7" s="1" customFormat="1" ht="12" x14ac:dyDescent="0.2">
      <c r="A3" s="8" t="s">
        <v>7</v>
      </c>
      <c r="B3" s="2"/>
      <c r="C3" s="3"/>
      <c r="D3" s="3"/>
      <c r="E3" s="4"/>
      <c r="F3" s="9"/>
    </row>
    <row r="4" spans="1:7" s="1" customFormat="1" ht="27.75" customHeight="1" x14ac:dyDescent="0.2">
      <c r="A4" s="6" t="s">
        <v>2</v>
      </c>
      <c r="B4" s="6" t="s">
        <v>0</v>
      </c>
      <c r="C4" s="13" t="s">
        <v>4</v>
      </c>
      <c r="D4" s="13" t="s">
        <v>1</v>
      </c>
      <c r="E4" s="52" t="s">
        <v>6</v>
      </c>
      <c r="F4" s="12" t="s">
        <v>3</v>
      </c>
      <c r="G4" s="57" t="s">
        <v>5</v>
      </c>
    </row>
    <row r="5" spans="1:7" x14ac:dyDescent="0.2">
      <c r="A5" s="16" t="s">
        <v>112</v>
      </c>
      <c r="B5" s="17"/>
      <c r="C5" s="17"/>
      <c r="D5" s="17"/>
      <c r="E5" s="18"/>
      <c r="F5" s="19"/>
      <c r="G5" s="19"/>
    </row>
    <row r="6" spans="1:7" x14ac:dyDescent="0.2">
      <c r="A6" s="20" t="s">
        <v>20</v>
      </c>
      <c r="B6" s="21"/>
      <c r="C6" s="21"/>
      <c r="D6" s="21"/>
      <c r="E6" s="22"/>
      <c r="F6" s="23"/>
      <c r="G6" s="23"/>
    </row>
    <row r="7" spans="1:7" x14ac:dyDescent="0.2">
      <c r="A7" s="21" t="s">
        <v>724</v>
      </c>
      <c r="B7" s="21" t="s">
        <v>723</v>
      </c>
      <c r="C7" s="21" t="s">
        <v>115</v>
      </c>
      <c r="D7" s="24">
        <v>19143234</v>
      </c>
      <c r="E7" s="22">
        <v>36699.493900000001</v>
      </c>
      <c r="F7" s="23">
        <v>2.9955939882384901</v>
      </c>
      <c r="G7" s="23"/>
    </row>
    <row r="8" spans="1:7" x14ac:dyDescent="0.2">
      <c r="A8" s="21" t="s">
        <v>448</v>
      </c>
      <c r="B8" s="21" t="s">
        <v>447</v>
      </c>
      <c r="C8" s="21" t="s">
        <v>126</v>
      </c>
      <c r="D8" s="24">
        <v>1052885</v>
      </c>
      <c r="E8" s="22">
        <v>29354.433799999999</v>
      </c>
      <c r="F8" s="23">
        <v>2.3960538981553801</v>
      </c>
      <c r="G8" s="23"/>
    </row>
    <row r="9" spans="1:7" x14ac:dyDescent="0.2">
      <c r="A9" s="21" t="s">
        <v>726</v>
      </c>
      <c r="B9" s="21" t="s">
        <v>725</v>
      </c>
      <c r="C9" s="21" t="s">
        <v>213</v>
      </c>
      <c r="D9" s="24">
        <v>717366</v>
      </c>
      <c r="E9" s="22">
        <v>27447.857889999999</v>
      </c>
      <c r="F9" s="23">
        <v>2.2404297538639399</v>
      </c>
      <c r="G9" s="23"/>
    </row>
    <row r="10" spans="1:7" x14ac:dyDescent="0.2">
      <c r="A10" s="21" t="s">
        <v>728</v>
      </c>
      <c r="B10" s="21" t="s">
        <v>727</v>
      </c>
      <c r="C10" s="21" t="s">
        <v>167</v>
      </c>
      <c r="D10" s="24">
        <v>1692030</v>
      </c>
      <c r="E10" s="22">
        <v>27109.704659999999</v>
      </c>
      <c r="F10" s="23">
        <v>2.21282801674867</v>
      </c>
      <c r="G10" s="23"/>
    </row>
    <row r="11" spans="1:7" x14ac:dyDescent="0.2">
      <c r="A11" s="21" t="s">
        <v>195</v>
      </c>
      <c r="B11" s="21" t="s">
        <v>194</v>
      </c>
      <c r="C11" s="21" t="s">
        <v>196</v>
      </c>
      <c r="D11" s="24">
        <v>1631918</v>
      </c>
      <c r="E11" s="22">
        <v>25487.295320000001</v>
      </c>
      <c r="F11" s="23">
        <v>2.0803989516882901</v>
      </c>
      <c r="G11" s="23"/>
    </row>
    <row r="12" spans="1:7" x14ac:dyDescent="0.2">
      <c r="A12" s="21" t="s">
        <v>698</v>
      </c>
      <c r="B12" s="21" t="s">
        <v>697</v>
      </c>
      <c r="C12" s="21" t="s">
        <v>213</v>
      </c>
      <c r="D12" s="24">
        <v>1499891</v>
      </c>
      <c r="E12" s="22">
        <v>24068.75088</v>
      </c>
      <c r="F12" s="23">
        <v>1.96461034686197</v>
      </c>
      <c r="G12" s="23"/>
    </row>
    <row r="13" spans="1:7" x14ac:dyDescent="0.2">
      <c r="A13" s="21" t="s">
        <v>730</v>
      </c>
      <c r="B13" s="21" t="s">
        <v>729</v>
      </c>
      <c r="C13" s="21" t="s">
        <v>139</v>
      </c>
      <c r="D13" s="24">
        <v>337051</v>
      </c>
      <c r="E13" s="22">
        <v>23413.247719999999</v>
      </c>
      <c r="F13" s="23">
        <v>1.9111049407460801</v>
      </c>
      <c r="G13" s="23"/>
    </row>
    <row r="14" spans="1:7" x14ac:dyDescent="0.2">
      <c r="A14" s="21" t="s">
        <v>155</v>
      </c>
      <c r="B14" s="21" t="s">
        <v>154</v>
      </c>
      <c r="C14" s="21" t="s">
        <v>156</v>
      </c>
      <c r="D14" s="24">
        <v>1300578</v>
      </c>
      <c r="E14" s="22">
        <v>23030.63522</v>
      </c>
      <c r="F14" s="23">
        <v>1.8798742183838599</v>
      </c>
      <c r="G14" s="23"/>
    </row>
    <row r="15" spans="1:7" x14ac:dyDescent="0.2">
      <c r="A15" s="21" t="s">
        <v>732</v>
      </c>
      <c r="B15" s="21" t="s">
        <v>731</v>
      </c>
      <c r="C15" s="21" t="s">
        <v>153</v>
      </c>
      <c r="D15" s="24">
        <v>1641580</v>
      </c>
      <c r="E15" s="22">
        <v>22726.033520000001</v>
      </c>
      <c r="F15" s="23">
        <v>1.8550111228923101</v>
      </c>
      <c r="G15" s="23"/>
    </row>
    <row r="16" spans="1:7" x14ac:dyDescent="0.2">
      <c r="A16" s="21" t="s">
        <v>169</v>
      </c>
      <c r="B16" s="21" t="s">
        <v>168</v>
      </c>
      <c r="C16" s="21" t="s">
        <v>170</v>
      </c>
      <c r="D16" s="24">
        <v>6391052</v>
      </c>
      <c r="E16" s="22">
        <v>21090.471600000001</v>
      </c>
      <c r="F16" s="23">
        <v>1.7215084792783599</v>
      </c>
      <c r="G16" s="23"/>
    </row>
    <row r="17" spans="1:7" x14ac:dyDescent="0.2">
      <c r="A17" s="21" t="s">
        <v>333</v>
      </c>
      <c r="B17" s="21" t="s">
        <v>332</v>
      </c>
      <c r="C17" s="21" t="s">
        <v>126</v>
      </c>
      <c r="D17" s="24">
        <v>1214825</v>
      </c>
      <c r="E17" s="22">
        <v>20947.227480000001</v>
      </c>
      <c r="F17" s="23">
        <v>1.7098161865755901</v>
      </c>
      <c r="G17" s="23"/>
    </row>
    <row r="18" spans="1:7" x14ac:dyDescent="0.2">
      <c r="A18" s="21" t="s">
        <v>734</v>
      </c>
      <c r="B18" s="21" t="s">
        <v>733</v>
      </c>
      <c r="C18" s="21" t="s">
        <v>123</v>
      </c>
      <c r="D18" s="24">
        <v>1178689</v>
      </c>
      <c r="E18" s="22">
        <v>20909.942859999999</v>
      </c>
      <c r="F18" s="23">
        <v>1.7067728317045301</v>
      </c>
      <c r="G18" s="23"/>
    </row>
    <row r="19" spans="1:7" x14ac:dyDescent="0.2">
      <c r="A19" s="21" t="s">
        <v>335</v>
      </c>
      <c r="B19" s="21" t="s">
        <v>334</v>
      </c>
      <c r="C19" s="21" t="s">
        <v>153</v>
      </c>
      <c r="D19" s="24">
        <v>5862280</v>
      </c>
      <c r="E19" s="22">
        <v>20421.252380000002</v>
      </c>
      <c r="F19" s="23">
        <v>1.6668835005877001</v>
      </c>
      <c r="G19" s="23"/>
    </row>
    <row r="20" spans="1:7" x14ac:dyDescent="0.2">
      <c r="A20" s="21" t="s">
        <v>583</v>
      </c>
      <c r="B20" s="21" t="s">
        <v>582</v>
      </c>
      <c r="C20" s="21" t="s">
        <v>219</v>
      </c>
      <c r="D20" s="24">
        <v>1100123</v>
      </c>
      <c r="E20" s="22">
        <v>19669.099119999999</v>
      </c>
      <c r="F20" s="23">
        <v>1.60548903585667</v>
      </c>
      <c r="G20" s="23"/>
    </row>
    <row r="21" spans="1:7" x14ac:dyDescent="0.2">
      <c r="A21" s="21" t="s">
        <v>493</v>
      </c>
      <c r="B21" s="21" t="s">
        <v>492</v>
      </c>
      <c r="C21" s="21" t="s">
        <v>494</v>
      </c>
      <c r="D21" s="24">
        <v>3326225</v>
      </c>
      <c r="E21" s="22">
        <v>19079.226600000002</v>
      </c>
      <c r="F21" s="23">
        <v>1.55734072679405</v>
      </c>
      <c r="G21" s="23"/>
    </row>
    <row r="22" spans="1:7" x14ac:dyDescent="0.2">
      <c r="A22" s="21" t="s">
        <v>736</v>
      </c>
      <c r="B22" s="21" t="s">
        <v>735</v>
      </c>
      <c r="C22" s="21" t="s">
        <v>233</v>
      </c>
      <c r="D22" s="24">
        <v>7479196</v>
      </c>
      <c r="E22" s="22">
        <v>18993.418239999999</v>
      </c>
      <c r="F22" s="23">
        <v>1.5503366245561001</v>
      </c>
      <c r="G22" s="23"/>
    </row>
    <row r="23" spans="1:7" x14ac:dyDescent="0.2">
      <c r="A23" s="21" t="s">
        <v>114</v>
      </c>
      <c r="B23" s="21" t="s">
        <v>113</v>
      </c>
      <c r="C23" s="21" t="s">
        <v>115</v>
      </c>
      <c r="D23" s="24">
        <v>1946350</v>
      </c>
      <c r="E23" s="22">
        <v>18521.4666</v>
      </c>
      <c r="F23" s="23">
        <v>1.51181360025022</v>
      </c>
      <c r="G23" s="23"/>
    </row>
    <row r="24" spans="1:7" x14ac:dyDescent="0.2">
      <c r="A24" s="21" t="s">
        <v>215</v>
      </c>
      <c r="B24" s="21" t="s">
        <v>214</v>
      </c>
      <c r="C24" s="21" t="s">
        <v>216</v>
      </c>
      <c r="D24" s="24">
        <v>11850000</v>
      </c>
      <c r="E24" s="22">
        <v>18305.88</v>
      </c>
      <c r="F24" s="23">
        <v>1.4942163569567699</v>
      </c>
      <c r="G24" s="23"/>
    </row>
    <row r="25" spans="1:7" x14ac:dyDescent="0.2">
      <c r="A25" s="21" t="s">
        <v>454</v>
      </c>
      <c r="B25" s="21" t="s">
        <v>453</v>
      </c>
      <c r="C25" s="21" t="s">
        <v>170</v>
      </c>
      <c r="D25" s="24">
        <v>3563102</v>
      </c>
      <c r="E25" s="22">
        <v>17963.37873</v>
      </c>
      <c r="F25" s="23">
        <v>1.4662597113372999</v>
      </c>
      <c r="G25" s="23"/>
    </row>
    <row r="26" spans="1:7" x14ac:dyDescent="0.2">
      <c r="A26" s="21" t="s">
        <v>738</v>
      </c>
      <c r="B26" s="21" t="s">
        <v>737</v>
      </c>
      <c r="C26" s="21" t="s">
        <v>191</v>
      </c>
      <c r="D26" s="24">
        <v>769590</v>
      </c>
      <c r="E26" s="22">
        <v>17770.60269</v>
      </c>
      <c r="F26" s="23">
        <v>1.4505243786356099</v>
      </c>
      <c r="G26" s="23"/>
    </row>
    <row r="27" spans="1:7" x14ac:dyDescent="0.2">
      <c r="A27" s="21" t="s">
        <v>740</v>
      </c>
      <c r="B27" s="21" t="s">
        <v>739</v>
      </c>
      <c r="C27" s="21" t="s">
        <v>230</v>
      </c>
      <c r="D27" s="24">
        <v>38500</v>
      </c>
      <c r="E27" s="22">
        <v>17068.974999999999</v>
      </c>
      <c r="F27" s="23">
        <v>1.39325406052515</v>
      </c>
      <c r="G27" s="23"/>
    </row>
    <row r="28" spans="1:7" x14ac:dyDescent="0.2">
      <c r="A28" s="21" t="s">
        <v>742</v>
      </c>
      <c r="B28" s="21" t="s">
        <v>741</v>
      </c>
      <c r="C28" s="21" t="s">
        <v>196</v>
      </c>
      <c r="D28" s="24">
        <v>1132124</v>
      </c>
      <c r="E28" s="22">
        <v>17018.08797</v>
      </c>
      <c r="F28" s="23">
        <v>1.38910040975376</v>
      </c>
      <c r="G28" s="23"/>
    </row>
    <row r="29" spans="1:7" x14ac:dyDescent="0.2">
      <c r="A29" s="21" t="s">
        <v>744</v>
      </c>
      <c r="B29" s="21" t="s">
        <v>743</v>
      </c>
      <c r="C29" s="21" t="s">
        <v>254</v>
      </c>
      <c r="D29" s="24">
        <v>475909</v>
      </c>
      <c r="E29" s="22">
        <v>16979.481299999999</v>
      </c>
      <c r="F29" s="23">
        <v>1.38594914263076</v>
      </c>
      <c r="G29" s="23"/>
    </row>
    <row r="30" spans="1:7" x14ac:dyDescent="0.2">
      <c r="A30" s="21" t="s">
        <v>746</v>
      </c>
      <c r="B30" s="21" t="s">
        <v>745</v>
      </c>
      <c r="C30" s="21" t="s">
        <v>153</v>
      </c>
      <c r="D30" s="24">
        <v>52304</v>
      </c>
      <c r="E30" s="22">
        <v>16465.299200000001</v>
      </c>
      <c r="F30" s="23">
        <v>1.3439790595604899</v>
      </c>
      <c r="G30" s="23"/>
    </row>
    <row r="31" spans="1:7" x14ac:dyDescent="0.2">
      <c r="A31" s="21" t="s">
        <v>500</v>
      </c>
      <c r="B31" s="21" t="s">
        <v>499</v>
      </c>
      <c r="C31" s="21" t="s">
        <v>191</v>
      </c>
      <c r="D31" s="24">
        <v>2300000</v>
      </c>
      <c r="E31" s="22">
        <v>16462.25</v>
      </c>
      <c r="F31" s="23">
        <v>1.34373016879339</v>
      </c>
      <c r="G31" s="23"/>
    </row>
    <row r="32" spans="1:7" x14ac:dyDescent="0.2">
      <c r="A32" s="21" t="s">
        <v>597</v>
      </c>
      <c r="B32" s="21" t="s">
        <v>596</v>
      </c>
      <c r="C32" s="21" t="s">
        <v>139</v>
      </c>
      <c r="D32" s="24">
        <v>1556176</v>
      </c>
      <c r="E32" s="22">
        <v>16290.050370000001</v>
      </c>
      <c r="F32" s="23">
        <v>1.32967438432371</v>
      </c>
      <c r="G32" s="23"/>
    </row>
    <row r="33" spans="1:7" x14ac:dyDescent="0.2">
      <c r="A33" s="21" t="s">
        <v>198</v>
      </c>
      <c r="B33" s="21" t="s">
        <v>197</v>
      </c>
      <c r="C33" s="21" t="s">
        <v>199</v>
      </c>
      <c r="D33" s="24">
        <v>541027</v>
      </c>
      <c r="E33" s="22">
        <v>16023.055630000001</v>
      </c>
      <c r="F33" s="23">
        <v>1.3078809546863801</v>
      </c>
      <c r="G33" s="23"/>
    </row>
    <row r="34" spans="1:7" x14ac:dyDescent="0.2">
      <c r="A34" s="21" t="s">
        <v>748</v>
      </c>
      <c r="B34" s="21" t="s">
        <v>747</v>
      </c>
      <c r="C34" s="21" t="s">
        <v>170</v>
      </c>
      <c r="D34" s="24">
        <v>95340</v>
      </c>
      <c r="E34" s="22">
        <v>15912.245999999999</v>
      </c>
      <c r="F34" s="23">
        <v>1.2988361252843299</v>
      </c>
      <c r="G34" s="23"/>
    </row>
    <row r="35" spans="1:7" x14ac:dyDescent="0.2">
      <c r="A35" s="21" t="s">
        <v>750</v>
      </c>
      <c r="B35" s="21" t="s">
        <v>749</v>
      </c>
      <c r="C35" s="21" t="s">
        <v>153</v>
      </c>
      <c r="D35" s="24">
        <v>300000</v>
      </c>
      <c r="E35" s="22">
        <v>15910.5</v>
      </c>
      <c r="F35" s="23">
        <v>1.2986936081390601</v>
      </c>
      <c r="G35" s="23"/>
    </row>
    <row r="36" spans="1:7" x14ac:dyDescent="0.2">
      <c r="A36" s="21" t="s">
        <v>474</v>
      </c>
      <c r="B36" s="21" t="s">
        <v>473</v>
      </c>
      <c r="C36" s="21" t="s">
        <v>196</v>
      </c>
      <c r="D36" s="24">
        <v>973135</v>
      </c>
      <c r="E36" s="22">
        <v>15675.25858</v>
      </c>
      <c r="F36" s="23">
        <v>1.2794920413420701</v>
      </c>
      <c r="G36" s="23"/>
    </row>
    <row r="37" spans="1:7" x14ac:dyDescent="0.2">
      <c r="A37" s="21" t="s">
        <v>223</v>
      </c>
      <c r="B37" s="21" t="s">
        <v>222</v>
      </c>
      <c r="C37" s="21" t="s">
        <v>167</v>
      </c>
      <c r="D37" s="24">
        <v>850000</v>
      </c>
      <c r="E37" s="22">
        <v>15636.6</v>
      </c>
      <c r="F37" s="23">
        <v>1.2763365370684301</v>
      </c>
      <c r="G37" s="23"/>
    </row>
    <row r="38" spans="1:7" x14ac:dyDescent="0.2">
      <c r="A38" s="21" t="s">
        <v>245</v>
      </c>
      <c r="B38" s="21" t="s">
        <v>244</v>
      </c>
      <c r="C38" s="21" t="s">
        <v>134</v>
      </c>
      <c r="D38" s="24">
        <v>293937</v>
      </c>
      <c r="E38" s="22">
        <v>15572.78226</v>
      </c>
      <c r="F38" s="23">
        <v>1.27112741786891</v>
      </c>
      <c r="G38" s="23"/>
    </row>
    <row r="39" spans="1:7" x14ac:dyDescent="0.2">
      <c r="A39" s="21" t="s">
        <v>426</v>
      </c>
      <c r="B39" s="21" t="s">
        <v>425</v>
      </c>
      <c r="C39" s="21" t="s">
        <v>142</v>
      </c>
      <c r="D39" s="24">
        <v>1330021</v>
      </c>
      <c r="E39" s="22">
        <v>15352.4324</v>
      </c>
      <c r="F39" s="23">
        <v>1.2531413737636801</v>
      </c>
      <c r="G39" s="23"/>
    </row>
    <row r="40" spans="1:7" x14ac:dyDescent="0.2">
      <c r="A40" s="21" t="s">
        <v>752</v>
      </c>
      <c r="B40" s="21" t="s">
        <v>751</v>
      </c>
      <c r="C40" s="21" t="s">
        <v>150</v>
      </c>
      <c r="D40" s="24">
        <v>828517</v>
      </c>
      <c r="E40" s="22">
        <v>15328.39302</v>
      </c>
      <c r="F40" s="23">
        <v>1.25117916081314</v>
      </c>
      <c r="G40" s="23"/>
    </row>
    <row r="41" spans="1:7" x14ac:dyDescent="0.2">
      <c r="A41" s="21" t="s">
        <v>469</v>
      </c>
      <c r="B41" s="21" t="s">
        <v>468</v>
      </c>
      <c r="C41" s="21" t="s">
        <v>219</v>
      </c>
      <c r="D41" s="24">
        <v>530000</v>
      </c>
      <c r="E41" s="22">
        <v>15032.92</v>
      </c>
      <c r="F41" s="23">
        <v>1.2270611932790201</v>
      </c>
      <c r="G41" s="23"/>
    </row>
    <row r="42" spans="1:7" x14ac:dyDescent="0.2">
      <c r="A42" s="21" t="s">
        <v>243</v>
      </c>
      <c r="B42" s="21" t="s">
        <v>242</v>
      </c>
      <c r="C42" s="21" t="s">
        <v>115</v>
      </c>
      <c r="D42" s="24">
        <v>22000000</v>
      </c>
      <c r="E42" s="22">
        <v>14957.8</v>
      </c>
      <c r="F42" s="23">
        <v>1.2209295277849499</v>
      </c>
      <c r="G42" s="23"/>
    </row>
    <row r="43" spans="1:7" x14ac:dyDescent="0.2">
      <c r="A43" s="21" t="s">
        <v>572</v>
      </c>
      <c r="B43" s="21" t="s">
        <v>571</v>
      </c>
      <c r="C43" s="21" t="s">
        <v>142</v>
      </c>
      <c r="D43" s="24">
        <v>2407002</v>
      </c>
      <c r="E43" s="22">
        <v>14467.285519999999</v>
      </c>
      <c r="F43" s="23">
        <v>1.18089131277752</v>
      </c>
      <c r="G43" s="23"/>
    </row>
    <row r="44" spans="1:7" x14ac:dyDescent="0.2">
      <c r="A44" s="21" t="s">
        <v>456</v>
      </c>
      <c r="B44" s="21" t="s">
        <v>455</v>
      </c>
      <c r="C44" s="21" t="s">
        <v>126</v>
      </c>
      <c r="D44" s="24">
        <v>267491</v>
      </c>
      <c r="E44" s="22">
        <v>14191.73501</v>
      </c>
      <c r="F44" s="23">
        <v>1.1583995189271401</v>
      </c>
      <c r="G44" s="23"/>
    </row>
    <row r="45" spans="1:7" x14ac:dyDescent="0.2">
      <c r="A45" s="21" t="s">
        <v>190</v>
      </c>
      <c r="B45" s="21" t="s">
        <v>189</v>
      </c>
      <c r="C45" s="21" t="s">
        <v>191</v>
      </c>
      <c r="D45" s="24">
        <v>374936</v>
      </c>
      <c r="E45" s="22">
        <v>13853.135329999999</v>
      </c>
      <c r="F45" s="23">
        <v>1.1307613403573999</v>
      </c>
      <c r="G45" s="23"/>
    </row>
    <row r="46" spans="1:7" x14ac:dyDescent="0.2">
      <c r="A46" s="21" t="s">
        <v>141</v>
      </c>
      <c r="B46" s="21" t="s">
        <v>140</v>
      </c>
      <c r="C46" s="21" t="s">
        <v>142</v>
      </c>
      <c r="D46" s="24">
        <v>180000</v>
      </c>
      <c r="E46" s="22">
        <v>13698</v>
      </c>
      <c r="F46" s="23">
        <v>1.11809842835165</v>
      </c>
      <c r="G46" s="23"/>
    </row>
    <row r="47" spans="1:7" x14ac:dyDescent="0.2">
      <c r="A47" s="21" t="s">
        <v>296</v>
      </c>
      <c r="B47" s="21" t="s">
        <v>295</v>
      </c>
      <c r="C47" s="21" t="s">
        <v>129</v>
      </c>
      <c r="D47" s="24">
        <v>3593002</v>
      </c>
      <c r="E47" s="22">
        <v>13506.094520000001</v>
      </c>
      <c r="F47" s="23">
        <v>1.1024341550577299</v>
      </c>
      <c r="G47" s="23"/>
    </row>
    <row r="48" spans="1:7" x14ac:dyDescent="0.2">
      <c r="A48" s="21" t="s">
        <v>201</v>
      </c>
      <c r="B48" s="21" t="s">
        <v>200</v>
      </c>
      <c r="C48" s="21" t="s">
        <v>202</v>
      </c>
      <c r="D48" s="24">
        <v>1800000</v>
      </c>
      <c r="E48" s="22">
        <v>13065.3</v>
      </c>
      <c r="F48" s="23">
        <v>1.06645432880295</v>
      </c>
      <c r="G48" s="23"/>
    </row>
    <row r="49" spans="1:7" x14ac:dyDescent="0.2">
      <c r="A49" s="21" t="s">
        <v>491</v>
      </c>
      <c r="B49" s="21" t="s">
        <v>490</v>
      </c>
      <c r="C49" s="21" t="s">
        <v>115</v>
      </c>
      <c r="D49" s="24">
        <v>6650732</v>
      </c>
      <c r="E49" s="22">
        <v>13038.76009</v>
      </c>
      <c r="F49" s="23">
        <v>1.0642880102411401</v>
      </c>
      <c r="G49" s="23"/>
    </row>
    <row r="50" spans="1:7" x14ac:dyDescent="0.2">
      <c r="A50" s="21" t="s">
        <v>442</v>
      </c>
      <c r="B50" s="21" t="s">
        <v>441</v>
      </c>
      <c r="C50" s="21" t="s">
        <v>394</v>
      </c>
      <c r="D50" s="24">
        <v>1845695</v>
      </c>
      <c r="E50" s="22">
        <v>12814.660389999999</v>
      </c>
      <c r="F50" s="23">
        <v>1.04599588567083</v>
      </c>
      <c r="G50" s="23"/>
    </row>
    <row r="51" spans="1:7" x14ac:dyDescent="0.2">
      <c r="A51" s="21" t="s">
        <v>187</v>
      </c>
      <c r="B51" s="21" t="s">
        <v>186</v>
      </c>
      <c r="C51" s="21" t="s">
        <v>188</v>
      </c>
      <c r="D51" s="24">
        <v>3367750</v>
      </c>
      <c r="E51" s="22">
        <v>12440.468500000001</v>
      </c>
      <c r="F51" s="23">
        <v>1.0154524950947701</v>
      </c>
      <c r="G51" s="23"/>
    </row>
    <row r="52" spans="1:7" x14ac:dyDescent="0.2">
      <c r="A52" s="21" t="s">
        <v>754</v>
      </c>
      <c r="B52" s="21" t="s">
        <v>753</v>
      </c>
      <c r="C52" s="21" t="s">
        <v>183</v>
      </c>
      <c r="D52" s="24">
        <v>5193530</v>
      </c>
      <c r="E52" s="22">
        <v>12382.41423</v>
      </c>
      <c r="F52" s="23">
        <v>1.01071381878829</v>
      </c>
      <c r="G52" s="23"/>
    </row>
    <row r="53" spans="1:7" x14ac:dyDescent="0.2">
      <c r="A53" s="21" t="s">
        <v>585</v>
      </c>
      <c r="B53" s="21" t="s">
        <v>584</v>
      </c>
      <c r="C53" s="21" t="s">
        <v>115</v>
      </c>
      <c r="D53" s="24">
        <v>23580355</v>
      </c>
      <c r="E53" s="22">
        <v>11853.84446</v>
      </c>
      <c r="F53" s="23">
        <v>0.96756934301729203</v>
      </c>
      <c r="G53" s="23"/>
    </row>
    <row r="54" spans="1:7" x14ac:dyDescent="0.2">
      <c r="A54" s="21" t="s">
        <v>591</v>
      </c>
      <c r="B54" s="21" t="s">
        <v>590</v>
      </c>
      <c r="C54" s="21" t="s">
        <v>230</v>
      </c>
      <c r="D54" s="24">
        <v>1200000</v>
      </c>
      <c r="E54" s="22">
        <v>11836.8</v>
      </c>
      <c r="F54" s="23">
        <v>0.96617808999217103</v>
      </c>
      <c r="G54" s="23"/>
    </row>
    <row r="55" spans="1:7" x14ac:dyDescent="0.2">
      <c r="A55" s="21" t="s">
        <v>756</v>
      </c>
      <c r="B55" s="21" t="s">
        <v>755</v>
      </c>
      <c r="C55" s="21" t="s">
        <v>494</v>
      </c>
      <c r="D55" s="24">
        <v>88662</v>
      </c>
      <c r="E55" s="22">
        <v>11602.30932</v>
      </c>
      <c r="F55" s="23">
        <v>0.947037802302646</v>
      </c>
      <c r="G55" s="23"/>
    </row>
    <row r="56" spans="1:7" x14ac:dyDescent="0.2">
      <c r="A56" s="21" t="s">
        <v>185</v>
      </c>
      <c r="B56" s="21" t="s">
        <v>184</v>
      </c>
      <c r="C56" s="21" t="s">
        <v>183</v>
      </c>
      <c r="D56" s="24">
        <v>1837180</v>
      </c>
      <c r="E56" s="22">
        <v>11532.89745</v>
      </c>
      <c r="F56" s="23">
        <v>0.941372062577435</v>
      </c>
      <c r="G56" s="23"/>
    </row>
    <row r="57" spans="1:7" x14ac:dyDescent="0.2">
      <c r="A57" s="21" t="s">
        <v>758</v>
      </c>
      <c r="B57" s="21" t="s">
        <v>757</v>
      </c>
      <c r="C57" s="21" t="s">
        <v>199</v>
      </c>
      <c r="D57" s="24">
        <v>500000</v>
      </c>
      <c r="E57" s="22">
        <v>11447</v>
      </c>
      <c r="F57" s="23">
        <v>0.934360688373579</v>
      </c>
      <c r="G57" s="23"/>
    </row>
    <row r="58" spans="1:7" x14ac:dyDescent="0.2">
      <c r="A58" s="21" t="s">
        <v>704</v>
      </c>
      <c r="B58" s="21" t="s">
        <v>703</v>
      </c>
      <c r="C58" s="21" t="s">
        <v>123</v>
      </c>
      <c r="D58" s="24">
        <v>734291</v>
      </c>
      <c r="E58" s="22">
        <v>11371.23043</v>
      </c>
      <c r="F58" s="23">
        <v>0.92817600176722204</v>
      </c>
      <c r="G58" s="23"/>
    </row>
    <row r="59" spans="1:7" x14ac:dyDescent="0.2">
      <c r="A59" s="21" t="s">
        <v>760</v>
      </c>
      <c r="B59" s="21" t="s">
        <v>759</v>
      </c>
      <c r="C59" s="21" t="s">
        <v>199</v>
      </c>
      <c r="D59" s="24">
        <v>394203</v>
      </c>
      <c r="E59" s="22">
        <v>11308.89566</v>
      </c>
      <c r="F59" s="23">
        <v>0.92308792990500399</v>
      </c>
      <c r="G59" s="23"/>
    </row>
    <row r="60" spans="1:7" x14ac:dyDescent="0.2">
      <c r="A60" s="21" t="s">
        <v>461</v>
      </c>
      <c r="B60" s="21" t="s">
        <v>460</v>
      </c>
      <c r="C60" s="21" t="s">
        <v>183</v>
      </c>
      <c r="D60" s="24">
        <v>1452118</v>
      </c>
      <c r="E60" s="22">
        <v>11013.588970000001</v>
      </c>
      <c r="F60" s="23">
        <v>0.898983539047161</v>
      </c>
      <c r="G60" s="23"/>
    </row>
    <row r="61" spans="1:7" x14ac:dyDescent="0.2">
      <c r="A61" s="21" t="s">
        <v>689</v>
      </c>
      <c r="B61" s="21" t="s">
        <v>688</v>
      </c>
      <c r="C61" s="21" t="s">
        <v>199</v>
      </c>
      <c r="D61" s="24">
        <v>26204805</v>
      </c>
      <c r="E61" s="22">
        <v>10890.71696</v>
      </c>
      <c r="F61" s="23">
        <v>0.88895411860115403</v>
      </c>
      <c r="G61" s="23"/>
    </row>
    <row r="62" spans="1:7" x14ac:dyDescent="0.2">
      <c r="A62" s="21" t="s">
        <v>147</v>
      </c>
      <c r="B62" s="21" t="s">
        <v>146</v>
      </c>
      <c r="C62" s="21" t="s">
        <v>115</v>
      </c>
      <c r="D62" s="24">
        <v>1332729</v>
      </c>
      <c r="E62" s="22">
        <v>10695.150229999999</v>
      </c>
      <c r="F62" s="23">
        <v>0.87299099599560104</v>
      </c>
      <c r="G62" s="23"/>
    </row>
    <row r="63" spans="1:7" x14ac:dyDescent="0.2">
      <c r="A63" s="21" t="s">
        <v>232</v>
      </c>
      <c r="B63" s="21" t="s">
        <v>231</v>
      </c>
      <c r="C63" s="21" t="s">
        <v>233</v>
      </c>
      <c r="D63" s="24">
        <v>1400001</v>
      </c>
      <c r="E63" s="22">
        <v>10550.40754</v>
      </c>
      <c r="F63" s="23">
        <v>0.86117638260646401</v>
      </c>
      <c r="G63" s="23"/>
    </row>
    <row r="64" spans="1:7" x14ac:dyDescent="0.2">
      <c r="A64" s="21" t="s">
        <v>762</v>
      </c>
      <c r="B64" s="21" t="s">
        <v>761</v>
      </c>
      <c r="C64" s="21" t="s">
        <v>139</v>
      </c>
      <c r="D64" s="24">
        <v>571157</v>
      </c>
      <c r="E64" s="22">
        <v>10291.106830000001</v>
      </c>
      <c r="F64" s="23">
        <v>0.84001097770637201</v>
      </c>
      <c r="G64" s="23"/>
    </row>
    <row r="65" spans="1:7" x14ac:dyDescent="0.2">
      <c r="A65" s="21" t="s">
        <v>227</v>
      </c>
      <c r="B65" s="21" t="s">
        <v>226</v>
      </c>
      <c r="C65" s="21" t="s">
        <v>123</v>
      </c>
      <c r="D65" s="24">
        <v>2938655</v>
      </c>
      <c r="E65" s="22">
        <v>9950.2858300000007</v>
      </c>
      <c r="F65" s="23">
        <v>0.81219148402486796</v>
      </c>
      <c r="G65" s="23"/>
    </row>
    <row r="66" spans="1:7" x14ac:dyDescent="0.2">
      <c r="A66" s="21" t="s">
        <v>764</v>
      </c>
      <c r="B66" s="21" t="s">
        <v>763</v>
      </c>
      <c r="C66" s="21" t="s">
        <v>153</v>
      </c>
      <c r="D66" s="24">
        <v>392457</v>
      </c>
      <c r="E66" s="22">
        <v>9723.5146320000003</v>
      </c>
      <c r="F66" s="23">
        <v>0.79368129859055503</v>
      </c>
      <c r="G66" s="23"/>
    </row>
    <row r="67" spans="1:7" x14ac:dyDescent="0.2">
      <c r="A67" s="21" t="s">
        <v>609</v>
      </c>
      <c r="B67" s="21" t="s">
        <v>608</v>
      </c>
      <c r="C67" s="21" t="s">
        <v>199</v>
      </c>
      <c r="D67" s="24">
        <v>2453019</v>
      </c>
      <c r="E67" s="22">
        <v>9720.0877880000007</v>
      </c>
      <c r="F67" s="23">
        <v>0.79340158265460803</v>
      </c>
      <c r="G67" s="23"/>
    </row>
    <row r="68" spans="1:7" x14ac:dyDescent="0.2">
      <c r="A68" s="21" t="s">
        <v>766</v>
      </c>
      <c r="B68" s="21" t="s">
        <v>765</v>
      </c>
      <c r="C68" s="21" t="s">
        <v>199</v>
      </c>
      <c r="D68" s="24">
        <v>943493</v>
      </c>
      <c r="E68" s="22">
        <v>9622.2133610000001</v>
      </c>
      <c r="F68" s="23">
        <v>0.78541258842154305</v>
      </c>
      <c r="G68" s="23"/>
    </row>
    <row r="69" spans="1:7" x14ac:dyDescent="0.2">
      <c r="A69" s="21" t="s">
        <v>496</v>
      </c>
      <c r="B69" s="21" t="s">
        <v>495</v>
      </c>
      <c r="C69" s="21" t="s">
        <v>233</v>
      </c>
      <c r="D69" s="24">
        <v>1225000</v>
      </c>
      <c r="E69" s="22">
        <v>9532.9500000000007</v>
      </c>
      <c r="F69" s="23">
        <v>0.77812647193421103</v>
      </c>
      <c r="G69" s="23"/>
    </row>
    <row r="70" spans="1:7" x14ac:dyDescent="0.2">
      <c r="A70" s="21" t="s">
        <v>768</v>
      </c>
      <c r="B70" s="21" t="s">
        <v>767</v>
      </c>
      <c r="C70" s="21" t="s">
        <v>199</v>
      </c>
      <c r="D70" s="24">
        <v>745117</v>
      </c>
      <c r="E70" s="22">
        <v>9530.0464300000003</v>
      </c>
      <c r="F70" s="23">
        <v>0.77788946820712601</v>
      </c>
      <c r="G70" s="23"/>
    </row>
    <row r="71" spans="1:7" x14ac:dyDescent="0.2">
      <c r="A71" s="21" t="s">
        <v>316</v>
      </c>
      <c r="B71" s="21" t="s">
        <v>315</v>
      </c>
      <c r="C71" s="21" t="s">
        <v>196</v>
      </c>
      <c r="D71" s="24">
        <v>475956</v>
      </c>
      <c r="E71" s="22">
        <v>9270.1950120000001</v>
      </c>
      <c r="F71" s="23">
        <v>0.75667911179956704</v>
      </c>
      <c r="G71" s="23"/>
    </row>
    <row r="72" spans="1:7" x14ac:dyDescent="0.2">
      <c r="A72" s="21" t="s">
        <v>770</v>
      </c>
      <c r="B72" s="21" t="s">
        <v>769</v>
      </c>
      <c r="C72" s="21" t="s">
        <v>233</v>
      </c>
      <c r="D72" s="24">
        <v>1143767</v>
      </c>
      <c r="E72" s="22">
        <v>9190.1678449999999</v>
      </c>
      <c r="F72" s="23">
        <v>0.75014689909346799</v>
      </c>
      <c r="G72" s="23"/>
    </row>
    <row r="73" spans="1:7" x14ac:dyDescent="0.2">
      <c r="A73" s="21" t="s">
        <v>772</v>
      </c>
      <c r="B73" s="21" t="s">
        <v>771</v>
      </c>
      <c r="C73" s="21" t="s">
        <v>213</v>
      </c>
      <c r="D73" s="24">
        <v>675000</v>
      </c>
      <c r="E73" s="22">
        <v>9178.65</v>
      </c>
      <c r="F73" s="23">
        <v>0.74920675568621897</v>
      </c>
      <c r="G73" s="23"/>
    </row>
    <row r="74" spans="1:7" x14ac:dyDescent="0.2">
      <c r="A74" s="21" t="s">
        <v>774</v>
      </c>
      <c r="B74" s="21" t="s">
        <v>773</v>
      </c>
      <c r="C74" s="21" t="s">
        <v>134</v>
      </c>
      <c r="D74" s="24">
        <v>6091030</v>
      </c>
      <c r="E74" s="22">
        <v>9100.6079229999996</v>
      </c>
      <c r="F74" s="23">
        <v>0.74283657583229901</v>
      </c>
      <c r="G74" s="23"/>
    </row>
    <row r="75" spans="1:7" x14ac:dyDescent="0.2">
      <c r="A75" s="21" t="s">
        <v>681</v>
      </c>
      <c r="B75" s="21" t="s">
        <v>680</v>
      </c>
      <c r="C75" s="21" t="s">
        <v>183</v>
      </c>
      <c r="D75" s="24">
        <v>5217419</v>
      </c>
      <c r="E75" s="22">
        <v>9089.7873820000004</v>
      </c>
      <c r="F75" s="23">
        <v>0.74195334982222405</v>
      </c>
      <c r="G75" s="23"/>
    </row>
    <row r="76" spans="1:7" x14ac:dyDescent="0.2">
      <c r="A76" s="21" t="s">
        <v>294</v>
      </c>
      <c r="B76" s="21" t="s">
        <v>293</v>
      </c>
      <c r="C76" s="21" t="s">
        <v>188</v>
      </c>
      <c r="D76" s="24">
        <v>206300</v>
      </c>
      <c r="E76" s="22">
        <v>8938.1538</v>
      </c>
      <c r="F76" s="23">
        <v>0.72957626778692397</v>
      </c>
      <c r="G76" s="23"/>
    </row>
    <row r="77" spans="1:7" x14ac:dyDescent="0.2">
      <c r="A77" s="21" t="s">
        <v>249</v>
      </c>
      <c r="B77" s="21" t="s">
        <v>248</v>
      </c>
      <c r="C77" s="21" t="s">
        <v>145</v>
      </c>
      <c r="D77" s="24">
        <v>2200000</v>
      </c>
      <c r="E77" s="22">
        <v>8231.2999999999993</v>
      </c>
      <c r="F77" s="23">
        <v>0.67187936876119903</v>
      </c>
      <c r="G77" s="23"/>
    </row>
    <row r="78" spans="1:7" x14ac:dyDescent="0.2">
      <c r="A78" s="21" t="s">
        <v>776</v>
      </c>
      <c r="B78" s="21" t="s">
        <v>775</v>
      </c>
      <c r="C78" s="21" t="s">
        <v>180</v>
      </c>
      <c r="D78" s="24">
        <v>1512125</v>
      </c>
      <c r="E78" s="22">
        <v>7974.1911879999998</v>
      </c>
      <c r="F78" s="23">
        <v>0.65089287740387902</v>
      </c>
      <c r="G78" s="23"/>
    </row>
    <row r="79" spans="1:7" x14ac:dyDescent="0.2">
      <c r="A79" s="21" t="s">
        <v>328</v>
      </c>
      <c r="B79" s="21" t="s">
        <v>327</v>
      </c>
      <c r="C79" s="21" t="s">
        <v>233</v>
      </c>
      <c r="D79" s="24">
        <v>2200000</v>
      </c>
      <c r="E79" s="22">
        <v>7700</v>
      </c>
      <c r="F79" s="23">
        <v>0.62851203813021395</v>
      </c>
      <c r="G79" s="23"/>
    </row>
    <row r="80" spans="1:7" x14ac:dyDescent="0.2">
      <c r="A80" s="21" t="s">
        <v>253</v>
      </c>
      <c r="B80" s="21" t="s">
        <v>252</v>
      </c>
      <c r="C80" s="21" t="s">
        <v>254</v>
      </c>
      <c r="D80" s="24">
        <v>6000000</v>
      </c>
      <c r="E80" s="22">
        <v>7618.8</v>
      </c>
      <c r="F80" s="23">
        <v>0.62188409300084102</v>
      </c>
      <c r="G80" s="23"/>
    </row>
    <row r="81" spans="1:9" x14ac:dyDescent="0.2">
      <c r="A81" s="21" t="s">
        <v>778</v>
      </c>
      <c r="B81" s="21" t="s">
        <v>777</v>
      </c>
      <c r="C81" s="21" t="s">
        <v>233</v>
      </c>
      <c r="D81" s="24">
        <v>3500000</v>
      </c>
      <c r="E81" s="22">
        <v>7600.6</v>
      </c>
      <c r="F81" s="23">
        <v>0.62039851909253296</v>
      </c>
      <c r="G81" s="23"/>
    </row>
    <row r="82" spans="1:9" x14ac:dyDescent="0.2">
      <c r="A82" s="21" t="s">
        <v>780</v>
      </c>
      <c r="B82" s="21" t="s">
        <v>779</v>
      </c>
      <c r="C82" s="21" t="s">
        <v>394</v>
      </c>
      <c r="D82" s="24">
        <v>225000</v>
      </c>
      <c r="E82" s="22">
        <v>7593.5249999999996</v>
      </c>
      <c r="F82" s="23">
        <v>0.61982102264191297</v>
      </c>
      <c r="G82" s="23"/>
    </row>
    <row r="83" spans="1:9" x14ac:dyDescent="0.2">
      <c r="A83" s="21" t="s">
        <v>544</v>
      </c>
      <c r="B83" s="21" t="s">
        <v>543</v>
      </c>
      <c r="C83" s="21" t="s">
        <v>126</v>
      </c>
      <c r="D83" s="24">
        <v>998978</v>
      </c>
      <c r="E83" s="22">
        <v>7569.755795</v>
      </c>
      <c r="F83" s="23">
        <v>0.61788086270953901</v>
      </c>
      <c r="G83" s="23"/>
    </row>
    <row r="84" spans="1:9" x14ac:dyDescent="0.2">
      <c r="A84" s="21" t="s">
        <v>782</v>
      </c>
      <c r="B84" s="21" t="s">
        <v>781</v>
      </c>
      <c r="C84" s="21" t="s">
        <v>213</v>
      </c>
      <c r="D84" s="24">
        <v>250000</v>
      </c>
      <c r="E84" s="22">
        <v>7220.5</v>
      </c>
      <c r="F84" s="23">
        <v>0.58937287939210503</v>
      </c>
      <c r="G84" s="23"/>
    </row>
    <row r="85" spans="1:9" x14ac:dyDescent="0.2">
      <c r="A85" s="21" t="s">
        <v>784</v>
      </c>
      <c r="B85" s="21" t="s">
        <v>783</v>
      </c>
      <c r="C85" s="21" t="s">
        <v>162</v>
      </c>
      <c r="D85" s="24">
        <v>140287</v>
      </c>
      <c r="E85" s="22">
        <v>7137.3816989999996</v>
      </c>
      <c r="F85" s="23">
        <v>0.58258835305867296</v>
      </c>
      <c r="G85" s="23"/>
    </row>
    <row r="86" spans="1:9" x14ac:dyDescent="0.2">
      <c r="A86" s="21" t="s">
        <v>208</v>
      </c>
      <c r="B86" s="21" t="s">
        <v>207</v>
      </c>
      <c r="C86" s="21" t="s">
        <v>199</v>
      </c>
      <c r="D86" s="24">
        <v>46342</v>
      </c>
      <c r="E86" s="22">
        <v>6522.6364999999996</v>
      </c>
      <c r="F86" s="23">
        <v>0.53240981306461399</v>
      </c>
      <c r="G86" s="23"/>
    </row>
    <row r="87" spans="1:9" x14ac:dyDescent="0.2">
      <c r="A87" s="21" t="s">
        <v>635</v>
      </c>
      <c r="B87" s="21" t="s">
        <v>634</v>
      </c>
      <c r="C87" s="21" t="s">
        <v>170</v>
      </c>
      <c r="D87" s="24">
        <v>495000</v>
      </c>
      <c r="E87" s="22">
        <v>5987.52</v>
      </c>
      <c r="F87" s="23">
        <v>0.48873096085005402</v>
      </c>
      <c r="G87" s="23"/>
    </row>
    <row r="88" spans="1:9" x14ac:dyDescent="0.2">
      <c r="A88" s="21" t="s">
        <v>786</v>
      </c>
      <c r="B88" s="21" t="s">
        <v>785</v>
      </c>
      <c r="C88" s="21" t="s">
        <v>394</v>
      </c>
      <c r="D88" s="24">
        <v>10000000</v>
      </c>
      <c r="E88" s="22">
        <v>5643</v>
      </c>
      <c r="F88" s="23">
        <v>0.46060953651542802</v>
      </c>
      <c r="G88" s="23"/>
    </row>
    <row r="89" spans="1:9" x14ac:dyDescent="0.2">
      <c r="A89" s="21" t="s">
        <v>788</v>
      </c>
      <c r="B89" s="21" t="s">
        <v>787</v>
      </c>
      <c r="C89" s="21" t="s">
        <v>199</v>
      </c>
      <c r="D89" s="24">
        <v>1200000</v>
      </c>
      <c r="E89" s="22">
        <v>5546.4</v>
      </c>
      <c r="F89" s="23">
        <v>0.45272456730979499</v>
      </c>
      <c r="G89" s="23"/>
    </row>
    <row r="90" spans="1:9" x14ac:dyDescent="0.2">
      <c r="A90" s="21" t="s">
        <v>240</v>
      </c>
      <c r="B90" s="21" t="s">
        <v>239</v>
      </c>
      <c r="C90" s="21" t="s">
        <v>241</v>
      </c>
      <c r="D90" s="24">
        <v>200000</v>
      </c>
      <c r="E90" s="22">
        <v>4419.6000000000004</v>
      </c>
      <c r="F90" s="23">
        <v>0.36074958489873898</v>
      </c>
      <c r="G90" s="23"/>
    </row>
    <row r="91" spans="1:9" x14ac:dyDescent="0.2">
      <c r="A91" s="21" t="s">
        <v>400</v>
      </c>
      <c r="B91" s="21" t="s">
        <v>399</v>
      </c>
      <c r="C91" s="21" t="s">
        <v>153</v>
      </c>
      <c r="D91" s="24">
        <v>472358</v>
      </c>
      <c r="E91" s="22">
        <v>4047.635702</v>
      </c>
      <c r="F91" s="23">
        <v>0.330388021386057</v>
      </c>
      <c r="G91" s="23"/>
    </row>
    <row r="92" spans="1:9" x14ac:dyDescent="0.2">
      <c r="A92" s="21" t="s">
        <v>790</v>
      </c>
      <c r="B92" s="21" t="s">
        <v>789</v>
      </c>
      <c r="C92" s="21" t="s">
        <v>153</v>
      </c>
      <c r="D92" s="24">
        <v>409407</v>
      </c>
      <c r="E92" s="22">
        <v>3349.1539640000001</v>
      </c>
      <c r="F92" s="23">
        <v>0.27337449141889902</v>
      </c>
      <c r="G92" s="23"/>
    </row>
    <row r="93" spans="1:9" x14ac:dyDescent="0.2">
      <c r="A93" s="21" t="s">
        <v>529</v>
      </c>
      <c r="B93" s="21" t="s">
        <v>1474</v>
      </c>
      <c r="C93" s="21" t="s">
        <v>191</v>
      </c>
      <c r="D93" s="24">
        <v>125000</v>
      </c>
      <c r="E93" s="22">
        <v>894.6875</v>
      </c>
      <c r="F93" s="23">
        <v>7.3028813521380007E-2</v>
      </c>
      <c r="G93" s="23"/>
    </row>
    <row r="94" spans="1:9" x14ac:dyDescent="0.2">
      <c r="A94" s="20" t="s">
        <v>27</v>
      </c>
      <c r="B94" s="20"/>
      <c r="C94" s="20"/>
      <c r="D94" s="20"/>
      <c r="E94" s="25">
        <f>SUM(E7:E93)</f>
        <v>1194450.6997309998</v>
      </c>
      <c r="F94" s="26">
        <f>SUM(F7:F93)</f>
        <v>97.496966718700122</v>
      </c>
      <c r="G94" s="23"/>
      <c r="H94" s="14"/>
      <c r="I94" s="14"/>
    </row>
    <row r="95" spans="1:9" x14ac:dyDescent="0.2">
      <c r="A95" s="21"/>
      <c r="B95" s="21"/>
      <c r="C95" s="21"/>
      <c r="D95" s="21"/>
      <c r="E95" s="22"/>
      <c r="F95" s="23"/>
      <c r="G95" s="23"/>
    </row>
    <row r="96" spans="1:9" x14ac:dyDescent="0.2">
      <c r="A96" s="20" t="s">
        <v>371</v>
      </c>
      <c r="B96" s="21"/>
      <c r="C96" s="21"/>
      <c r="D96" s="21"/>
      <c r="E96" s="22"/>
      <c r="F96" s="23"/>
      <c r="G96" s="23"/>
    </row>
    <row r="97" spans="1:9" x14ac:dyDescent="0.2">
      <c r="A97" s="21"/>
      <c r="B97" s="21" t="s">
        <v>372</v>
      </c>
      <c r="C97" s="21" t="s">
        <v>233</v>
      </c>
      <c r="D97" s="24">
        <v>8100</v>
      </c>
      <c r="E97" s="22">
        <v>8.0999999999999996E-4</v>
      </c>
      <c r="F97" s="23">
        <v>6.6116201413697796E-8</v>
      </c>
      <c r="G97" s="23"/>
    </row>
    <row r="98" spans="1:9" x14ac:dyDescent="0.2">
      <c r="A98" s="20" t="s">
        <v>27</v>
      </c>
      <c r="B98" s="20"/>
      <c r="C98" s="20"/>
      <c r="D98" s="20"/>
      <c r="E98" s="25">
        <f>SUM(E96:E97)</f>
        <v>8.0999999999999996E-4</v>
      </c>
      <c r="F98" s="26">
        <f>SUM(F96:F97)</f>
        <v>6.6116201413697796E-8</v>
      </c>
      <c r="G98" s="23"/>
      <c r="H98" s="14"/>
      <c r="I98" s="14"/>
    </row>
    <row r="99" spans="1:9" x14ac:dyDescent="0.2">
      <c r="A99" s="21"/>
      <c r="B99" s="21"/>
      <c r="C99" s="21"/>
      <c r="D99" s="21"/>
      <c r="E99" s="22"/>
      <c r="F99" s="23"/>
      <c r="G99" s="23"/>
    </row>
    <row r="100" spans="1:9" x14ac:dyDescent="0.2">
      <c r="A100" s="20" t="s">
        <v>28</v>
      </c>
      <c r="B100" s="21"/>
      <c r="C100" s="21"/>
      <c r="D100" s="21"/>
      <c r="E100" s="22"/>
      <c r="F100" s="23"/>
      <c r="G100" s="23"/>
    </row>
    <row r="101" spans="1:9" x14ac:dyDescent="0.2">
      <c r="A101" s="20" t="s">
        <v>33</v>
      </c>
      <c r="B101" s="21"/>
      <c r="C101" s="21"/>
      <c r="D101" s="21"/>
      <c r="E101" s="22"/>
      <c r="F101" s="23"/>
      <c r="G101" s="23"/>
    </row>
    <row r="102" spans="1:9" x14ac:dyDescent="0.2">
      <c r="A102" s="21" t="s">
        <v>280</v>
      </c>
      <c r="B102" s="21" t="s">
        <v>279</v>
      </c>
      <c r="C102" s="21" t="s">
        <v>36</v>
      </c>
      <c r="D102" s="24">
        <v>2500000</v>
      </c>
      <c r="E102" s="22">
        <v>2472.4650000000001</v>
      </c>
      <c r="F102" s="23">
        <v>0.20181480731891199</v>
      </c>
      <c r="G102" s="23">
        <v>5.4200999999999997</v>
      </c>
    </row>
    <row r="103" spans="1:9" x14ac:dyDescent="0.2">
      <c r="A103" s="20" t="s">
        <v>27</v>
      </c>
      <c r="B103" s="20"/>
      <c r="C103" s="20"/>
      <c r="D103" s="20"/>
      <c r="E103" s="25">
        <f>SUM(E101:E102)</f>
        <v>2472.4650000000001</v>
      </c>
      <c r="F103" s="26">
        <f>SUM(F101:F102)</f>
        <v>0.20181480731891199</v>
      </c>
      <c r="G103" s="23"/>
      <c r="H103" s="14"/>
      <c r="I103" s="14"/>
    </row>
    <row r="104" spans="1:9" x14ac:dyDescent="0.2">
      <c r="A104" s="21"/>
      <c r="B104" s="21"/>
      <c r="C104" s="21"/>
      <c r="D104" s="21"/>
      <c r="E104" s="22"/>
      <c r="F104" s="23"/>
      <c r="G104" s="20"/>
    </row>
    <row r="105" spans="1:9" x14ac:dyDescent="0.2">
      <c r="A105" s="20" t="s">
        <v>38</v>
      </c>
      <c r="B105" s="20"/>
      <c r="C105" s="20"/>
      <c r="D105" s="20"/>
      <c r="E105" s="25">
        <f>E94+E98+E103</f>
        <v>1196923.165541</v>
      </c>
      <c r="F105" s="26">
        <f>F94+F98+F103</f>
        <v>97.698781592135234</v>
      </c>
      <c r="G105" s="20"/>
      <c r="H105" s="14"/>
      <c r="I105" s="14"/>
    </row>
    <row r="106" spans="1:9" x14ac:dyDescent="0.2">
      <c r="A106" s="20"/>
      <c r="B106" s="20"/>
      <c r="C106" s="20"/>
      <c r="D106" s="20"/>
      <c r="E106" s="25"/>
      <c r="F106" s="26"/>
      <c r="G106" s="20"/>
      <c r="H106" s="14"/>
      <c r="I106" s="14"/>
    </row>
    <row r="107" spans="1:9" x14ac:dyDescent="0.2">
      <c r="A107" s="20" t="s">
        <v>40</v>
      </c>
      <c r="B107" s="20"/>
      <c r="C107" s="20"/>
      <c r="D107" s="20"/>
      <c r="E107" s="25">
        <f>E109-(E94+E98+E103)</f>
        <v>28192.589267299976</v>
      </c>
      <c r="F107" s="26">
        <f>F109-(F94+F98+F103)</f>
        <v>2.3012184078647664</v>
      </c>
      <c r="G107" s="20"/>
      <c r="H107" s="14"/>
      <c r="I107" s="14"/>
    </row>
    <row r="108" spans="1:9" x14ac:dyDescent="0.2">
      <c r="A108" s="20"/>
      <c r="B108" s="20"/>
      <c r="C108" s="20"/>
      <c r="D108" s="20"/>
      <c r="E108" s="25"/>
      <c r="F108" s="26"/>
      <c r="G108" s="20"/>
      <c r="H108" s="14"/>
      <c r="I108" s="14"/>
    </row>
    <row r="109" spans="1:9" x14ac:dyDescent="0.2">
      <c r="A109" s="27" t="s">
        <v>39</v>
      </c>
      <c r="B109" s="27"/>
      <c r="C109" s="27"/>
      <c r="D109" s="27"/>
      <c r="E109" s="28">
        <v>1225115.7548082999</v>
      </c>
      <c r="F109" s="29">
        <v>100</v>
      </c>
      <c r="G109" s="27"/>
      <c r="H109" s="14"/>
      <c r="I109" s="14"/>
    </row>
    <row r="110" spans="1:9" x14ac:dyDescent="0.2">
      <c r="F110" s="14" t="s">
        <v>943</v>
      </c>
      <c r="G110" s="14"/>
    </row>
    <row r="111" spans="1:9" x14ac:dyDescent="0.2">
      <c r="A111" s="14" t="s">
        <v>41</v>
      </c>
    </row>
    <row r="112" spans="1:9" x14ac:dyDescent="0.2">
      <c r="A112" s="14" t="s">
        <v>378</v>
      </c>
    </row>
    <row r="113" spans="1:4" x14ac:dyDescent="0.2">
      <c r="A113" s="7" t="s">
        <v>1475</v>
      </c>
    </row>
    <row r="114" spans="1:4" x14ac:dyDescent="0.2">
      <c r="A114" s="14" t="s">
        <v>42</v>
      </c>
    </row>
    <row r="115" spans="1:4" x14ac:dyDescent="0.2">
      <c r="A115" s="14" t="s">
        <v>43</v>
      </c>
    </row>
    <row r="116" spans="1:4" x14ac:dyDescent="0.2">
      <c r="A116" s="14" t="s">
        <v>44</v>
      </c>
      <c r="B116" s="14"/>
      <c r="C116" s="30" t="s">
        <v>46</v>
      </c>
      <c r="D116" s="14" t="s">
        <v>45</v>
      </c>
    </row>
    <row r="117" spans="1:4" x14ac:dyDescent="0.2">
      <c r="A117" s="7" t="s">
        <v>47</v>
      </c>
      <c r="C117" s="31">
        <v>2325.5558000000001</v>
      </c>
      <c r="D117" s="31">
        <v>2684.9677000000001</v>
      </c>
    </row>
    <row r="118" spans="1:4" x14ac:dyDescent="0.2">
      <c r="A118" s="7" t="s">
        <v>48</v>
      </c>
      <c r="C118" s="31">
        <v>85.9756</v>
      </c>
      <c r="D118" s="31">
        <v>91.156899999999993</v>
      </c>
    </row>
    <row r="119" spans="1:4" x14ac:dyDescent="0.2">
      <c r="A119" s="7" t="s">
        <v>49</v>
      </c>
      <c r="C119" s="31">
        <v>2606.3575000000001</v>
      </c>
      <c r="D119" s="31">
        <v>3021.0693999999999</v>
      </c>
    </row>
    <row r="120" spans="1:4" x14ac:dyDescent="0.2">
      <c r="A120" s="7" t="s">
        <v>50</v>
      </c>
      <c r="C120" s="31">
        <v>102.9161</v>
      </c>
      <c r="D120" s="31">
        <v>109.738</v>
      </c>
    </row>
    <row r="122" spans="1:4" x14ac:dyDescent="0.2">
      <c r="A122" s="14" t="s">
        <v>51</v>
      </c>
    </row>
    <row r="123" spans="1:4" x14ac:dyDescent="0.2">
      <c r="A123" s="116" t="s">
        <v>52</v>
      </c>
      <c r="B123" s="117"/>
      <c r="C123" s="32" t="s">
        <v>53</v>
      </c>
    </row>
    <row r="124" spans="1:4" x14ac:dyDescent="0.2">
      <c r="A124" s="112" t="s">
        <v>48</v>
      </c>
      <c r="B124" s="113"/>
      <c r="C124" s="33">
        <v>8.5</v>
      </c>
    </row>
    <row r="125" spans="1:4" x14ac:dyDescent="0.2">
      <c r="A125" s="112" t="s">
        <v>50</v>
      </c>
      <c r="B125" s="113"/>
      <c r="C125" s="33">
        <v>10</v>
      </c>
    </row>
    <row r="126" spans="1:4" x14ac:dyDescent="0.2">
      <c r="A126" s="7" t="s">
        <v>54</v>
      </c>
    </row>
    <row r="127" spans="1:4" x14ac:dyDescent="0.2">
      <c r="A127" s="7" t="s">
        <v>55</v>
      </c>
    </row>
    <row r="129" spans="1:9" x14ac:dyDescent="0.2">
      <c r="A129" s="14" t="s">
        <v>285</v>
      </c>
      <c r="D129" s="36">
        <v>0.15600292311154385</v>
      </c>
    </row>
    <row r="131" spans="1:9" x14ac:dyDescent="0.2">
      <c r="A131" s="14" t="s">
        <v>964</v>
      </c>
      <c r="D131" s="30" t="s">
        <v>57</v>
      </c>
      <c r="G131" s="59"/>
    </row>
    <row r="132" spans="1:9" x14ac:dyDescent="0.2">
      <c r="G132" s="59"/>
    </row>
    <row r="133" spans="1:9" x14ac:dyDescent="0.2">
      <c r="A133" s="63" t="s">
        <v>1004</v>
      </c>
      <c r="B133" s="59"/>
      <c r="C133" s="59"/>
      <c r="D133" s="59"/>
      <c r="E133" s="11"/>
      <c r="G133" s="59"/>
      <c r="H133" s="59"/>
      <c r="I133" s="59"/>
    </row>
    <row r="134" spans="1:9" x14ac:dyDescent="0.2">
      <c r="A134" s="63"/>
      <c r="B134" s="59"/>
      <c r="C134" s="59"/>
      <c r="D134" s="59"/>
      <c r="E134" s="11"/>
      <c r="G134" s="59"/>
      <c r="H134" s="59"/>
      <c r="I134" s="59"/>
    </row>
    <row r="135" spans="1:9" x14ac:dyDescent="0.2">
      <c r="A135" s="63" t="s">
        <v>997</v>
      </c>
      <c r="B135" s="59"/>
      <c r="C135" s="59"/>
      <c r="D135" s="59"/>
      <c r="E135" s="11"/>
      <c r="G135" s="59"/>
      <c r="H135" s="59"/>
      <c r="I135" s="59"/>
    </row>
    <row r="136" spans="1:9" x14ac:dyDescent="0.2">
      <c r="A136" s="70"/>
      <c r="B136" s="59"/>
      <c r="C136" s="59"/>
      <c r="D136" s="59"/>
      <c r="E136" s="11"/>
      <c r="G136" s="59"/>
      <c r="H136" s="59"/>
      <c r="I136" s="59"/>
    </row>
    <row r="137" spans="1:9" x14ac:dyDescent="0.2">
      <c r="A137" s="59"/>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59"/>
      <c r="B141" s="59"/>
      <c r="C141" s="59"/>
      <c r="D141" s="59"/>
      <c r="E141" s="11"/>
      <c r="G141" s="59"/>
      <c r="H141" s="59"/>
      <c r="I141" s="59"/>
    </row>
    <row r="142" spans="1:9" x14ac:dyDescent="0.2">
      <c r="A142" s="59"/>
      <c r="B142" s="59"/>
      <c r="C142" s="59"/>
      <c r="D142" s="59"/>
      <c r="E142" s="11"/>
      <c r="G142" s="59"/>
      <c r="H142" s="59"/>
      <c r="I142" s="59"/>
    </row>
    <row r="143" spans="1:9" x14ac:dyDescent="0.2">
      <c r="A143" s="59"/>
      <c r="B143" s="59"/>
      <c r="C143" s="59"/>
      <c r="D143" s="59"/>
      <c r="E143" s="11"/>
      <c r="G143" s="59"/>
      <c r="H143" s="59"/>
      <c r="I143" s="59"/>
    </row>
    <row r="144" spans="1:9" x14ac:dyDescent="0.2">
      <c r="A144" s="59"/>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63" t="s">
        <v>1011</v>
      </c>
      <c r="B153" s="59"/>
      <c r="C153" s="59"/>
      <c r="D153" s="59"/>
      <c r="E153" s="11"/>
      <c r="G153" s="59"/>
      <c r="H153" s="59"/>
      <c r="I153" s="59"/>
    </row>
    <row r="154" spans="1:9" x14ac:dyDescent="0.2">
      <c r="A154" s="59"/>
      <c r="B154" s="59"/>
      <c r="C154" s="59"/>
      <c r="D154" s="59"/>
      <c r="E154" s="11"/>
      <c r="G154" s="59"/>
      <c r="H154" s="59"/>
      <c r="I154" s="59"/>
    </row>
    <row r="155" spans="1:9" x14ac:dyDescent="0.2">
      <c r="A155" s="63" t="s">
        <v>998</v>
      </c>
      <c r="B155" s="59"/>
      <c r="C155" s="59"/>
      <c r="D155" s="59"/>
      <c r="E155" s="11"/>
      <c r="G155" s="59"/>
      <c r="H155" s="59"/>
      <c r="I155" s="59"/>
    </row>
    <row r="156" spans="1:9" x14ac:dyDescent="0.2">
      <c r="A156" s="59"/>
      <c r="B156" s="59"/>
      <c r="C156" s="59"/>
      <c r="D156" s="59"/>
      <c r="E156" s="11"/>
      <c r="G156" s="59"/>
      <c r="H156" s="59"/>
      <c r="I156" s="59"/>
    </row>
    <row r="157" spans="1:9" x14ac:dyDescent="0.2">
      <c r="A157" s="59"/>
      <c r="B157" s="59"/>
      <c r="C157" s="59"/>
      <c r="D157" s="59"/>
      <c r="E157" s="11"/>
      <c r="G157" s="59"/>
      <c r="H157" s="59"/>
      <c r="I157" s="59"/>
    </row>
    <row r="158" spans="1:9" x14ac:dyDescent="0.2">
      <c r="A158" s="59"/>
      <c r="B158" s="59"/>
      <c r="C158" s="59"/>
      <c r="D158" s="59"/>
      <c r="E158" s="11"/>
      <c r="G158" s="59"/>
      <c r="H158" s="59"/>
      <c r="I158" s="59"/>
    </row>
    <row r="159" spans="1:9" x14ac:dyDescent="0.2">
      <c r="A159" s="59"/>
      <c r="B159" s="59"/>
      <c r="C159" s="59"/>
      <c r="D159" s="59"/>
      <c r="E159" s="11"/>
      <c r="G159" s="59"/>
      <c r="H159" s="59"/>
      <c r="I159" s="59"/>
    </row>
    <row r="160" spans="1:9" x14ac:dyDescent="0.2">
      <c r="A160" s="59"/>
      <c r="B160" s="59"/>
      <c r="C160" s="59"/>
      <c r="D160" s="59"/>
      <c r="E160" s="11"/>
      <c r="G160" s="59"/>
      <c r="H160" s="59"/>
      <c r="I160" s="59"/>
    </row>
    <row r="161" spans="1:9" x14ac:dyDescent="0.2">
      <c r="A161" s="59"/>
      <c r="B161" s="59"/>
      <c r="C161" s="59"/>
      <c r="D161" s="59"/>
      <c r="E161" s="11"/>
      <c r="G161" s="59"/>
      <c r="H161" s="59"/>
      <c r="I161" s="59"/>
    </row>
    <row r="162" spans="1:9" x14ac:dyDescent="0.2">
      <c r="A162" s="59"/>
      <c r="B162" s="59"/>
      <c r="C162" s="59"/>
      <c r="D162" s="59"/>
      <c r="E162" s="11"/>
      <c r="G162" s="59"/>
      <c r="H162" s="59"/>
      <c r="I162" s="59"/>
    </row>
    <row r="163" spans="1:9" x14ac:dyDescent="0.2">
      <c r="A163" s="59"/>
      <c r="B163" s="59"/>
      <c r="C163" s="59"/>
      <c r="D163" s="59"/>
      <c r="E163" s="11"/>
      <c r="G163" s="59"/>
      <c r="H163" s="59"/>
      <c r="I163" s="59"/>
    </row>
    <row r="164" spans="1:9" x14ac:dyDescent="0.2">
      <c r="A164" s="59"/>
      <c r="B164" s="59"/>
      <c r="C164" s="59"/>
      <c r="D164" s="59"/>
      <c r="E164" s="11"/>
      <c r="G164" s="59"/>
      <c r="H164" s="59"/>
      <c r="I164" s="59"/>
    </row>
    <row r="165" spans="1:9" x14ac:dyDescent="0.2">
      <c r="A165" s="59"/>
      <c r="B165" s="59"/>
      <c r="C165" s="59"/>
      <c r="D165" s="59"/>
      <c r="E165" s="11"/>
      <c r="G165" s="59"/>
      <c r="H165" s="59"/>
      <c r="I165" s="59"/>
    </row>
    <row r="166" spans="1:9" x14ac:dyDescent="0.2">
      <c r="A166" s="59"/>
      <c r="B166" s="59"/>
      <c r="C166" s="59"/>
      <c r="D166" s="59"/>
      <c r="E166" s="11"/>
      <c r="G166" s="59"/>
      <c r="H166" s="59"/>
      <c r="I166" s="59"/>
    </row>
    <row r="167" spans="1:9" x14ac:dyDescent="0.2">
      <c r="A167" s="59"/>
      <c r="B167" s="59"/>
      <c r="C167" s="59"/>
      <c r="D167" s="59"/>
      <c r="E167" s="11"/>
      <c r="G167" s="59"/>
      <c r="H167" s="59"/>
      <c r="I167" s="59"/>
    </row>
    <row r="168" spans="1:9" x14ac:dyDescent="0.2">
      <c r="A168" s="59"/>
      <c r="B168" s="59"/>
      <c r="C168" s="59"/>
      <c r="D168" s="59"/>
      <c r="E168" s="11"/>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t="s">
        <v>1012</v>
      </c>
      <c r="B172" s="59"/>
      <c r="C172" s="59"/>
      <c r="D172" s="59"/>
      <c r="E172" s="11"/>
      <c r="G172" s="59"/>
      <c r="H172" s="59"/>
      <c r="I172" s="59"/>
    </row>
    <row r="173" spans="1:9" x14ac:dyDescent="0.2">
      <c r="B173" s="59"/>
      <c r="C173" s="59"/>
      <c r="D173" s="59"/>
      <c r="E173" s="11"/>
      <c r="G173" s="59"/>
      <c r="H173" s="59"/>
      <c r="I173" s="59"/>
    </row>
    <row r="174" spans="1:9" x14ac:dyDescent="0.2">
      <c r="A174" s="59" t="s">
        <v>996</v>
      </c>
      <c r="G174" s="59"/>
    </row>
    <row r="175" spans="1:9" x14ac:dyDescent="0.2">
      <c r="G175" s="59"/>
    </row>
    <row r="176" spans="1:9" x14ac:dyDescent="0.2">
      <c r="G176" s="59"/>
    </row>
    <row r="177" spans="7:7" x14ac:dyDescent="0.2">
      <c r="G177" s="59"/>
    </row>
    <row r="178" spans="7:7" x14ac:dyDescent="0.2">
      <c r="G178" s="59"/>
    </row>
    <row r="179" spans="7:7" x14ac:dyDescent="0.2">
      <c r="G179" s="59"/>
    </row>
    <row r="180" spans="7:7" x14ac:dyDescent="0.2">
      <c r="G180" s="59"/>
    </row>
    <row r="181" spans="7:7" x14ac:dyDescent="0.2">
      <c r="G181" s="59"/>
    </row>
    <row r="182" spans="7:7" x14ac:dyDescent="0.2">
      <c r="G182" s="59"/>
    </row>
    <row r="183" spans="7:7" x14ac:dyDescent="0.2">
      <c r="G183" s="59"/>
    </row>
    <row r="184" spans="7:7" x14ac:dyDescent="0.2">
      <c r="G184" s="59"/>
    </row>
    <row r="185" spans="7:7" x14ac:dyDescent="0.2">
      <c r="G185" s="59"/>
    </row>
    <row r="186" spans="7:7" x14ac:dyDescent="0.2">
      <c r="G186" s="59"/>
    </row>
    <row r="187" spans="7:7" x14ac:dyDescent="0.2">
      <c r="G187" s="59"/>
    </row>
    <row r="188" spans="7:7" x14ac:dyDescent="0.2">
      <c r="G188" s="59"/>
    </row>
    <row r="189" spans="7:7" x14ac:dyDescent="0.2">
      <c r="G189" s="59"/>
    </row>
    <row r="190" spans="7:7" x14ac:dyDescent="0.2">
      <c r="G190" s="59"/>
    </row>
    <row r="191" spans="7:7" x14ac:dyDescent="0.2">
      <c r="G191" s="59"/>
    </row>
    <row r="192" spans="7:7" x14ac:dyDescent="0.2">
      <c r="G192" s="59"/>
    </row>
    <row r="193" spans="7:7" x14ac:dyDescent="0.2">
      <c r="G193" s="59"/>
    </row>
    <row r="194" spans="7:7" x14ac:dyDescent="0.2">
      <c r="G194" s="59"/>
    </row>
    <row r="195" spans="7:7" x14ac:dyDescent="0.2">
      <c r="G195" s="59"/>
    </row>
    <row r="196" spans="7:7" x14ac:dyDescent="0.2">
      <c r="G196" s="59"/>
    </row>
    <row r="197" spans="7:7" x14ac:dyDescent="0.2">
      <c r="G197" s="59"/>
    </row>
    <row r="198" spans="7:7" x14ac:dyDescent="0.2">
      <c r="G198" s="59"/>
    </row>
    <row r="199" spans="7:7" x14ac:dyDescent="0.2">
      <c r="G199" s="59"/>
    </row>
    <row r="200" spans="7:7" x14ac:dyDescent="0.2">
      <c r="G200" s="59"/>
    </row>
    <row r="201" spans="7:7" x14ac:dyDescent="0.2">
      <c r="G201" s="59"/>
    </row>
    <row r="202" spans="7:7" x14ac:dyDescent="0.2">
      <c r="G202" s="59"/>
    </row>
    <row r="203" spans="7:7" x14ac:dyDescent="0.2">
      <c r="G203" s="59"/>
    </row>
    <row r="204" spans="7:7" x14ac:dyDescent="0.2">
      <c r="G204" s="59"/>
    </row>
    <row r="205" spans="7:7" x14ac:dyDescent="0.2">
      <c r="G205" s="59"/>
    </row>
    <row r="206" spans="7:7" x14ac:dyDescent="0.2">
      <c r="G206" s="59"/>
    </row>
    <row r="207" spans="7:7" x14ac:dyDescent="0.2">
      <c r="G207" s="59"/>
    </row>
    <row r="208" spans="7:7" x14ac:dyDescent="0.2">
      <c r="G208" s="59"/>
    </row>
    <row r="209" spans="7:7" x14ac:dyDescent="0.2">
      <c r="G209" s="59"/>
    </row>
    <row r="210" spans="7:7" x14ac:dyDescent="0.2">
      <c r="G210" s="59"/>
    </row>
    <row r="211" spans="7:7" x14ac:dyDescent="0.2">
      <c r="G211" s="59"/>
    </row>
    <row r="212" spans="7:7" x14ac:dyDescent="0.2">
      <c r="G212" s="59"/>
    </row>
    <row r="213" spans="7:7" x14ac:dyDescent="0.2">
      <c r="G213" s="59"/>
    </row>
    <row r="214" spans="7:7" x14ac:dyDescent="0.2">
      <c r="G214" s="59"/>
    </row>
    <row r="215" spans="7:7" x14ac:dyDescent="0.2">
      <c r="G215" s="59"/>
    </row>
    <row r="216" spans="7:7" x14ac:dyDescent="0.2">
      <c r="G216" s="59"/>
    </row>
    <row r="217" spans="7:7" x14ac:dyDescent="0.2">
      <c r="G217" s="59"/>
    </row>
    <row r="218" spans="7:7" x14ac:dyDescent="0.2">
      <c r="G218" s="59"/>
    </row>
    <row r="219" spans="7:7" x14ac:dyDescent="0.2">
      <c r="G219" s="59"/>
    </row>
    <row r="220" spans="7:7" x14ac:dyDescent="0.2">
      <c r="G220" s="59"/>
    </row>
    <row r="221" spans="7:7" x14ac:dyDescent="0.2">
      <c r="G221" s="59"/>
    </row>
    <row r="222" spans="7:7" x14ac:dyDescent="0.2">
      <c r="G222" s="59"/>
    </row>
    <row r="223" spans="7:7" x14ac:dyDescent="0.2">
      <c r="G223" s="59"/>
    </row>
    <row r="224" spans="7:7" x14ac:dyDescent="0.2">
      <c r="G224" s="59"/>
    </row>
    <row r="225" spans="7:7" x14ac:dyDescent="0.2">
      <c r="G225" s="59"/>
    </row>
    <row r="226" spans="7:7" x14ac:dyDescent="0.2">
      <c r="G226" s="59"/>
    </row>
    <row r="227" spans="7:7" x14ac:dyDescent="0.2">
      <c r="G227" s="59"/>
    </row>
    <row r="228" spans="7:7" x14ac:dyDescent="0.2">
      <c r="G228" s="59"/>
    </row>
    <row r="229" spans="7:7" x14ac:dyDescent="0.2">
      <c r="G229" s="59"/>
    </row>
    <row r="230" spans="7:7" x14ac:dyDescent="0.2">
      <c r="G230" s="59"/>
    </row>
    <row r="231" spans="7:7" x14ac:dyDescent="0.2">
      <c r="G231" s="59"/>
    </row>
    <row r="232" spans="7:7" x14ac:dyDescent="0.2">
      <c r="G232" s="59"/>
    </row>
    <row r="233" spans="7:7" x14ac:dyDescent="0.2">
      <c r="G233" s="59"/>
    </row>
    <row r="234" spans="7:7" x14ac:dyDescent="0.2">
      <c r="G234" s="59"/>
    </row>
    <row r="235" spans="7:7" x14ac:dyDescent="0.2">
      <c r="G235" s="59"/>
    </row>
    <row r="236" spans="7:7" x14ac:dyDescent="0.2">
      <c r="G236" s="59"/>
    </row>
    <row r="237" spans="7:7" x14ac:dyDescent="0.2">
      <c r="G237" s="59"/>
    </row>
    <row r="238" spans="7:7" x14ac:dyDescent="0.2">
      <c r="G238" s="59"/>
    </row>
    <row r="239" spans="7:7" x14ac:dyDescent="0.2">
      <c r="G239" s="59"/>
    </row>
    <row r="240" spans="7:7" x14ac:dyDescent="0.2">
      <c r="G240" s="59"/>
    </row>
    <row r="241" spans="7:7" x14ac:dyDescent="0.2">
      <c r="G241" s="59"/>
    </row>
    <row r="242" spans="7:7" x14ac:dyDescent="0.2">
      <c r="G242" s="59"/>
    </row>
    <row r="243" spans="7:7" x14ac:dyDescent="0.2">
      <c r="G243" s="59"/>
    </row>
    <row r="244" spans="7:7" x14ac:dyDescent="0.2">
      <c r="G244" s="59"/>
    </row>
    <row r="245" spans="7:7" x14ac:dyDescent="0.2">
      <c r="G245" s="59"/>
    </row>
    <row r="246" spans="7:7" x14ac:dyDescent="0.2">
      <c r="G246" s="59"/>
    </row>
    <row r="247" spans="7:7" x14ac:dyDescent="0.2">
      <c r="G247" s="59"/>
    </row>
    <row r="248" spans="7:7" x14ac:dyDescent="0.2">
      <c r="G248" s="59"/>
    </row>
    <row r="249" spans="7:7" x14ac:dyDescent="0.2">
      <c r="G249" s="59"/>
    </row>
    <row r="250" spans="7:7" x14ac:dyDescent="0.2">
      <c r="G250" s="59"/>
    </row>
    <row r="251" spans="7:7" x14ac:dyDescent="0.2">
      <c r="G251" s="59"/>
    </row>
    <row r="252" spans="7:7" x14ac:dyDescent="0.2">
      <c r="G252" s="59"/>
    </row>
    <row r="253" spans="7:7" x14ac:dyDescent="0.2">
      <c r="G253" s="59"/>
    </row>
    <row r="254" spans="7:7" x14ac:dyDescent="0.2">
      <c r="G254" s="59"/>
    </row>
    <row r="255" spans="7:7" x14ac:dyDescent="0.2">
      <c r="G255" s="59"/>
    </row>
    <row r="256" spans="7:7" x14ac:dyDescent="0.2">
      <c r="G256" s="59"/>
    </row>
    <row r="257" spans="7:7" x14ac:dyDescent="0.2">
      <c r="G257" s="59"/>
    </row>
    <row r="258" spans="7:7" x14ac:dyDescent="0.2">
      <c r="G258" s="59"/>
    </row>
    <row r="259" spans="7:7" x14ac:dyDescent="0.2">
      <c r="G259" s="59"/>
    </row>
    <row r="260" spans="7:7" x14ac:dyDescent="0.2">
      <c r="G260" s="59"/>
    </row>
    <row r="261" spans="7:7" x14ac:dyDescent="0.2">
      <c r="G261" s="59"/>
    </row>
    <row r="262" spans="7:7" x14ac:dyDescent="0.2">
      <c r="G262" s="59"/>
    </row>
    <row r="263" spans="7:7" x14ac:dyDescent="0.2">
      <c r="G263" s="59"/>
    </row>
    <row r="264" spans="7:7" x14ac:dyDescent="0.2">
      <c r="G264" s="59"/>
    </row>
    <row r="265" spans="7:7" x14ac:dyDescent="0.2">
      <c r="G265" s="59"/>
    </row>
    <row r="266" spans="7:7" x14ac:dyDescent="0.2">
      <c r="G266" s="59"/>
    </row>
    <row r="267" spans="7:7" x14ac:dyDescent="0.2">
      <c r="G267" s="59"/>
    </row>
    <row r="268" spans="7:7" x14ac:dyDescent="0.2">
      <c r="G268" s="59"/>
    </row>
    <row r="269" spans="7:7" x14ac:dyDescent="0.2">
      <c r="G269" s="59"/>
    </row>
    <row r="270" spans="7:7" x14ac:dyDescent="0.2">
      <c r="G270" s="59"/>
    </row>
    <row r="271" spans="7:7" x14ac:dyDescent="0.2">
      <c r="G271" s="59"/>
    </row>
    <row r="272" spans="7:7" x14ac:dyDescent="0.2">
      <c r="G272" s="59"/>
    </row>
    <row r="273" spans="7:7" x14ac:dyDescent="0.2">
      <c r="G273" s="59"/>
    </row>
    <row r="274" spans="7:7" x14ac:dyDescent="0.2">
      <c r="G274" s="59"/>
    </row>
  </sheetData>
  <mergeCells count="4">
    <mergeCell ref="A1:F1"/>
    <mergeCell ref="A123:B123"/>
    <mergeCell ref="A124:B124"/>
    <mergeCell ref="A125:B125"/>
  </mergeCells>
  <conditionalFormatting sqref="F2:F3 F5:F109">
    <cfRule type="cellIs" dxfId="61" priority="4" stopIfTrue="1" operator="between">
      <formula>0.009</formula>
      <formula>-0.009</formula>
    </cfRule>
  </conditionalFormatting>
  <conditionalFormatting sqref="F111:F166">
    <cfRule type="cellIs" dxfId="60" priority="1" stopIfTrue="1" operator="between">
      <formula>0.009</formula>
      <formula>-0.009</formula>
    </cfRule>
  </conditionalFormatting>
  <conditionalFormatting sqref="F174:F65536">
    <cfRule type="cellIs" dxfId="59"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38"/>
  <sheetViews>
    <sheetView workbookViewId="0">
      <selection sqref="A1:F1"/>
    </sheetView>
  </sheetViews>
  <sheetFormatPr defaultColWidth="9.140625" defaultRowHeight="11.25" x14ac:dyDescent="0.2"/>
  <cols>
    <col min="1" max="1" width="38.7109375" style="7" bestFit="1" customWidth="1"/>
    <col min="2" max="2" width="28.42578125" style="7" bestFit="1" customWidth="1"/>
    <col min="3" max="3" width="35.42578125" style="7" bestFit="1" customWidth="1"/>
    <col min="4" max="4" width="15.5703125" style="7" bestFit="1" customWidth="1"/>
    <col min="5" max="5" width="26.28515625" style="10" customWidth="1"/>
    <col min="6" max="6" width="13.5703125" style="11" bestFit="1" customWidth="1"/>
    <col min="7" max="16384" width="9.140625" style="7"/>
  </cols>
  <sheetData>
    <row r="1" spans="1:6" s="1" customFormat="1" ht="15" x14ac:dyDescent="0.2">
      <c r="A1" s="114" t="s">
        <v>15</v>
      </c>
      <c r="B1" s="115"/>
      <c r="C1" s="115"/>
      <c r="D1" s="115"/>
      <c r="E1" s="115"/>
      <c r="F1" s="115"/>
    </row>
    <row r="2" spans="1:6" s="1" customFormat="1" ht="12" x14ac:dyDescent="0.2">
      <c r="E2" s="5"/>
      <c r="F2" s="9"/>
    </row>
    <row r="3" spans="1:6" s="1" customFormat="1" ht="12" x14ac:dyDescent="0.2">
      <c r="A3" s="8" t="s">
        <v>7</v>
      </c>
      <c r="B3" s="2"/>
      <c r="C3" s="3"/>
      <c r="D3" s="3"/>
      <c r="E3" s="4"/>
      <c r="F3" s="9"/>
    </row>
    <row r="4" spans="1:6" s="1" customFormat="1" ht="27.75" customHeight="1" x14ac:dyDescent="0.2">
      <c r="A4" s="6" t="s">
        <v>2</v>
      </c>
      <c r="B4" s="6" t="s">
        <v>0</v>
      </c>
      <c r="C4" s="13" t="s">
        <v>532</v>
      </c>
      <c r="D4" s="13" t="s">
        <v>1</v>
      </c>
      <c r="E4" s="52" t="s">
        <v>6</v>
      </c>
      <c r="F4" s="12" t="s">
        <v>3</v>
      </c>
    </row>
    <row r="5" spans="1:6" x14ac:dyDescent="0.2">
      <c r="A5" s="16" t="s">
        <v>112</v>
      </c>
      <c r="B5" s="17"/>
      <c r="C5" s="17"/>
      <c r="D5" s="17"/>
      <c r="E5" s="18"/>
      <c r="F5" s="19"/>
    </row>
    <row r="6" spans="1:6" x14ac:dyDescent="0.2">
      <c r="A6" s="20" t="s">
        <v>20</v>
      </c>
      <c r="B6" s="21"/>
      <c r="C6" s="21"/>
      <c r="D6" s="21"/>
      <c r="E6" s="22"/>
      <c r="F6" s="23"/>
    </row>
    <row r="7" spans="1:6" x14ac:dyDescent="0.2">
      <c r="A7" s="21" t="s">
        <v>114</v>
      </c>
      <c r="B7" s="21" t="s">
        <v>113</v>
      </c>
      <c r="C7" s="21" t="s">
        <v>115</v>
      </c>
      <c r="D7" s="24">
        <v>3098220</v>
      </c>
      <c r="E7" s="22">
        <v>29482.661520000001</v>
      </c>
      <c r="F7" s="23">
        <v>5.9784797908585601</v>
      </c>
    </row>
    <row r="8" spans="1:6" x14ac:dyDescent="0.2">
      <c r="A8" s="21" t="s">
        <v>131</v>
      </c>
      <c r="B8" s="21" t="s">
        <v>130</v>
      </c>
      <c r="C8" s="21" t="s">
        <v>115</v>
      </c>
      <c r="D8" s="24">
        <v>1629458</v>
      </c>
      <c r="E8" s="22">
        <v>17031.095020000001</v>
      </c>
      <c r="F8" s="23">
        <v>3.45355718052086</v>
      </c>
    </row>
    <row r="9" spans="1:6" x14ac:dyDescent="0.2">
      <c r="A9" s="21" t="s">
        <v>448</v>
      </c>
      <c r="B9" s="21" t="s">
        <v>447</v>
      </c>
      <c r="C9" s="21" t="s">
        <v>126</v>
      </c>
      <c r="D9" s="24">
        <v>592637</v>
      </c>
      <c r="E9" s="22">
        <v>16522.719560000001</v>
      </c>
      <c r="F9" s="23">
        <v>3.3504690515296298</v>
      </c>
    </row>
    <row r="10" spans="1:6" x14ac:dyDescent="0.2">
      <c r="A10" s="21" t="s">
        <v>333</v>
      </c>
      <c r="B10" s="21" t="s">
        <v>332</v>
      </c>
      <c r="C10" s="21" t="s">
        <v>126</v>
      </c>
      <c r="D10" s="24">
        <v>914445</v>
      </c>
      <c r="E10" s="22">
        <v>15767.77514</v>
      </c>
      <c r="F10" s="23">
        <v>3.1973817885249098</v>
      </c>
    </row>
    <row r="11" spans="1:6" x14ac:dyDescent="0.2">
      <c r="A11" s="21" t="s">
        <v>161</v>
      </c>
      <c r="B11" s="21" t="s">
        <v>160</v>
      </c>
      <c r="C11" s="21" t="s">
        <v>162</v>
      </c>
      <c r="D11" s="24">
        <v>469402</v>
      </c>
      <c r="E11" s="22">
        <v>15018.51699</v>
      </c>
      <c r="F11" s="23">
        <v>3.0454475845904199</v>
      </c>
    </row>
    <row r="12" spans="1:6" x14ac:dyDescent="0.2">
      <c r="A12" s="21" t="s">
        <v>128</v>
      </c>
      <c r="B12" s="21" t="s">
        <v>127</v>
      </c>
      <c r="C12" s="21" t="s">
        <v>129</v>
      </c>
      <c r="D12" s="24">
        <v>1038222</v>
      </c>
      <c r="E12" s="22">
        <v>14090.74898</v>
      </c>
      <c r="F12" s="23">
        <v>2.8573152379015898</v>
      </c>
    </row>
    <row r="13" spans="1:6" x14ac:dyDescent="0.2">
      <c r="A13" s="21" t="s">
        <v>182</v>
      </c>
      <c r="B13" s="21" t="s">
        <v>181</v>
      </c>
      <c r="C13" s="21" t="s">
        <v>183</v>
      </c>
      <c r="D13" s="24">
        <v>8283597</v>
      </c>
      <c r="E13" s="22">
        <v>13736.688910000001</v>
      </c>
      <c r="F13" s="23">
        <v>2.7855191087831601</v>
      </c>
    </row>
    <row r="14" spans="1:6" x14ac:dyDescent="0.2">
      <c r="A14" s="21" t="s">
        <v>133</v>
      </c>
      <c r="B14" s="21" t="s">
        <v>132</v>
      </c>
      <c r="C14" s="21" t="s">
        <v>134</v>
      </c>
      <c r="D14" s="24">
        <v>3941361</v>
      </c>
      <c r="E14" s="22">
        <v>12373.90286</v>
      </c>
      <c r="F14" s="23">
        <v>2.5091740151198199</v>
      </c>
    </row>
    <row r="15" spans="1:6" x14ac:dyDescent="0.2">
      <c r="A15" s="21" t="s">
        <v>122</v>
      </c>
      <c r="B15" s="21" t="s">
        <v>121</v>
      </c>
      <c r="C15" s="21" t="s">
        <v>123</v>
      </c>
      <c r="D15" s="24">
        <v>631637</v>
      </c>
      <c r="E15" s="22">
        <v>11930.35966</v>
      </c>
      <c r="F15" s="23">
        <v>2.41923254033899</v>
      </c>
    </row>
    <row r="16" spans="1:6" x14ac:dyDescent="0.2">
      <c r="A16" s="21" t="s">
        <v>204</v>
      </c>
      <c r="B16" s="21" t="s">
        <v>203</v>
      </c>
      <c r="C16" s="21" t="s">
        <v>162</v>
      </c>
      <c r="D16" s="24">
        <v>80468</v>
      </c>
      <c r="E16" s="22">
        <v>11902.02188</v>
      </c>
      <c r="F16" s="23">
        <v>2.4134862190669799</v>
      </c>
    </row>
    <row r="17" spans="1:6" x14ac:dyDescent="0.2">
      <c r="A17" s="21" t="s">
        <v>296</v>
      </c>
      <c r="B17" s="21" t="s">
        <v>295</v>
      </c>
      <c r="C17" s="21" t="s">
        <v>129</v>
      </c>
      <c r="D17" s="24">
        <v>3069599</v>
      </c>
      <c r="E17" s="22">
        <v>11538.62264</v>
      </c>
      <c r="F17" s="23">
        <v>2.3397962975895901</v>
      </c>
    </row>
    <row r="18" spans="1:6" x14ac:dyDescent="0.2">
      <c r="A18" s="21" t="s">
        <v>227</v>
      </c>
      <c r="B18" s="21" t="s">
        <v>226</v>
      </c>
      <c r="C18" s="21" t="s">
        <v>123</v>
      </c>
      <c r="D18" s="24">
        <v>3156771</v>
      </c>
      <c r="E18" s="22">
        <v>10688.82661</v>
      </c>
      <c r="F18" s="23">
        <v>2.1674750711541702</v>
      </c>
    </row>
    <row r="19" spans="1:6" x14ac:dyDescent="0.2">
      <c r="A19" s="21" t="s">
        <v>576</v>
      </c>
      <c r="B19" s="21" t="s">
        <v>575</v>
      </c>
      <c r="C19" s="21" t="s">
        <v>577</v>
      </c>
      <c r="D19" s="24">
        <v>1375604</v>
      </c>
      <c r="E19" s="22">
        <v>10361.73713</v>
      </c>
      <c r="F19" s="23">
        <v>2.1011480251832402</v>
      </c>
    </row>
    <row r="20" spans="1:6" x14ac:dyDescent="0.2">
      <c r="A20" s="21" t="s">
        <v>698</v>
      </c>
      <c r="B20" s="21" t="s">
        <v>697</v>
      </c>
      <c r="C20" s="21" t="s">
        <v>213</v>
      </c>
      <c r="D20" s="24">
        <v>623374</v>
      </c>
      <c r="E20" s="22">
        <v>10003.282579999999</v>
      </c>
      <c r="F20" s="23">
        <v>2.0284607855436798</v>
      </c>
    </row>
    <row r="21" spans="1:6" x14ac:dyDescent="0.2">
      <c r="A21" s="21" t="s">
        <v>792</v>
      </c>
      <c r="B21" s="21" t="s">
        <v>791</v>
      </c>
      <c r="C21" s="21" t="s">
        <v>494</v>
      </c>
      <c r="D21" s="24">
        <v>1912325</v>
      </c>
      <c r="E21" s="22">
        <v>9965.125575</v>
      </c>
      <c r="F21" s="23">
        <v>2.0207233265928499</v>
      </c>
    </row>
    <row r="22" spans="1:6" x14ac:dyDescent="0.2">
      <c r="A22" s="21" t="s">
        <v>409</v>
      </c>
      <c r="B22" s="21" t="s">
        <v>408</v>
      </c>
      <c r="C22" s="21" t="s">
        <v>115</v>
      </c>
      <c r="D22" s="24">
        <v>3815892</v>
      </c>
      <c r="E22" s="22">
        <v>9961.3860659999991</v>
      </c>
      <c r="F22" s="23">
        <v>2.0199650307731498</v>
      </c>
    </row>
    <row r="23" spans="1:6" x14ac:dyDescent="0.2">
      <c r="A23" s="21" t="s">
        <v>179</v>
      </c>
      <c r="B23" s="21" t="s">
        <v>178</v>
      </c>
      <c r="C23" s="21" t="s">
        <v>180</v>
      </c>
      <c r="D23" s="24">
        <v>170988</v>
      </c>
      <c r="E23" s="22">
        <v>9653.9824800000006</v>
      </c>
      <c r="F23" s="23">
        <v>1.9576298808311501</v>
      </c>
    </row>
    <row r="24" spans="1:6" x14ac:dyDescent="0.2">
      <c r="A24" s="21" t="s">
        <v>147</v>
      </c>
      <c r="B24" s="21" t="s">
        <v>146</v>
      </c>
      <c r="C24" s="21" t="s">
        <v>115</v>
      </c>
      <c r="D24" s="24">
        <v>1198188</v>
      </c>
      <c r="E24" s="22">
        <v>9615.4586999999992</v>
      </c>
      <c r="F24" s="23">
        <v>1.94981804742387</v>
      </c>
    </row>
    <row r="25" spans="1:6" x14ac:dyDescent="0.2">
      <c r="A25" s="21" t="s">
        <v>164</v>
      </c>
      <c r="B25" s="21" t="s">
        <v>163</v>
      </c>
      <c r="C25" s="21" t="s">
        <v>153</v>
      </c>
      <c r="D25" s="24">
        <v>519474</v>
      </c>
      <c r="E25" s="22">
        <v>9351.5709480000005</v>
      </c>
      <c r="F25" s="23">
        <v>1.89630701717591</v>
      </c>
    </row>
    <row r="26" spans="1:6" x14ac:dyDescent="0.2">
      <c r="A26" s="21" t="s">
        <v>251</v>
      </c>
      <c r="B26" s="21" t="s">
        <v>250</v>
      </c>
      <c r="C26" s="21" t="s">
        <v>153</v>
      </c>
      <c r="D26" s="24">
        <v>572804</v>
      </c>
      <c r="E26" s="22">
        <v>9104.1467759999996</v>
      </c>
      <c r="F26" s="23">
        <v>1.84613446368821</v>
      </c>
    </row>
    <row r="27" spans="1:6" x14ac:dyDescent="0.2">
      <c r="A27" s="21" t="s">
        <v>696</v>
      </c>
      <c r="B27" s="21" t="s">
        <v>695</v>
      </c>
      <c r="C27" s="21" t="s">
        <v>219</v>
      </c>
      <c r="D27" s="24">
        <v>594525</v>
      </c>
      <c r="E27" s="22">
        <v>8891.7158999999992</v>
      </c>
      <c r="F27" s="23">
        <v>1.8030578337761201</v>
      </c>
    </row>
    <row r="28" spans="1:6" x14ac:dyDescent="0.2">
      <c r="A28" s="21" t="s">
        <v>198</v>
      </c>
      <c r="B28" s="21" t="s">
        <v>197</v>
      </c>
      <c r="C28" s="21" t="s">
        <v>199</v>
      </c>
      <c r="D28" s="24">
        <v>298635</v>
      </c>
      <c r="E28" s="22">
        <v>8844.3741599999994</v>
      </c>
      <c r="F28" s="23">
        <v>1.79345789872066</v>
      </c>
    </row>
    <row r="29" spans="1:6" x14ac:dyDescent="0.2">
      <c r="A29" s="21" t="s">
        <v>500</v>
      </c>
      <c r="B29" s="21" t="s">
        <v>499</v>
      </c>
      <c r="C29" s="21" t="s">
        <v>191</v>
      </c>
      <c r="D29" s="24">
        <v>1234701</v>
      </c>
      <c r="E29" s="22">
        <v>8837.3724079999993</v>
      </c>
      <c r="F29" s="23">
        <v>1.79203808684906</v>
      </c>
    </row>
    <row r="30" spans="1:6" x14ac:dyDescent="0.2">
      <c r="A30" s="21" t="s">
        <v>144</v>
      </c>
      <c r="B30" s="21" t="s">
        <v>143</v>
      </c>
      <c r="C30" s="21" t="s">
        <v>145</v>
      </c>
      <c r="D30" s="24">
        <v>2662564</v>
      </c>
      <c r="E30" s="22">
        <v>8721.2283819999993</v>
      </c>
      <c r="F30" s="23">
        <v>1.7684864576381401</v>
      </c>
    </row>
    <row r="31" spans="1:6" x14ac:dyDescent="0.2">
      <c r="A31" s="21" t="s">
        <v>572</v>
      </c>
      <c r="B31" s="21" t="s">
        <v>571</v>
      </c>
      <c r="C31" s="21" t="s">
        <v>142</v>
      </c>
      <c r="D31" s="24">
        <v>1403990</v>
      </c>
      <c r="E31" s="22">
        <v>8438.6818949999997</v>
      </c>
      <c r="F31" s="23">
        <v>1.7111918181646399</v>
      </c>
    </row>
    <row r="32" spans="1:6" x14ac:dyDescent="0.2">
      <c r="A32" s="21" t="s">
        <v>794</v>
      </c>
      <c r="B32" s="21" t="s">
        <v>793</v>
      </c>
      <c r="C32" s="21" t="s">
        <v>162</v>
      </c>
      <c r="D32" s="24">
        <v>132760</v>
      </c>
      <c r="E32" s="22">
        <v>8102.3428000000004</v>
      </c>
      <c r="F32" s="23">
        <v>1.64298913975418</v>
      </c>
    </row>
    <row r="33" spans="1:6" x14ac:dyDescent="0.2">
      <c r="A33" s="21" t="s">
        <v>496</v>
      </c>
      <c r="B33" s="21" t="s">
        <v>495</v>
      </c>
      <c r="C33" s="21" t="s">
        <v>233</v>
      </c>
      <c r="D33" s="24">
        <v>1039608</v>
      </c>
      <c r="E33" s="22">
        <v>8090.229456</v>
      </c>
      <c r="F33" s="23">
        <v>1.6405328017381999</v>
      </c>
    </row>
    <row r="34" spans="1:6" x14ac:dyDescent="0.2">
      <c r="A34" s="21" t="s">
        <v>253</v>
      </c>
      <c r="B34" s="21" t="s">
        <v>252</v>
      </c>
      <c r="C34" s="21" t="s">
        <v>254</v>
      </c>
      <c r="D34" s="24">
        <v>6236304</v>
      </c>
      <c r="E34" s="22">
        <v>7918.858819</v>
      </c>
      <c r="F34" s="23">
        <v>1.6057823471581101</v>
      </c>
    </row>
    <row r="35" spans="1:6" x14ac:dyDescent="0.2">
      <c r="A35" s="21" t="s">
        <v>491</v>
      </c>
      <c r="B35" s="21" t="s">
        <v>490</v>
      </c>
      <c r="C35" s="21" t="s">
        <v>115</v>
      </c>
      <c r="D35" s="24">
        <v>3972350</v>
      </c>
      <c r="E35" s="22">
        <v>7787.7921749999996</v>
      </c>
      <c r="F35" s="23">
        <v>1.5792047167132399</v>
      </c>
    </row>
    <row r="36" spans="1:6" x14ac:dyDescent="0.2">
      <c r="A36" s="21" t="s">
        <v>138</v>
      </c>
      <c r="B36" s="21" t="s">
        <v>137</v>
      </c>
      <c r="C36" s="21" t="s">
        <v>139</v>
      </c>
      <c r="D36" s="24">
        <v>60883</v>
      </c>
      <c r="E36" s="22">
        <v>7695.6112000000003</v>
      </c>
      <c r="F36" s="23">
        <v>1.5605123033513999</v>
      </c>
    </row>
    <row r="37" spans="1:6" x14ac:dyDescent="0.2">
      <c r="A37" s="21" t="s">
        <v>141</v>
      </c>
      <c r="B37" s="21" t="s">
        <v>140</v>
      </c>
      <c r="C37" s="21" t="s">
        <v>142</v>
      </c>
      <c r="D37" s="24">
        <v>96581</v>
      </c>
      <c r="E37" s="22">
        <v>7349.8140999999996</v>
      </c>
      <c r="F37" s="23">
        <v>1.49039173527836</v>
      </c>
    </row>
    <row r="38" spans="1:6" x14ac:dyDescent="0.2">
      <c r="A38" s="21" t="s">
        <v>724</v>
      </c>
      <c r="B38" s="21" t="s">
        <v>723</v>
      </c>
      <c r="C38" s="21" t="s">
        <v>115</v>
      </c>
      <c r="D38" s="24">
        <v>3579676</v>
      </c>
      <c r="E38" s="22">
        <v>6862.5968599999997</v>
      </c>
      <c r="F38" s="23">
        <v>1.39159405986761</v>
      </c>
    </row>
    <row r="39" spans="1:6" x14ac:dyDescent="0.2">
      <c r="A39" s="21" t="s">
        <v>221</v>
      </c>
      <c r="B39" s="21" t="s">
        <v>220</v>
      </c>
      <c r="C39" s="21" t="s">
        <v>145</v>
      </c>
      <c r="D39" s="24">
        <v>4421264</v>
      </c>
      <c r="E39" s="22">
        <v>6728.7216820000003</v>
      </c>
      <c r="F39" s="23">
        <v>1.36444691626161</v>
      </c>
    </row>
    <row r="40" spans="1:6" x14ac:dyDescent="0.2">
      <c r="A40" s="21" t="s">
        <v>726</v>
      </c>
      <c r="B40" s="21" t="s">
        <v>725</v>
      </c>
      <c r="C40" s="21" t="s">
        <v>213</v>
      </c>
      <c r="D40" s="24">
        <v>174550</v>
      </c>
      <c r="E40" s="22">
        <v>6678.6320999999998</v>
      </c>
      <c r="F40" s="23">
        <v>1.3542897751393099</v>
      </c>
    </row>
    <row r="41" spans="1:6" x14ac:dyDescent="0.2">
      <c r="A41" s="21" t="s">
        <v>613</v>
      </c>
      <c r="B41" s="21" t="s">
        <v>612</v>
      </c>
      <c r="C41" s="21" t="s">
        <v>115</v>
      </c>
      <c r="D41" s="24">
        <v>15298810</v>
      </c>
      <c r="E41" s="22">
        <v>6529.5321080000003</v>
      </c>
      <c r="F41" s="23">
        <v>1.3240553511411799</v>
      </c>
    </row>
    <row r="42" spans="1:6" x14ac:dyDescent="0.2">
      <c r="A42" s="21" t="s">
        <v>212</v>
      </c>
      <c r="B42" s="21" t="s">
        <v>211</v>
      </c>
      <c r="C42" s="21" t="s">
        <v>213</v>
      </c>
      <c r="D42" s="24">
        <v>701012</v>
      </c>
      <c r="E42" s="22">
        <v>6298.2423140000001</v>
      </c>
      <c r="F42" s="23">
        <v>1.27715451899199</v>
      </c>
    </row>
    <row r="43" spans="1:6" x14ac:dyDescent="0.2">
      <c r="A43" s="21" t="s">
        <v>681</v>
      </c>
      <c r="B43" s="21" t="s">
        <v>680</v>
      </c>
      <c r="C43" s="21" t="s">
        <v>183</v>
      </c>
      <c r="D43" s="24">
        <v>3510562</v>
      </c>
      <c r="E43" s="22">
        <v>6116.1011159999998</v>
      </c>
      <c r="F43" s="23">
        <v>1.24022001528082</v>
      </c>
    </row>
    <row r="44" spans="1:6" x14ac:dyDescent="0.2">
      <c r="A44" s="21" t="s">
        <v>155</v>
      </c>
      <c r="B44" s="21" t="s">
        <v>154</v>
      </c>
      <c r="C44" s="21" t="s">
        <v>156</v>
      </c>
      <c r="D44" s="24">
        <v>332201</v>
      </c>
      <c r="E44" s="22">
        <v>5882.6153080000004</v>
      </c>
      <c r="F44" s="23">
        <v>1.1928738764787501</v>
      </c>
    </row>
    <row r="45" spans="1:6" x14ac:dyDescent="0.2">
      <c r="A45" s="21" t="s">
        <v>506</v>
      </c>
      <c r="B45" s="21" t="s">
        <v>505</v>
      </c>
      <c r="C45" s="21" t="s">
        <v>153</v>
      </c>
      <c r="D45" s="24">
        <v>1210258</v>
      </c>
      <c r="E45" s="22">
        <v>5497.5969649999997</v>
      </c>
      <c r="F45" s="23">
        <v>1.11480004378987</v>
      </c>
    </row>
    <row r="46" spans="1:6" x14ac:dyDescent="0.2">
      <c r="A46" s="21" t="s">
        <v>193</v>
      </c>
      <c r="B46" s="21" t="s">
        <v>192</v>
      </c>
      <c r="C46" s="21" t="s">
        <v>170</v>
      </c>
      <c r="D46" s="24">
        <v>68911</v>
      </c>
      <c r="E46" s="22">
        <v>5008.106925</v>
      </c>
      <c r="F46" s="23">
        <v>1.0155414910984399</v>
      </c>
    </row>
    <row r="47" spans="1:6" x14ac:dyDescent="0.2">
      <c r="A47" s="21" t="s">
        <v>166</v>
      </c>
      <c r="B47" s="21" t="s">
        <v>165</v>
      </c>
      <c r="C47" s="21" t="s">
        <v>167</v>
      </c>
      <c r="D47" s="24">
        <v>635064</v>
      </c>
      <c r="E47" s="22">
        <v>4903.0116120000002</v>
      </c>
      <c r="F47" s="23">
        <v>0.99423031454613597</v>
      </c>
    </row>
    <row r="48" spans="1:6" x14ac:dyDescent="0.2">
      <c r="A48" s="21" t="s">
        <v>243</v>
      </c>
      <c r="B48" s="21" t="s">
        <v>242</v>
      </c>
      <c r="C48" s="21" t="s">
        <v>115</v>
      </c>
      <c r="D48" s="24">
        <v>7113052</v>
      </c>
      <c r="E48" s="22">
        <v>4836.1640550000002</v>
      </c>
      <c r="F48" s="23">
        <v>0.98067499938838998</v>
      </c>
    </row>
    <row r="49" spans="1:6" x14ac:dyDescent="0.2">
      <c r="A49" s="21" t="s">
        <v>335</v>
      </c>
      <c r="B49" s="21" t="s">
        <v>334</v>
      </c>
      <c r="C49" s="21" t="s">
        <v>153</v>
      </c>
      <c r="D49" s="24">
        <v>1347450</v>
      </c>
      <c r="E49" s="22">
        <v>4693.8420749999996</v>
      </c>
      <c r="F49" s="23">
        <v>0.95181501737327301</v>
      </c>
    </row>
    <row r="50" spans="1:6" x14ac:dyDescent="0.2">
      <c r="A50" s="21" t="s">
        <v>232</v>
      </c>
      <c r="B50" s="21" t="s">
        <v>231</v>
      </c>
      <c r="C50" s="21" t="s">
        <v>233</v>
      </c>
      <c r="D50" s="24">
        <v>605153</v>
      </c>
      <c r="E50" s="22">
        <v>4560.433008</v>
      </c>
      <c r="F50" s="23">
        <v>0.92476239152957995</v>
      </c>
    </row>
    <row r="51" spans="1:6" x14ac:dyDescent="0.2">
      <c r="A51" s="21" t="s">
        <v>768</v>
      </c>
      <c r="B51" s="21" t="s">
        <v>767</v>
      </c>
      <c r="C51" s="21" t="s">
        <v>199</v>
      </c>
      <c r="D51" s="24">
        <v>349245</v>
      </c>
      <c r="E51" s="22">
        <v>4466.8435499999996</v>
      </c>
      <c r="F51" s="23">
        <v>0.90578436666873596</v>
      </c>
    </row>
    <row r="52" spans="1:6" x14ac:dyDescent="0.2">
      <c r="A52" s="21" t="s">
        <v>536</v>
      </c>
      <c r="B52" s="21" t="s">
        <v>535</v>
      </c>
      <c r="C52" s="21" t="s">
        <v>126</v>
      </c>
      <c r="D52" s="24">
        <v>572822</v>
      </c>
      <c r="E52" s="22">
        <v>4399.8457820000003</v>
      </c>
      <c r="F52" s="23">
        <v>0.89219859179732897</v>
      </c>
    </row>
    <row r="53" spans="1:6" x14ac:dyDescent="0.2">
      <c r="A53" s="21" t="s">
        <v>704</v>
      </c>
      <c r="B53" s="21" t="s">
        <v>703</v>
      </c>
      <c r="C53" s="21" t="s">
        <v>123</v>
      </c>
      <c r="D53" s="24">
        <v>266654</v>
      </c>
      <c r="E53" s="22">
        <v>4129.4038440000004</v>
      </c>
      <c r="F53" s="23">
        <v>0.83735850689397495</v>
      </c>
    </row>
    <row r="54" spans="1:6" x14ac:dyDescent="0.2">
      <c r="A54" s="21" t="s">
        <v>546</v>
      </c>
      <c r="B54" s="21" t="s">
        <v>545</v>
      </c>
      <c r="C54" s="21" t="s">
        <v>126</v>
      </c>
      <c r="D54" s="24">
        <v>235860</v>
      </c>
      <c r="E54" s="22">
        <v>3875.8873800000001</v>
      </c>
      <c r="F54" s="23">
        <v>0.78595056139198105</v>
      </c>
    </row>
    <row r="55" spans="1:6" x14ac:dyDescent="0.2">
      <c r="A55" s="21" t="s">
        <v>796</v>
      </c>
      <c r="B55" s="21" t="s">
        <v>795</v>
      </c>
      <c r="C55" s="21" t="s">
        <v>180</v>
      </c>
      <c r="D55" s="24">
        <v>1404642</v>
      </c>
      <c r="E55" s="22">
        <v>3776.380017</v>
      </c>
      <c r="F55" s="23">
        <v>0.76577250662804497</v>
      </c>
    </row>
    <row r="56" spans="1:6" x14ac:dyDescent="0.2">
      <c r="A56" s="21" t="s">
        <v>258</v>
      </c>
      <c r="B56" s="21" t="s">
        <v>257</v>
      </c>
      <c r="C56" s="21" t="s">
        <v>142</v>
      </c>
      <c r="D56" s="24">
        <v>583923</v>
      </c>
      <c r="E56" s="22">
        <v>3654.7740570000001</v>
      </c>
      <c r="F56" s="23">
        <v>0.74111330909207096</v>
      </c>
    </row>
    <row r="57" spans="1:6" x14ac:dyDescent="0.2">
      <c r="A57" s="21" t="s">
        <v>177</v>
      </c>
      <c r="B57" s="21" t="s">
        <v>176</v>
      </c>
      <c r="C57" s="21" t="s">
        <v>162</v>
      </c>
      <c r="D57" s="24">
        <v>521701</v>
      </c>
      <c r="E57" s="22">
        <v>3490.1796899999999</v>
      </c>
      <c r="F57" s="23">
        <v>0.70773694325308001</v>
      </c>
    </row>
    <row r="58" spans="1:6" x14ac:dyDescent="0.2">
      <c r="A58" s="21" t="s">
        <v>782</v>
      </c>
      <c r="B58" s="21" t="s">
        <v>781</v>
      </c>
      <c r="C58" s="21" t="s">
        <v>213</v>
      </c>
      <c r="D58" s="24">
        <v>112341</v>
      </c>
      <c r="E58" s="22">
        <v>3244.6327620000002</v>
      </c>
      <c r="F58" s="23">
        <v>0.65794505639240597</v>
      </c>
    </row>
    <row r="59" spans="1:6" x14ac:dyDescent="0.2">
      <c r="A59" s="21" t="s">
        <v>708</v>
      </c>
      <c r="B59" s="21" t="s">
        <v>707</v>
      </c>
      <c r="C59" s="21" t="s">
        <v>219</v>
      </c>
      <c r="D59" s="24">
        <v>1581171</v>
      </c>
      <c r="E59" s="22">
        <v>3220.0547419999998</v>
      </c>
      <c r="F59" s="23">
        <v>0.65296113742804596</v>
      </c>
    </row>
    <row r="60" spans="1:6" x14ac:dyDescent="0.2">
      <c r="A60" s="21" t="s">
        <v>798</v>
      </c>
      <c r="B60" s="21" t="s">
        <v>797</v>
      </c>
      <c r="C60" s="21" t="s">
        <v>577</v>
      </c>
      <c r="D60" s="24">
        <v>198153</v>
      </c>
      <c r="E60" s="22">
        <v>2504.6539200000002</v>
      </c>
      <c r="F60" s="23">
        <v>0.50789250602958003</v>
      </c>
    </row>
    <row r="61" spans="1:6" x14ac:dyDescent="0.2">
      <c r="A61" s="21" t="s">
        <v>574</v>
      </c>
      <c r="B61" s="21" t="s">
        <v>573</v>
      </c>
      <c r="C61" s="21" t="s">
        <v>196</v>
      </c>
      <c r="D61" s="24">
        <v>234210</v>
      </c>
      <c r="E61" s="22">
        <v>2161.99251</v>
      </c>
      <c r="F61" s="23">
        <v>0.43840779165254201</v>
      </c>
    </row>
    <row r="62" spans="1:6" x14ac:dyDescent="0.2">
      <c r="A62" s="21" t="s">
        <v>673</v>
      </c>
      <c r="B62" s="21" t="s">
        <v>672</v>
      </c>
      <c r="C62" s="21" t="s">
        <v>213</v>
      </c>
      <c r="D62" s="24">
        <v>418654</v>
      </c>
      <c r="E62" s="22">
        <v>2040.100942</v>
      </c>
      <c r="F62" s="23">
        <v>0.413690678664974</v>
      </c>
    </row>
    <row r="63" spans="1:6" x14ac:dyDescent="0.2">
      <c r="A63" s="21" t="s">
        <v>706</v>
      </c>
      <c r="B63" s="21" t="s">
        <v>705</v>
      </c>
      <c r="C63" s="21" t="s">
        <v>153</v>
      </c>
      <c r="D63" s="24">
        <v>984055</v>
      </c>
      <c r="E63" s="22">
        <v>1805.150492</v>
      </c>
      <c r="F63" s="23">
        <v>0.366047540469148</v>
      </c>
    </row>
    <row r="64" spans="1:6" x14ac:dyDescent="0.2">
      <c r="A64" s="21" t="s">
        <v>800</v>
      </c>
      <c r="B64" s="21" t="s">
        <v>799</v>
      </c>
      <c r="C64" s="21" t="s">
        <v>577</v>
      </c>
      <c r="D64" s="24">
        <v>74864</v>
      </c>
      <c r="E64" s="22">
        <v>1658.0130079999999</v>
      </c>
      <c r="F64" s="23">
        <v>0.33621107289056601</v>
      </c>
    </row>
    <row r="65" spans="1:9" x14ac:dyDescent="0.2">
      <c r="A65" s="21" t="s">
        <v>802</v>
      </c>
      <c r="B65" s="21" t="s">
        <v>801</v>
      </c>
      <c r="C65" s="21" t="s">
        <v>188</v>
      </c>
      <c r="D65" s="24">
        <v>391459</v>
      </c>
      <c r="E65" s="22">
        <v>1655.675841</v>
      </c>
      <c r="F65" s="23">
        <v>0.33573714330086901</v>
      </c>
    </row>
    <row r="66" spans="1:9" x14ac:dyDescent="0.2">
      <c r="A66" s="21" t="s">
        <v>710</v>
      </c>
      <c r="B66" s="21" t="s">
        <v>709</v>
      </c>
      <c r="C66" s="21" t="s">
        <v>170</v>
      </c>
      <c r="D66" s="24">
        <v>277066</v>
      </c>
      <c r="E66" s="22">
        <v>1023.343271</v>
      </c>
      <c r="F66" s="23">
        <v>0.20751305171801901</v>
      </c>
    </row>
    <row r="67" spans="1:9" x14ac:dyDescent="0.2">
      <c r="A67" s="21" t="s">
        <v>529</v>
      </c>
      <c r="B67" s="21" t="s">
        <v>1474</v>
      </c>
      <c r="C67" s="21" t="s">
        <v>191</v>
      </c>
      <c r="D67" s="24">
        <v>74920</v>
      </c>
      <c r="E67" s="22">
        <v>536.23990000000003</v>
      </c>
      <c r="F67" s="23">
        <v>0.108738466607814</v>
      </c>
    </row>
    <row r="68" spans="1:9" x14ac:dyDescent="0.2">
      <c r="A68" s="21" t="s">
        <v>677</v>
      </c>
      <c r="B68" s="21" t="s">
        <v>676</v>
      </c>
      <c r="C68" s="21" t="s">
        <v>134</v>
      </c>
      <c r="D68" s="24">
        <v>6565</v>
      </c>
      <c r="E68" s="22">
        <v>33.031797500000003</v>
      </c>
      <c r="F68" s="23">
        <v>6.6981718619778903E-3</v>
      </c>
    </row>
    <row r="69" spans="1:9" x14ac:dyDescent="0.2">
      <c r="A69" s="20" t="s">
        <v>27</v>
      </c>
      <c r="B69" s="20"/>
      <c r="C69" s="20"/>
      <c r="D69" s="20"/>
      <c r="E69" s="25">
        <f>SUM(E7:E68)</f>
        <v>471050.45095349982</v>
      </c>
      <c r="F69" s="26">
        <f>SUM(F7:F68)</f>
        <v>95.519381775961037</v>
      </c>
      <c r="G69" s="14"/>
      <c r="H69" s="14"/>
      <c r="I69" s="14"/>
    </row>
    <row r="70" spans="1:9" x14ac:dyDescent="0.2">
      <c r="A70" s="21"/>
      <c r="B70" s="21"/>
      <c r="C70" s="21"/>
      <c r="D70" s="21"/>
      <c r="E70" s="22"/>
      <c r="F70" s="23"/>
    </row>
    <row r="71" spans="1:9" x14ac:dyDescent="0.2">
      <c r="A71" s="20" t="s">
        <v>38</v>
      </c>
      <c r="B71" s="20"/>
      <c r="C71" s="20"/>
      <c r="D71" s="20"/>
      <c r="E71" s="25">
        <f>E69</f>
        <v>471050.45095349982</v>
      </c>
      <c r="F71" s="26">
        <f>F69</f>
        <v>95.519381775961037</v>
      </c>
      <c r="G71" s="14"/>
      <c r="H71" s="14"/>
      <c r="I71" s="14"/>
    </row>
    <row r="72" spans="1:9" x14ac:dyDescent="0.2">
      <c r="A72" s="20"/>
      <c r="B72" s="20"/>
      <c r="C72" s="20"/>
      <c r="D72" s="20"/>
      <c r="E72" s="25"/>
      <c r="F72" s="26"/>
      <c r="G72" s="14"/>
      <c r="H72" s="14"/>
      <c r="I72" s="14"/>
    </row>
    <row r="73" spans="1:9" x14ac:dyDescent="0.2">
      <c r="A73" s="20" t="s">
        <v>40</v>
      </c>
      <c r="B73" s="20"/>
      <c r="C73" s="20"/>
      <c r="D73" s="20"/>
      <c r="E73" s="25">
        <f>E75-(E69)</f>
        <v>22096.010210100154</v>
      </c>
      <c r="F73" s="26">
        <f>F75-(F69)</f>
        <v>4.4806182240389631</v>
      </c>
      <c r="G73" s="14"/>
      <c r="H73" s="14"/>
      <c r="I73" s="14"/>
    </row>
    <row r="74" spans="1:9" x14ac:dyDescent="0.2">
      <c r="A74" s="20"/>
      <c r="B74" s="20"/>
      <c r="C74" s="20"/>
      <c r="D74" s="20"/>
      <c r="E74" s="25"/>
      <c r="F74" s="26"/>
      <c r="G74" s="14"/>
      <c r="H74" s="14"/>
      <c r="I74" s="14"/>
    </row>
    <row r="75" spans="1:9" x14ac:dyDescent="0.2">
      <c r="A75" s="27" t="s">
        <v>39</v>
      </c>
      <c r="B75" s="27"/>
      <c r="C75" s="27"/>
      <c r="D75" s="27"/>
      <c r="E75" s="28">
        <v>493146.46116359998</v>
      </c>
      <c r="F75" s="29">
        <v>100</v>
      </c>
      <c r="G75" s="14"/>
      <c r="H75" s="14"/>
      <c r="I75" s="14"/>
    </row>
    <row r="76" spans="1:9" x14ac:dyDescent="0.2">
      <c r="F76" s="14" t="s">
        <v>943</v>
      </c>
    </row>
    <row r="77" spans="1:9" x14ac:dyDescent="0.2">
      <c r="A77" s="7" t="s">
        <v>1475</v>
      </c>
      <c r="F77" s="14"/>
    </row>
    <row r="78" spans="1:9" x14ac:dyDescent="0.2">
      <c r="A78" s="14" t="s">
        <v>42</v>
      </c>
    </row>
    <row r="79" spans="1:9" x14ac:dyDescent="0.2">
      <c r="A79" s="14" t="s">
        <v>43</v>
      </c>
    </row>
    <row r="80" spans="1:9" x14ac:dyDescent="0.2">
      <c r="A80" s="14" t="s">
        <v>44</v>
      </c>
      <c r="B80" s="14"/>
      <c r="C80" s="30" t="s">
        <v>46</v>
      </c>
      <c r="D80" s="14" t="s">
        <v>45</v>
      </c>
    </row>
    <row r="81" spans="1:9" x14ac:dyDescent="0.2">
      <c r="A81" s="7" t="s">
        <v>47</v>
      </c>
      <c r="C81" s="31">
        <v>8.6152999999999995</v>
      </c>
      <c r="D81" s="31">
        <v>10.0405</v>
      </c>
    </row>
    <row r="82" spans="1:9" x14ac:dyDescent="0.2">
      <c r="A82" s="7" t="s">
        <v>48</v>
      </c>
      <c r="C82" s="31">
        <v>8.6152999999999995</v>
      </c>
      <c r="D82" s="31">
        <v>10.0405</v>
      </c>
    </row>
    <row r="83" spans="1:9" x14ac:dyDescent="0.2">
      <c r="A83" s="7" t="s">
        <v>49</v>
      </c>
      <c r="C83" s="31">
        <v>8.6933000000000007</v>
      </c>
      <c r="D83" s="31">
        <v>10.2066</v>
      </c>
    </row>
    <row r="84" spans="1:9" x14ac:dyDescent="0.2">
      <c r="A84" s="7" t="s">
        <v>50</v>
      </c>
      <c r="C84" s="31">
        <v>8.6933000000000007</v>
      </c>
      <c r="D84" s="31">
        <v>10.2066</v>
      </c>
    </row>
    <row r="86" spans="1:9" x14ac:dyDescent="0.2">
      <c r="A86" s="7" t="s">
        <v>55</v>
      </c>
    </row>
    <row r="88" spans="1:9" x14ac:dyDescent="0.2">
      <c r="A88" s="14" t="s">
        <v>51</v>
      </c>
      <c r="D88" s="30" t="s">
        <v>57</v>
      </c>
    </row>
    <row r="90" spans="1:9" x14ac:dyDescent="0.2">
      <c r="A90" s="14" t="s">
        <v>285</v>
      </c>
      <c r="D90" s="36">
        <v>0.4032437480690837</v>
      </c>
    </row>
    <row r="92" spans="1:9" x14ac:dyDescent="0.2">
      <c r="A92" s="14" t="s">
        <v>964</v>
      </c>
      <c r="D92" s="30" t="s">
        <v>57</v>
      </c>
      <c r="G92" s="10"/>
    </row>
    <row r="94" spans="1:9" x14ac:dyDescent="0.2">
      <c r="A94" s="63" t="s">
        <v>1004</v>
      </c>
      <c r="B94" s="59"/>
      <c r="C94" s="59"/>
      <c r="D94" s="59"/>
      <c r="E94" s="11"/>
      <c r="F94" s="59"/>
      <c r="G94" s="59"/>
      <c r="H94" s="59"/>
      <c r="I94" s="59"/>
    </row>
    <row r="95" spans="1:9" x14ac:dyDescent="0.2">
      <c r="A95" s="59"/>
      <c r="B95" s="59"/>
      <c r="C95" s="59"/>
      <c r="D95" s="59"/>
      <c r="E95" s="11"/>
      <c r="F95" s="59"/>
      <c r="G95" s="59"/>
      <c r="H95" s="59"/>
      <c r="I95" s="59"/>
    </row>
    <row r="96" spans="1:9" x14ac:dyDescent="0.2">
      <c r="A96" s="63" t="s">
        <v>997</v>
      </c>
      <c r="B96" s="59"/>
      <c r="C96" s="59"/>
      <c r="D96" s="59"/>
      <c r="E96" s="11"/>
      <c r="F96" s="59"/>
      <c r="G96" s="59"/>
      <c r="H96" s="59"/>
      <c r="I96" s="59"/>
    </row>
    <row r="97" spans="1:9" x14ac:dyDescent="0.2">
      <c r="A97" s="70"/>
      <c r="B97" s="59"/>
      <c r="C97" s="59"/>
      <c r="D97" s="59"/>
      <c r="E97" s="11"/>
      <c r="F97" s="59"/>
      <c r="G97" s="59"/>
      <c r="H97" s="59"/>
      <c r="I97" s="59"/>
    </row>
    <row r="98" spans="1:9" x14ac:dyDescent="0.2">
      <c r="A98" s="59"/>
      <c r="B98" s="59"/>
      <c r="C98" s="59"/>
      <c r="D98" s="59"/>
      <c r="E98" s="11"/>
      <c r="F98" s="59"/>
      <c r="G98" s="59"/>
      <c r="H98" s="59"/>
      <c r="I98" s="59"/>
    </row>
    <row r="99" spans="1:9" x14ac:dyDescent="0.2">
      <c r="A99" s="59"/>
      <c r="B99" s="59"/>
      <c r="C99" s="59"/>
      <c r="D99" s="59"/>
      <c r="E99" s="11"/>
      <c r="F99" s="59"/>
      <c r="G99" s="59"/>
      <c r="H99" s="59"/>
      <c r="I99" s="59"/>
    </row>
    <row r="100" spans="1:9" x14ac:dyDescent="0.2">
      <c r="A100" s="59"/>
      <c r="B100" s="59"/>
      <c r="C100" s="59"/>
      <c r="D100" s="59"/>
      <c r="E100" s="11"/>
      <c r="F100" s="59"/>
      <c r="G100" s="59"/>
      <c r="H100" s="59"/>
      <c r="I100" s="59"/>
    </row>
    <row r="101" spans="1:9" x14ac:dyDescent="0.2">
      <c r="A101" s="59"/>
      <c r="B101" s="59"/>
      <c r="C101" s="59"/>
      <c r="D101" s="59"/>
      <c r="E101" s="11"/>
      <c r="F101" s="59"/>
      <c r="G101" s="59"/>
      <c r="H101" s="59"/>
      <c r="I101" s="59"/>
    </row>
    <row r="102" spans="1:9" x14ac:dyDescent="0.2">
      <c r="A102" s="59"/>
      <c r="B102" s="59"/>
      <c r="C102" s="59"/>
      <c r="D102" s="59"/>
      <c r="E102" s="11"/>
      <c r="F102" s="59"/>
      <c r="G102" s="59"/>
      <c r="H102" s="59"/>
      <c r="I102" s="59"/>
    </row>
    <row r="103" spans="1:9" x14ac:dyDescent="0.2">
      <c r="A103" s="59"/>
      <c r="B103" s="59"/>
      <c r="C103" s="59"/>
      <c r="D103" s="59"/>
      <c r="E103" s="11"/>
      <c r="F103" s="59"/>
      <c r="G103" s="59"/>
      <c r="H103" s="59"/>
      <c r="I103" s="59"/>
    </row>
    <row r="104" spans="1:9" x14ac:dyDescent="0.2">
      <c r="A104" s="59"/>
      <c r="B104" s="59"/>
      <c r="C104" s="59"/>
      <c r="D104" s="59"/>
      <c r="E104" s="11"/>
      <c r="F104" s="59"/>
      <c r="G104" s="59"/>
      <c r="H104" s="59"/>
      <c r="I104" s="59"/>
    </row>
    <row r="105" spans="1:9" x14ac:dyDescent="0.2">
      <c r="A105" s="59"/>
      <c r="B105" s="59"/>
      <c r="C105" s="59"/>
      <c r="D105" s="59"/>
      <c r="E105" s="11"/>
      <c r="F105" s="59"/>
      <c r="G105" s="59"/>
      <c r="H105" s="59"/>
      <c r="I105" s="59"/>
    </row>
    <row r="106" spans="1:9" x14ac:dyDescent="0.2">
      <c r="A106" s="59"/>
      <c r="B106" s="59"/>
      <c r="C106" s="59"/>
      <c r="D106" s="59"/>
      <c r="E106" s="11"/>
      <c r="F106" s="59"/>
      <c r="G106" s="59"/>
      <c r="H106" s="59"/>
      <c r="I106" s="59"/>
    </row>
    <row r="107" spans="1:9" x14ac:dyDescent="0.2">
      <c r="A107" s="59"/>
      <c r="B107" s="59"/>
      <c r="C107" s="59"/>
      <c r="D107" s="59"/>
      <c r="E107" s="11"/>
      <c r="F107" s="59"/>
      <c r="G107" s="59"/>
      <c r="H107" s="59"/>
      <c r="I107" s="59"/>
    </row>
    <row r="108" spans="1:9" x14ac:dyDescent="0.2">
      <c r="A108" s="59"/>
      <c r="B108" s="59"/>
      <c r="C108" s="59"/>
      <c r="D108" s="59"/>
      <c r="E108" s="11"/>
      <c r="G108" s="59"/>
      <c r="H108" s="59"/>
      <c r="I108" s="59"/>
    </row>
    <row r="109" spans="1:9" x14ac:dyDescent="0.2">
      <c r="A109" s="59"/>
      <c r="B109" s="59"/>
      <c r="C109" s="59"/>
      <c r="D109" s="59"/>
      <c r="E109" s="11"/>
      <c r="G109" s="59"/>
      <c r="H109" s="59"/>
      <c r="I109" s="59"/>
    </row>
    <row r="110" spans="1:9" x14ac:dyDescent="0.2">
      <c r="A110" s="59"/>
      <c r="B110" s="59"/>
      <c r="C110" s="59"/>
      <c r="D110" s="59"/>
      <c r="E110" s="11"/>
      <c r="G110" s="59"/>
      <c r="H110" s="59"/>
      <c r="I110" s="59"/>
    </row>
    <row r="111" spans="1:9" x14ac:dyDescent="0.2">
      <c r="A111" s="59"/>
      <c r="B111" s="59"/>
      <c r="C111" s="59"/>
      <c r="D111" s="59"/>
      <c r="E111" s="11"/>
      <c r="G111" s="59"/>
      <c r="H111" s="59"/>
      <c r="I111" s="59"/>
    </row>
    <row r="112" spans="1:9" x14ac:dyDescent="0.2">
      <c r="A112" s="59"/>
      <c r="B112" s="59"/>
      <c r="C112" s="59"/>
      <c r="D112" s="59"/>
      <c r="E112" s="11"/>
      <c r="G112" s="59"/>
      <c r="H112" s="59"/>
      <c r="I112" s="59"/>
    </row>
    <row r="113" spans="1:9" x14ac:dyDescent="0.2">
      <c r="A113" s="59"/>
      <c r="B113" s="59"/>
      <c r="C113" s="59"/>
      <c r="D113" s="59"/>
      <c r="E113" s="11"/>
      <c r="G113" s="59"/>
      <c r="H113" s="59"/>
      <c r="I113" s="59"/>
    </row>
    <row r="114" spans="1:9" x14ac:dyDescent="0.2">
      <c r="A114" s="59"/>
      <c r="B114" s="59"/>
      <c r="C114" s="59"/>
      <c r="D114" s="59"/>
      <c r="E114" s="11"/>
      <c r="G114" s="59"/>
      <c r="H114" s="59"/>
      <c r="I114" s="59"/>
    </row>
    <row r="115" spans="1:9" x14ac:dyDescent="0.2">
      <c r="A115" s="63" t="s">
        <v>1013</v>
      </c>
      <c r="B115" s="59"/>
      <c r="C115" s="59"/>
      <c r="D115" s="59"/>
      <c r="E115" s="11"/>
      <c r="G115" s="59"/>
      <c r="H115" s="59"/>
      <c r="I115" s="59"/>
    </row>
    <row r="116" spans="1:9" x14ac:dyDescent="0.2">
      <c r="A116" s="59"/>
      <c r="B116" s="59"/>
      <c r="C116" s="59"/>
      <c r="D116" s="59"/>
      <c r="E116" s="11"/>
      <c r="G116" s="59"/>
      <c r="H116" s="59"/>
      <c r="I116" s="59"/>
    </row>
    <row r="117" spans="1:9" x14ac:dyDescent="0.2">
      <c r="A117" s="63" t="s">
        <v>998</v>
      </c>
      <c r="B117" s="59"/>
      <c r="C117" s="59"/>
      <c r="D117" s="59"/>
      <c r="E117" s="11"/>
      <c r="G117" s="59"/>
      <c r="H117" s="59"/>
      <c r="I117" s="59"/>
    </row>
    <row r="118" spans="1:9" x14ac:dyDescent="0.2">
      <c r="A118" s="59"/>
      <c r="B118" s="59"/>
      <c r="C118" s="59"/>
      <c r="D118" s="59"/>
      <c r="E118" s="11"/>
      <c r="G118" s="59"/>
      <c r="H118" s="59"/>
      <c r="I118" s="59"/>
    </row>
    <row r="119" spans="1:9" x14ac:dyDescent="0.2">
      <c r="A119" s="59"/>
      <c r="B119" s="59"/>
      <c r="C119" s="59"/>
      <c r="D119" s="59"/>
      <c r="E119" s="11"/>
      <c r="G119" s="59"/>
      <c r="H119" s="59"/>
      <c r="I119" s="59"/>
    </row>
    <row r="120" spans="1:9" x14ac:dyDescent="0.2">
      <c r="A120" s="59"/>
      <c r="B120" s="59"/>
      <c r="C120" s="59"/>
      <c r="D120" s="59"/>
      <c r="E120" s="11"/>
      <c r="G120" s="59"/>
      <c r="H120" s="59"/>
      <c r="I120" s="59"/>
    </row>
    <row r="121" spans="1:9" x14ac:dyDescent="0.2">
      <c r="A121" s="59"/>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59"/>
      <c r="B124" s="59"/>
      <c r="C124" s="59"/>
      <c r="D124" s="59"/>
      <c r="E124" s="11"/>
      <c r="G124" s="59"/>
      <c r="H124" s="59"/>
      <c r="I124" s="59"/>
    </row>
    <row r="125" spans="1:9" x14ac:dyDescent="0.2">
      <c r="A125" s="59"/>
      <c r="B125" s="59"/>
      <c r="C125" s="59"/>
      <c r="D125" s="59"/>
      <c r="E125" s="11"/>
      <c r="G125" s="59"/>
      <c r="H125" s="59"/>
      <c r="I125" s="59"/>
    </row>
    <row r="126" spans="1:9" x14ac:dyDescent="0.2">
      <c r="A126" s="59"/>
      <c r="B126" s="59"/>
      <c r="C126" s="59"/>
      <c r="D126" s="59"/>
      <c r="E126" s="11"/>
      <c r="G126" s="59"/>
      <c r="H126" s="59"/>
      <c r="I126" s="59"/>
    </row>
    <row r="127" spans="1:9" x14ac:dyDescent="0.2">
      <c r="A127" s="59"/>
      <c r="B127" s="59"/>
      <c r="C127" s="59"/>
      <c r="D127" s="59"/>
      <c r="E127" s="11"/>
      <c r="G127" s="59"/>
      <c r="H127" s="59"/>
      <c r="I127" s="59"/>
    </row>
    <row r="128" spans="1:9" x14ac:dyDescent="0.2">
      <c r="A128" s="59"/>
      <c r="B128" s="59"/>
      <c r="C128" s="59"/>
      <c r="D128" s="59"/>
      <c r="E128" s="11"/>
      <c r="G128" s="59"/>
      <c r="H128" s="59"/>
      <c r="I128" s="59"/>
    </row>
    <row r="129" spans="1:9" x14ac:dyDescent="0.2">
      <c r="A129" s="59"/>
      <c r="B129" s="59"/>
      <c r="C129" s="59"/>
      <c r="D129" s="59"/>
      <c r="E129" s="11"/>
      <c r="G129" s="59"/>
      <c r="H129" s="59"/>
      <c r="I129" s="59"/>
    </row>
    <row r="130" spans="1:9" x14ac:dyDescent="0.2">
      <c r="A130" s="59"/>
      <c r="B130" s="59"/>
      <c r="C130" s="59"/>
      <c r="D130" s="59"/>
      <c r="E130" s="11"/>
      <c r="G130" s="59"/>
      <c r="H130" s="59"/>
      <c r="I130" s="59"/>
    </row>
    <row r="131" spans="1:9" x14ac:dyDescent="0.2">
      <c r="A131" s="59"/>
      <c r="B131" s="59"/>
      <c r="C131" s="59"/>
      <c r="D131" s="59"/>
      <c r="E131" s="11"/>
      <c r="G131" s="59"/>
      <c r="H131" s="59"/>
      <c r="I131" s="59"/>
    </row>
    <row r="132" spans="1:9" x14ac:dyDescent="0.2">
      <c r="A132" s="59"/>
      <c r="B132" s="59"/>
      <c r="C132" s="59"/>
      <c r="D132" s="59"/>
      <c r="E132" s="11"/>
      <c r="G132" s="59"/>
      <c r="H132" s="59"/>
      <c r="I132" s="59"/>
    </row>
    <row r="133" spans="1:9" x14ac:dyDescent="0.2">
      <c r="A133" s="59"/>
      <c r="B133" s="59"/>
      <c r="C133" s="59"/>
      <c r="D133" s="59"/>
      <c r="E133" s="11"/>
      <c r="G133" s="59"/>
      <c r="H133" s="59"/>
      <c r="I133" s="59"/>
    </row>
    <row r="134" spans="1:9" x14ac:dyDescent="0.2">
      <c r="A134" s="59"/>
      <c r="B134" s="59"/>
      <c r="C134" s="59"/>
      <c r="D134" s="59"/>
      <c r="E134" s="11"/>
      <c r="G134" s="59"/>
      <c r="H134" s="59"/>
      <c r="I134" s="59"/>
    </row>
    <row r="135" spans="1:9" x14ac:dyDescent="0.2">
      <c r="A135" s="59"/>
      <c r="B135" s="59"/>
      <c r="C135" s="59"/>
      <c r="D135" s="59"/>
      <c r="E135" s="11"/>
      <c r="G135" s="59"/>
      <c r="H135" s="59"/>
      <c r="I135" s="59"/>
    </row>
    <row r="136" spans="1:9" x14ac:dyDescent="0.2">
      <c r="A136" s="59" t="s">
        <v>996</v>
      </c>
      <c r="B136" s="59"/>
      <c r="C136" s="59"/>
      <c r="D136" s="59"/>
      <c r="E136" s="11"/>
      <c r="G136" s="59"/>
      <c r="H136" s="59"/>
      <c r="I136" s="59"/>
    </row>
    <row r="137" spans="1:9" x14ac:dyDescent="0.2">
      <c r="A137" s="59"/>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59"/>
      <c r="B141" s="59"/>
      <c r="C141" s="59"/>
      <c r="D141" s="59"/>
      <c r="E141" s="11"/>
      <c r="G141" s="59"/>
      <c r="H141" s="59"/>
      <c r="I141" s="59"/>
    </row>
    <row r="142" spans="1:9" x14ac:dyDescent="0.2">
      <c r="A142" s="59"/>
      <c r="B142" s="59"/>
      <c r="C142" s="59"/>
      <c r="D142" s="59"/>
      <c r="E142" s="11"/>
      <c r="G142" s="59"/>
      <c r="H142" s="59"/>
      <c r="I142" s="59"/>
    </row>
    <row r="143" spans="1:9" x14ac:dyDescent="0.2">
      <c r="A143" s="59"/>
      <c r="B143" s="59"/>
      <c r="C143" s="59"/>
      <c r="D143" s="59"/>
      <c r="E143" s="11"/>
      <c r="G143" s="59"/>
      <c r="H143" s="59"/>
      <c r="I143" s="59"/>
    </row>
    <row r="144" spans="1:9" x14ac:dyDescent="0.2">
      <c r="A144" s="59"/>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59"/>
      <c r="B153" s="59"/>
      <c r="C153" s="59"/>
      <c r="D153" s="59"/>
      <c r="E153" s="11"/>
      <c r="G153" s="59"/>
      <c r="H153" s="59"/>
      <c r="I153" s="59"/>
    </row>
    <row r="154" spans="1:9" x14ac:dyDescent="0.2">
      <c r="A154" s="59"/>
      <c r="B154" s="59"/>
      <c r="C154" s="59"/>
      <c r="D154" s="59"/>
      <c r="E154" s="11"/>
      <c r="G154" s="59"/>
      <c r="H154" s="59"/>
      <c r="I154" s="59"/>
    </row>
    <row r="155" spans="1:9" x14ac:dyDescent="0.2">
      <c r="A155" s="59"/>
      <c r="B155" s="59"/>
      <c r="C155" s="59"/>
      <c r="D155" s="59"/>
      <c r="E155" s="11"/>
      <c r="G155" s="59"/>
      <c r="H155" s="59"/>
      <c r="I155" s="59"/>
    </row>
    <row r="156" spans="1:9" x14ac:dyDescent="0.2">
      <c r="A156" s="59"/>
      <c r="B156" s="59"/>
      <c r="C156" s="59"/>
      <c r="D156" s="59"/>
      <c r="E156" s="11"/>
      <c r="G156" s="59"/>
      <c r="H156" s="59"/>
      <c r="I156" s="59"/>
    </row>
    <row r="157" spans="1:9" x14ac:dyDescent="0.2">
      <c r="A157" s="59"/>
      <c r="B157" s="59"/>
      <c r="C157" s="59"/>
      <c r="D157" s="59"/>
      <c r="E157" s="11"/>
      <c r="G157" s="59"/>
      <c r="H157" s="59"/>
      <c r="I157" s="59"/>
    </row>
    <row r="158" spans="1:9" x14ac:dyDescent="0.2">
      <c r="A158" s="59"/>
      <c r="B158" s="59"/>
      <c r="C158" s="59"/>
      <c r="D158" s="59"/>
      <c r="E158" s="11"/>
      <c r="G158" s="59"/>
      <c r="H158" s="59"/>
      <c r="I158" s="59"/>
    </row>
    <row r="159" spans="1:9" x14ac:dyDescent="0.2">
      <c r="A159" s="59"/>
      <c r="B159" s="59"/>
      <c r="C159" s="59"/>
      <c r="D159" s="59"/>
      <c r="E159" s="11"/>
      <c r="G159" s="59"/>
      <c r="H159" s="59"/>
      <c r="I159" s="59"/>
    </row>
    <row r="160" spans="1:9" x14ac:dyDescent="0.2">
      <c r="A160" s="59"/>
      <c r="B160" s="59"/>
      <c r="C160" s="59"/>
      <c r="D160" s="59"/>
      <c r="E160" s="11"/>
      <c r="G160" s="59"/>
      <c r="H160" s="59"/>
      <c r="I160" s="59"/>
    </row>
    <row r="161" spans="1:9" x14ac:dyDescent="0.2">
      <c r="A161" s="59"/>
      <c r="B161" s="59"/>
      <c r="C161" s="59"/>
      <c r="D161" s="59"/>
      <c r="E161" s="11"/>
      <c r="G161" s="59"/>
      <c r="H161" s="59"/>
      <c r="I161" s="59"/>
    </row>
    <row r="162" spans="1:9" x14ac:dyDescent="0.2">
      <c r="A162" s="59"/>
      <c r="B162" s="59"/>
      <c r="C162" s="59"/>
      <c r="D162" s="59"/>
      <c r="E162" s="11"/>
      <c r="G162" s="59"/>
      <c r="H162" s="59"/>
      <c r="I162" s="59"/>
    </row>
    <row r="163" spans="1:9" x14ac:dyDescent="0.2">
      <c r="A163" s="59"/>
      <c r="B163" s="59"/>
      <c r="C163" s="59"/>
      <c r="D163" s="59"/>
      <c r="E163" s="11"/>
      <c r="G163" s="59"/>
      <c r="H163" s="59"/>
      <c r="I163" s="59"/>
    </row>
    <row r="164" spans="1:9" x14ac:dyDescent="0.2">
      <c r="A164" s="59"/>
      <c r="B164" s="59"/>
      <c r="C164" s="59"/>
      <c r="D164" s="59"/>
      <c r="E164" s="11"/>
      <c r="G164" s="59"/>
      <c r="H164" s="59"/>
      <c r="I164" s="59"/>
    </row>
    <row r="165" spans="1:9" x14ac:dyDescent="0.2">
      <c r="A165" s="59"/>
      <c r="B165" s="59"/>
      <c r="C165" s="59"/>
      <c r="D165" s="59"/>
      <c r="E165" s="11"/>
      <c r="G165" s="59"/>
      <c r="H165" s="59"/>
      <c r="I165" s="59"/>
    </row>
    <row r="166" spans="1:9" x14ac:dyDescent="0.2">
      <c r="A166" s="59"/>
      <c r="B166" s="59"/>
      <c r="C166" s="59"/>
      <c r="D166" s="59"/>
      <c r="E166" s="11"/>
      <c r="G166" s="59"/>
      <c r="H166" s="59"/>
      <c r="I166" s="59"/>
    </row>
    <row r="167" spans="1:9" x14ac:dyDescent="0.2">
      <c r="A167" s="59"/>
      <c r="B167" s="59"/>
      <c r="C167" s="59"/>
      <c r="D167" s="59"/>
      <c r="E167" s="11"/>
      <c r="G167" s="59"/>
      <c r="H167" s="59"/>
      <c r="I167" s="59"/>
    </row>
    <row r="168" spans="1:9" x14ac:dyDescent="0.2">
      <c r="A168" s="59"/>
      <c r="B168" s="59"/>
      <c r="C168" s="59"/>
      <c r="D168" s="59"/>
      <c r="E168" s="11"/>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c r="B172" s="59"/>
      <c r="C172" s="59"/>
      <c r="D172" s="59"/>
      <c r="E172" s="11"/>
      <c r="G172" s="59"/>
      <c r="H172" s="59"/>
      <c r="I172" s="59"/>
    </row>
    <row r="173" spans="1:9" x14ac:dyDescent="0.2">
      <c r="A173" s="59"/>
      <c r="B173" s="59"/>
      <c r="C173" s="59"/>
      <c r="D173" s="59"/>
      <c r="E173" s="11"/>
      <c r="G173" s="59"/>
      <c r="H173" s="59"/>
      <c r="I173" s="59"/>
    </row>
    <row r="174" spans="1:9" x14ac:dyDescent="0.2">
      <c r="A174" s="59"/>
      <c r="B174" s="59"/>
      <c r="C174" s="59"/>
      <c r="D174" s="59"/>
      <c r="E174" s="11"/>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row r="207" spans="1:9" x14ac:dyDescent="0.2">
      <c r="A207" s="59"/>
      <c r="B207" s="59"/>
      <c r="C207" s="59"/>
      <c r="D207" s="59"/>
      <c r="E207" s="11"/>
      <c r="G207" s="59"/>
      <c r="H207" s="59"/>
      <c r="I207" s="59"/>
    </row>
    <row r="208" spans="1:9" x14ac:dyDescent="0.2">
      <c r="A208" s="59"/>
      <c r="B208" s="59"/>
      <c r="C208" s="59"/>
      <c r="D208" s="59"/>
      <c r="E208" s="11"/>
      <c r="G208" s="59"/>
      <c r="H208" s="59"/>
      <c r="I208" s="59"/>
    </row>
    <row r="209" spans="1:9" x14ac:dyDescent="0.2">
      <c r="A209" s="59"/>
      <c r="B209" s="59"/>
      <c r="C209" s="59"/>
      <c r="D209" s="59"/>
      <c r="E209" s="11"/>
      <c r="G209" s="59"/>
      <c r="H209" s="59"/>
      <c r="I209" s="59"/>
    </row>
    <row r="210" spans="1:9" x14ac:dyDescent="0.2">
      <c r="A210" s="59"/>
      <c r="B210" s="59"/>
      <c r="C210" s="59"/>
      <c r="D210" s="59"/>
      <c r="E210" s="11"/>
      <c r="G210" s="59"/>
      <c r="H210" s="59"/>
      <c r="I210" s="59"/>
    </row>
    <row r="211" spans="1:9" x14ac:dyDescent="0.2">
      <c r="A211" s="59"/>
      <c r="B211" s="59"/>
      <c r="C211" s="59"/>
      <c r="D211" s="59"/>
      <c r="E211" s="11"/>
      <c r="G211" s="59"/>
      <c r="H211" s="59"/>
      <c r="I211" s="59"/>
    </row>
    <row r="212" spans="1:9" x14ac:dyDescent="0.2">
      <c r="A212" s="59"/>
      <c r="B212" s="59"/>
      <c r="C212" s="59"/>
      <c r="D212" s="59"/>
      <c r="E212" s="11"/>
      <c r="G212" s="59"/>
      <c r="H212" s="59"/>
      <c r="I212" s="59"/>
    </row>
    <row r="213" spans="1:9" x14ac:dyDescent="0.2">
      <c r="A213" s="59"/>
      <c r="B213" s="59"/>
      <c r="C213" s="59"/>
      <c r="D213" s="59"/>
      <c r="E213" s="11"/>
      <c r="G213" s="59"/>
      <c r="H213" s="59"/>
      <c r="I213" s="59"/>
    </row>
    <row r="214" spans="1:9" x14ac:dyDescent="0.2">
      <c r="A214" s="59"/>
      <c r="B214" s="59"/>
      <c r="C214" s="59"/>
      <c r="D214" s="59"/>
      <c r="E214" s="11"/>
      <c r="G214" s="59"/>
      <c r="H214" s="59"/>
      <c r="I214" s="59"/>
    </row>
    <row r="215" spans="1:9" x14ac:dyDescent="0.2">
      <c r="A215" s="59"/>
      <c r="B215" s="59"/>
      <c r="C215" s="59"/>
      <c r="D215" s="59"/>
      <c r="E215" s="11"/>
      <c r="G215" s="59"/>
      <c r="H215" s="59"/>
      <c r="I215" s="59"/>
    </row>
    <row r="216" spans="1:9" x14ac:dyDescent="0.2">
      <c r="A216" s="59"/>
      <c r="B216" s="59"/>
      <c r="C216" s="59"/>
      <c r="D216" s="59"/>
      <c r="E216" s="11"/>
      <c r="G216" s="59"/>
      <c r="H216" s="59"/>
      <c r="I216" s="59"/>
    </row>
    <row r="217" spans="1:9" x14ac:dyDescent="0.2">
      <c r="A217" s="59"/>
      <c r="B217" s="59"/>
      <c r="C217" s="59"/>
      <c r="D217" s="59"/>
      <c r="E217" s="11"/>
      <c r="G217" s="59"/>
      <c r="H217" s="59"/>
      <c r="I217" s="59"/>
    </row>
    <row r="218" spans="1:9" x14ac:dyDescent="0.2">
      <c r="A218" s="59"/>
      <c r="B218" s="59"/>
      <c r="C218" s="59"/>
      <c r="D218" s="59"/>
      <c r="E218" s="11"/>
      <c r="G218" s="59"/>
      <c r="H218" s="59"/>
      <c r="I218" s="59"/>
    </row>
    <row r="219" spans="1:9" x14ac:dyDescent="0.2">
      <c r="A219" s="59"/>
      <c r="B219" s="59"/>
      <c r="C219" s="59"/>
      <c r="D219" s="59"/>
      <c r="E219" s="11"/>
      <c r="G219" s="59"/>
      <c r="H219" s="59"/>
      <c r="I219" s="59"/>
    </row>
    <row r="220" spans="1:9" x14ac:dyDescent="0.2">
      <c r="A220" s="59"/>
      <c r="B220" s="59"/>
      <c r="C220" s="59"/>
      <c r="D220" s="59"/>
      <c r="E220" s="11"/>
      <c r="G220" s="59"/>
      <c r="H220" s="59"/>
      <c r="I220" s="59"/>
    </row>
    <row r="221" spans="1:9" x14ac:dyDescent="0.2">
      <c r="A221" s="59"/>
      <c r="B221" s="59"/>
      <c r="C221" s="59"/>
      <c r="D221" s="59"/>
      <c r="E221" s="11"/>
      <c r="G221" s="59"/>
      <c r="H221" s="59"/>
      <c r="I221" s="59"/>
    </row>
    <row r="222" spans="1:9" x14ac:dyDescent="0.2">
      <c r="A222" s="59"/>
      <c r="B222" s="59"/>
      <c r="C222" s="59"/>
      <c r="D222" s="59"/>
      <c r="E222" s="11"/>
      <c r="G222" s="59"/>
      <c r="H222" s="59"/>
      <c r="I222" s="59"/>
    </row>
    <row r="223" spans="1:9" x14ac:dyDescent="0.2">
      <c r="A223" s="59"/>
      <c r="B223" s="59"/>
      <c r="C223" s="59"/>
      <c r="D223" s="59"/>
      <c r="E223" s="11"/>
      <c r="G223" s="59"/>
      <c r="H223" s="59"/>
      <c r="I223" s="59"/>
    </row>
    <row r="224" spans="1:9" x14ac:dyDescent="0.2">
      <c r="A224" s="59"/>
      <c r="B224" s="59"/>
      <c r="C224" s="59"/>
      <c r="D224" s="59"/>
      <c r="E224" s="11"/>
      <c r="G224" s="59"/>
      <c r="H224" s="59"/>
      <c r="I224" s="59"/>
    </row>
    <row r="225" spans="1:9" x14ac:dyDescent="0.2">
      <c r="A225" s="59"/>
      <c r="B225" s="59"/>
      <c r="C225" s="59"/>
      <c r="D225" s="59"/>
      <c r="E225" s="11"/>
      <c r="G225" s="59"/>
      <c r="H225" s="59"/>
      <c r="I225" s="59"/>
    </row>
    <row r="226" spans="1:9" x14ac:dyDescent="0.2">
      <c r="A226" s="59"/>
      <c r="B226" s="59"/>
      <c r="C226" s="59"/>
      <c r="D226" s="59"/>
      <c r="E226" s="11"/>
      <c r="G226" s="59"/>
      <c r="H226" s="59"/>
      <c r="I226" s="59"/>
    </row>
    <row r="227" spans="1:9" x14ac:dyDescent="0.2">
      <c r="A227" s="59"/>
      <c r="B227" s="59"/>
      <c r="C227" s="59"/>
      <c r="D227" s="59"/>
      <c r="E227" s="11"/>
      <c r="G227" s="59"/>
      <c r="H227" s="59"/>
      <c r="I227" s="59"/>
    </row>
    <row r="228" spans="1:9" x14ac:dyDescent="0.2">
      <c r="A228" s="59"/>
      <c r="B228" s="59"/>
      <c r="C228" s="59"/>
      <c r="D228" s="59"/>
      <c r="E228" s="11"/>
      <c r="G228" s="59"/>
      <c r="H228" s="59"/>
      <c r="I228" s="59"/>
    </row>
    <row r="229" spans="1:9" x14ac:dyDescent="0.2">
      <c r="A229" s="59"/>
      <c r="B229" s="59"/>
      <c r="C229" s="59"/>
      <c r="D229" s="59"/>
      <c r="E229" s="11"/>
      <c r="G229" s="59"/>
      <c r="H229" s="59"/>
      <c r="I229" s="59"/>
    </row>
    <row r="230" spans="1:9" x14ac:dyDescent="0.2">
      <c r="A230" s="59"/>
      <c r="B230" s="59"/>
      <c r="C230" s="59"/>
      <c r="D230" s="59"/>
      <c r="E230" s="11"/>
      <c r="G230" s="59"/>
      <c r="H230" s="59"/>
      <c r="I230" s="59"/>
    </row>
    <row r="231" spans="1:9" x14ac:dyDescent="0.2">
      <c r="A231" s="59"/>
      <c r="B231" s="59"/>
      <c r="C231" s="59"/>
      <c r="D231" s="59"/>
      <c r="E231" s="11"/>
      <c r="G231" s="59"/>
      <c r="H231" s="59"/>
      <c r="I231" s="59"/>
    </row>
    <row r="232" spans="1:9" x14ac:dyDescent="0.2">
      <c r="A232" s="59"/>
      <c r="B232" s="59"/>
      <c r="C232" s="59"/>
      <c r="D232" s="59"/>
      <c r="E232" s="11"/>
      <c r="G232" s="59"/>
      <c r="H232" s="59"/>
      <c r="I232" s="59"/>
    </row>
    <row r="233" spans="1:9" x14ac:dyDescent="0.2">
      <c r="A233" s="59"/>
      <c r="B233" s="59"/>
      <c r="C233" s="59"/>
      <c r="D233" s="59"/>
      <c r="E233" s="11"/>
      <c r="G233" s="59"/>
      <c r="H233" s="59"/>
      <c r="I233" s="59"/>
    </row>
    <row r="234" spans="1:9" x14ac:dyDescent="0.2">
      <c r="A234" s="59"/>
      <c r="B234" s="59"/>
      <c r="C234" s="59"/>
      <c r="D234" s="59"/>
      <c r="E234" s="11"/>
      <c r="G234" s="59"/>
      <c r="H234" s="59"/>
      <c r="I234" s="59"/>
    </row>
    <row r="235" spans="1:9" x14ac:dyDescent="0.2">
      <c r="A235" s="59"/>
      <c r="B235" s="59"/>
      <c r="C235" s="59"/>
      <c r="D235" s="59"/>
      <c r="E235" s="11"/>
      <c r="G235" s="59"/>
      <c r="H235" s="59"/>
      <c r="I235" s="59"/>
    </row>
    <row r="236" spans="1:9" x14ac:dyDescent="0.2">
      <c r="A236" s="59"/>
      <c r="B236" s="59"/>
      <c r="C236" s="59"/>
      <c r="D236" s="59"/>
      <c r="E236" s="11"/>
      <c r="G236" s="59"/>
      <c r="H236" s="59"/>
      <c r="I236" s="59"/>
    </row>
    <row r="237" spans="1:9" x14ac:dyDescent="0.2">
      <c r="A237" s="59"/>
      <c r="B237" s="59"/>
      <c r="C237" s="59"/>
      <c r="D237" s="59"/>
      <c r="E237" s="11"/>
      <c r="G237" s="59"/>
      <c r="H237" s="59"/>
      <c r="I237" s="59"/>
    </row>
    <row r="238" spans="1:9" x14ac:dyDescent="0.2">
      <c r="A238" s="59"/>
      <c r="B238" s="59"/>
      <c r="C238" s="59"/>
      <c r="D238" s="59"/>
      <c r="E238" s="11"/>
      <c r="G238" s="59"/>
      <c r="H238" s="59"/>
      <c r="I238" s="59"/>
    </row>
  </sheetData>
  <mergeCells count="1">
    <mergeCell ref="A1:F1"/>
  </mergeCells>
  <conditionalFormatting sqref="F2:F3 F5:F75">
    <cfRule type="cellIs" dxfId="58" priority="3" stopIfTrue="1" operator="between">
      <formula>0.009</formula>
      <formula>-0.009</formula>
    </cfRule>
  </conditionalFormatting>
  <conditionalFormatting sqref="F78:F93">
    <cfRule type="cellIs" dxfId="57" priority="2" stopIfTrue="1" operator="between">
      <formula>0.009</formula>
      <formula>-0.009</formula>
    </cfRule>
  </conditionalFormatting>
  <conditionalFormatting sqref="F108:F65537">
    <cfRule type="cellIs" dxfId="5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26"/>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5703125" style="7" bestFit="1" customWidth="1"/>
    <col min="5" max="5" width="26.28515625" style="10" customWidth="1"/>
    <col min="6" max="6" width="13.5703125" style="11" bestFit="1" customWidth="1"/>
    <col min="7" max="16384" width="9.140625" style="7"/>
  </cols>
  <sheetData>
    <row r="1" spans="1:6" s="1" customFormat="1" ht="15" x14ac:dyDescent="0.2">
      <c r="A1" s="114" t="s">
        <v>968</v>
      </c>
      <c r="B1" s="115"/>
      <c r="C1" s="115"/>
      <c r="D1" s="115"/>
      <c r="E1" s="115"/>
      <c r="F1" s="115"/>
    </row>
    <row r="2" spans="1:6" s="1" customFormat="1" ht="12" x14ac:dyDescent="0.2">
      <c r="E2" s="5"/>
      <c r="F2" s="9"/>
    </row>
    <row r="3" spans="1:6" s="1" customFormat="1" ht="12" x14ac:dyDescent="0.2">
      <c r="A3" s="8" t="s">
        <v>7</v>
      </c>
      <c r="B3" s="2"/>
      <c r="C3" s="3"/>
      <c r="D3" s="3"/>
      <c r="E3" s="4"/>
      <c r="F3" s="9"/>
    </row>
    <row r="4" spans="1:6" s="1" customFormat="1" ht="27.75" customHeight="1" x14ac:dyDescent="0.2">
      <c r="A4" s="6" t="s">
        <v>2</v>
      </c>
      <c r="B4" s="6" t="s">
        <v>0</v>
      </c>
      <c r="C4" s="13" t="s">
        <v>532</v>
      </c>
      <c r="D4" s="13" t="s">
        <v>1</v>
      </c>
      <c r="E4" s="52" t="s">
        <v>6</v>
      </c>
      <c r="F4" s="12" t="s">
        <v>3</v>
      </c>
    </row>
    <row r="5" spans="1:6" x14ac:dyDescent="0.2">
      <c r="A5" s="16" t="s">
        <v>112</v>
      </c>
      <c r="B5" s="17"/>
      <c r="C5" s="17"/>
      <c r="D5" s="17"/>
      <c r="E5" s="18"/>
      <c r="F5" s="19"/>
    </row>
    <row r="6" spans="1:6" x14ac:dyDescent="0.2">
      <c r="A6" s="20" t="s">
        <v>20</v>
      </c>
      <c r="B6" s="21"/>
      <c r="C6" s="21"/>
      <c r="D6" s="21"/>
      <c r="E6" s="22"/>
      <c r="F6" s="23"/>
    </row>
    <row r="7" spans="1:6" x14ac:dyDescent="0.2">
      <c r="A7" s="21" t="s">
        <v>147</v>
      </c>
      <c r="B7" s="21" t="s">
        <v>146</v>
      </c>
      <c r="C7" s="21" t="s">
        <v>115</v>
      </c>
      <c r="D7" s="24">
        <v>1542634</v>
      </c>
      <c r="E7" s="22">
        <v>12379.637849999999</v>
      </c>
      <c r="F7" s="23">
        <v>3.4791928556337699</v>
      </c>
    </row>
    <row r="8" spans="1:6" x14ac:dyDescent="0.2">
      <c r="A8" s="21" t="s">
        <v>318</v>
      </c>
      <c r="B8" s="21" t="s">
        <v>317</v>
      </c>
      <c r="C8" s="21" t="s">
        <v>126</v>
      </c>
      <c r="D8" s="24">
        <v>379302</v>
      </c>
      <c r="E8" s="22">
        <v>11700.32879</v>
      </c>
      <c r="F8" s="23">
        <v>3.2882787709928101</v>
      </c>
    </row>
    <row r="9" spans="1:6" x14ac:dyDescent="0.2">
      <c r="A9" s="21" t="s">
        <v>133</v>
      </c>
      <c r="B9" s="21" t="s">
        <v>132</v>
      </c>
      <c r="C9" s="21" t="s">
        <v>134</v>
      </c>
      <c r="D9" s="24">
        <v>3484521</v>
      </c>
      <c r="E9" s="22">
        <v>10939.653679999999</v>
      </c>
      <c r="F9" s="23">
        <v>3.0744974439267301</v>
      </c>
    </row>
    <row r="10" spans="1:6" x14ac:dyDescent="0.2">
      <c r="A10" s="21" t="s">
        <v>540</v>
      </c>
      <c r="B10" s="21" t="s">
        <v>539</v>
      </c>
      <c r="C10" s="21" t="s">
        <v>134</v>
      </c>
      <c r="D10" s="24">
        <v>789125</v>
      </c>
      <c r="E10" s="22">
        <v>10717.10663</v>
      </c>
      <c r="F10" s="23">
        <v>3.0119524716275299</v>
      </c>
    </row>
    <row r="11" spans="1:6" x14ac:dyDescent="0.2">
      <c r="A11" s="21" t="s">
        <v>136</v>
      </c>
      <c r="B11" s="21" t="s">
        <v>135</v>
      </c>
      <c r="C11" s="21" t="s">
        <v>126</v>
      </c>
      <c r="D11" s="24">
        <v>710246</v>
      </c>
      <c r="E11" s="22">
        <v>10332.658810000001</v>
      </c>
      <c r="F11" s="23">
        <v>2.9039066527663602</v>
      </c>
    </row>
    <row r="12" spans="1:6" x14ac:dyDescent="0.2">
      <c r="A12" s="21" t="s">
        <v>161</v>
      </c>
      <c r="B12" s="21" t="s">
        <v>160</v>
      </c>
      <c r="C12" s="21" t="s">
        <v>162</v>
      </c>
      <c r="D12" s="24">
        <v>311378</v>
      </c>
      <c r="E12" s="22">
        <v>9962.5391099999997</v>
      </c>
      <c r="F12" s="23">
        <v>2.7998876312431</v>
      </c>
    </row>
    <row r="13" spans="1:6" x14ac:dyDescent="0.2">
      <c r="A13" s="21" t="s">
        <v>125</v>
      </c>
      <c r="B13" s="21" t="s">
        <v>124</v>
      </c>
      <c r="C13" s="21" t="s">
        <v>126</v>
      </c>
      <c r="D13" s="24">
        <v>676969</v>
      </c>
      <c r="E13" s="22">
        <v>9948.7364240000006</v>
      </c>
      <c r="F13" s="23">
        <v>2.7960085027014099</v>
      </c>
    </row>
    <row r="14" spans="1:6" x14ac:dyDescent="0.2">
      <c r="A14" s="21" t="s">
        <v>581</v>
      </c>
      <c r="B14" s="21" t="s">
        <v>580</v>
      </c>
      <c r="C14" s="21" t="s">
        <v>153</v>
      </c>
      <c r="D14" s="24">
        <v>574366</v>
      </c>
      <c r="E14" s="22">
        <v>9903.7929380000005</v>
      </c>
      <c r="F14" s="23">
        <v>2.78337751484109</v>
      </c>
    </row>
    <row r="15" spans="1:6" x14ac:dyDescent="0.2">
      <c r="A15" s="21" t="s">
        <v>726</v>
      </c>
      <c r="B15" s="21" t="s">
        <v>725</v>
      </c>
      <c r="C15" s="21" t="s">
        <v>213</v>
      </c>
      <c r="D15" s="24">
        <v>230633</v>
      </c>
      <c r="E15" s="22">
        <v>8824.4798460000002</v>
      </c>
      <c r="F15" s="23">
        <v>2.4800456690974499</v>
      </c>
    </row>
    <row r="16" spans="1:6" x14ac:dyDescent="0.2">
      <c r="A16" s="21" t="s">
        <v>179</v>
      </c>
      <c r="B16" s="21" t="s">
        <v>178</v>
      </c>
      <c r="C16" s="21" t="s">
        <v>180</v>
      </c>
      <c r="D16" s="24">
        <v>156226</v>
      </c>
      <c r="E16" s="22">
        <v>8820.5199599999996</v>
      </c>
      <c r="F16" s="23">
        <v>2.4789327765195499</v>
      </c>
    </row>
    <row r="17" spans="1:6" x14ac:dyDescent="0.2">
      <c r="A17" s="21" t="s">
        <v>496</v>
      </c>
      <c r="B17" s="21" t="s">
        <v>495</v>
      </c>
      <c r="C17" s="21" t="s">
        <v>233</v>
      </c>
      <c r="D17" s="24">
        <v>1088593</v>
      </c>
      <c r="E17" s="22">
        <v>8471.4307260000005</v>
      </c>
      <c r="F17" s="23">
        <v>2.3808241901757698</v>
      </c>
    </row>
    <row r="18" spans="1:6" x14ac:dyDescent="0.2">
      <c r="A18" s="21" t="s">
        <v>653</v>
      </c>
      <c r="B18" s="21" t="s">
        <v>652</v>
      </c>
      <c r="C18" s="21" t="s">
        <v>241</v>
      </c>
      <c r="D18" s="24">
        <v>831373</v>
      </c>
      <c r="E18" s="22">
        <v>8464.2085129999996</v>
      </c>
      <c r="F18" s="23">
        <v>2.3787944480964001</v>
      </c>
    </row>
    <row r="19" spans="1:6" x14ac:dyDescent="0.2">
      <c r="A19" s="21" t="s">
        <v>804</v>
      </c>
      <c r="B19" s="21" t="s">
        <v>803</v>
      </c>
      <c r="C19" s="21" t="s">
        <v>494</v>
      </c>
      <c r="D19" s="24">
        <v>359752</v>
      </c>
      <c r="E19" s="22">
        <v>8388.6971360000007</v>
      </c>
      <c r="F19" s="23">
        <v>2.35757261216221</v>
      </c>
    </row>
    <row r="20" spans="1:6" x14ac:dyDescent="0.2">
      <c r="A20" s="21" t="s">
        <v>806</v>
      </c>
      <c r="B20" s="21" t="s">
        <v>805</v>
      </c>
      <c r="C20" s="21" t="s">
        <v>375</v>
      </c>
      <c r="D20" s="24">
        <v>18452381</v>
      </c>
      <c r="E20" s="22">
        <v>8095.0595450000001</v>
      </c>
      <c r="F20" s="23">
        <v>2.27504824261834</v>
      </c>
    </row>
    <row r="21" spans="1:6" x14ac:dyDescent="0.2">
      <c r="A21" s="21" t="s">
        <v>534</v>
      </c>
      <c r="B21" s="21" t="s">
        <v>533</v>
      </c>
      <c r="C21" s="21" t="s">
        <v>134</v>
      </c>
      <c r="D21" s="24">
        <v>1908750</v>
      </c>
      <c r="E21" s="22">
        <v>7821.1031249999996</v>
      </c>
      <c r="F21" s="23">
        <v>2.1980551002689399</v>
      </c>
    </row>
    <row r="22" spans="1:6" x14ac:dyDescent="0.2">
      <c r="A22" s="21" t="s">
        <v>544</v>
      </c>
      <c r="B22" s="21" t="s">
        <v>543</v>
      </c>
      <c r="C22" s="21" t="s">
        <v>126</v>
      </c>
      <c r="D22" s="24">
        <v>1000859</v>
      </c>
      <c r="E22" s="22">
        <v>7584.0090730000002</v>
      </c>
      <c r="F22" s="23">
        <v>2.1314218156909401</v>
      </c>
    </row>
    <row r="23" spans="1:6" x14ac:dyDescent="0.2">
      <c r="A23" s="21" t="s">
        <v>141</v>
      </c>
      <c r="B23" s="21" t="s">
        <v>140</v>
      </c>
      <c r="C23" s="21" t="s">
        <v>142</v>
      </c>
      <c r="D23" s="24">
        <v>96491</v>
      </c>
      <c r="E23" s="22">
        <v>7342.9651000000003</v>
      </c>
      <c r="F23" s="23">
        <v>2.0636784391142799</v>
      </c>
    </row>
    <row r="24" spans="1:6" x14ac:dyDescent="0.2">
      <c r="A24" s="21" t="s">
        <v>169</v>
      </c>
      <c r="B24" s="21" t="s">
        <v>168</v>
      </c>
      <c r="C24" s="21" t="s">
        <v>170</v>
      </c>
      <c r="D24" s="24">
        <v>2191879</v>
      </c>
      <c r="E24" s="22">
        <v>7233.2007000000003</v>
      </c>
      <c r="F24" s="23">
        <v>2.0328300798237899</v>
      </c>
    </row>
    <row r="25" spans="1:6" x14ac:dyDescent="0.2">
      <c r="A25" s="21" t="s">
        <v>808</v>
      </c>
      <c r="B25" s="21" t="s">
        <v>807</v>
      </c>
      <c r="C25" s="21" t="s">
        <v>115</v>
      </c>
      <c r="D25" s="24">
        <v>977208</v>
      </c>
      <c r="E25" s="22">
        <v>7016.842044</v>
      </c>
      <c r="F25" s="23">
        <v>1.97202430348925</v>
      </c>
    </row>
    <row r="26" spans="1:6" x14ac:dyDescent="0.2">
      <c r="A26" s="21" t="s">
        <v>155</v>
      </c>
      <c r="B26" s="21" t="s">
        <v>154</v>
      </c>
      <c r="C26" s="21" t="s">
        <v>156</v>
      </c>
      <c r="D26" s="24">
        <v>396034</v>
      </c>
      <c r="E26" s="22">
        <v>7012.9700720000001</v>
      </c>
      <c r="F26" s="23">
        <v>1.9709361183999301</v>
      </c>
    </row>
    <row r="27" spans="1:6" x14ac:dyDescent="0.2">
      <c r="A27" s="21" t="s">
        <v>752</v>
      </c>
      <c r="B27" s="21" t="s">
        <v>751</v>
      </c>
      <c r="C27" s="21" t="s">
        <v>150</v>
      </c>
      <c r="D27" s="24">
        <v>377497</v>
      </c>
      <c r="E27" s="22">
        <v>6984.071997</v>
      </c>
      <c r="F27" s="23">
        <v>1.9628145580360601</v>
      </c>
    </row>
    <row r="28" spans="1:6" x14ac:dyDescent="0.2">
      <c r="A28" s="21" t="s">
        <v>528</v>
      </c>
      <c r="B28" s="21" t="s">
        <v>527</v>
      </c>
      <c r="C28" s="21" t="s">
        <v>162</v>
      </c>
      <c r="D28" s="24">
        <v>281221</v>
      </c>
      <c r="E28" s="22">
        <v>6919.1614840000002</v>
      </c>
      <c r="F28" s="23">
        <v>1.9445720055622699</v>
      </c>
    </row>
    <row r="29" spans="1:6" x14ac:dyDescent="0.2">
      <c r="A29" s="21" t="s">
        <v>114</v>
      </c>
      <c r="B29" s="21" t="s">
        <v>113</v>
      </c>
      <c r="C29" s="21" t="s">
        <v>115</v>
      </c>
      <c r="D29" s="24">
        <v>726842</v>
      </c>
      <c r="E29" s="22">
        <v>6916.6284720000003</v>
      </c>
      <c r="F29" s="23">
        <v>1.94386012389332</v>
      </c>
    </row>
    <row r="30" spans="1:6" x14ac:dyDescent="0.2">
      <c r="A30" s="21" t="s">
        <v>223</v>
      </c>
      <c r="B30" s="21" t="s">
        <v>222</v>
      </c>
      <c r="C30" s="21" t="s">
        <v>167</v>
      </c>
      <c r="D30" s="24">
        <v>375805</v>
      </c>
      <c r="E30" s="22">
        <v>6913.3087800000003</v>
      </c>
      <c r="F30" s="23">
        <v>1.9429271524422</v>
      </c>
    </row>
    <row r="31" spans="1:6" x14ac:dyDescent="0.2">
      <c r="A31" s="21" t="s">
        <v>574</v>
      </c>
      <c r="B31" s="21" t="s">
        <v>573</v>
      </c>
      <c r="C31" s="21" t="s">
        <v>196</v>
      </c>
      <c r="D31" s="24">
        <v>747968</v>
      </c>
      <c r="E31" s="22">
        <v>6904.4926079999996</v>
      </c>
      <c r="F31" s="23">
        <v>1.9404494416231799</v>
      </c>
    </row>
    <row r="32" spans="1:6" x14ac:dyDescent="0.2">
      <c r="A32" s="21" t="s">
        <v>117</v>
      </c>
      <c r="B32" s="21" t="s">
        <v>116</v>
      </c>
      <c r="C32" s="21" t="s">
        <v>115</v>
      </c>
      <c r="D32" s="24">
        <v>486855</v>
      </c>
      <c r="E32" s="22">
        <v>6805.2591899999998</v>
      </c>
      <c r="F32" s="23">
        <v>1.9125607260461199</v>
      </c>
    </row>
    <row r="33" spans="1:6" x14ac:dyDescent="0.2">
      <c r="A33" s="21" t="s">
        <v>728</v>
      </c>
      <c r="B33" s="21" t="s">
        <v>727</v>
      </c>
      <c r="C33" s="21" t="s">
        <v>167</v>
      </c>
      <c r="D33" s="24">
        <v>416180</v>
      </c>
      <c r="E33" s="22">
        <v>6668.0359600000002</v>
      </c>
      <c r="F33" s="23">
        <v>1.8739952940659801</v>
      </c>
    </row>
    <row r="34" spans="1:6" x14ac:dyDescent="0.2">
      <c r="A34" s="21" t="s">
        <v>292</v>
      </c>
      <c r="B34" s="21" t="s">
        <v>291</v>
      </c>
      <c r="C34" s="21" t="s">
        <v>115</v>
      </c>
      <c r="D34" s="24">
        <v>329415</v>
      </c>
      <c r="E34" s="22">
        <v>6457.5222450000001</v>
      </c>
      <c r="F34" s="23">
        <v>1.8148321891257999</v>
      </c>
    </row>
    <row r="35" spans="1:6" x14ac:dyDescent="0.2">
      <c r="A35" s="21" t="s">
        <v>774</v>
      </c>
      <c r="B35" s="21" t="s">
        <v>773</v>
      </c>
      <c r="C35" s="21" t="s">
        <v>134</v>
      </c>
      <c r="D35" s="24">
        <v>4294252</v>
      </c>
      <c r="E35" s="22">
        <v>6416.041913</v>
      </c>
      <c r="F35" s="23">
        <v>1.8031744915023</v>
      </c>
    </row>
    <row r="36" spans="1:6" x14ac:dyDescent="0.2">
      <c r="A36" s="21" t="s">
        <v>760</v>
      </c>
      <c r="B36" s="21" t="s">
        <v>759</v>
      </c>
      <c r="C36" s="21" t="s">
        <v>199</v>
      </c>
      <c r="D36" s="24">
        <v>209500</v>
      </c>
      <c r="E36" s="22">
        <v>6010.1360000000004</v>
      </c>
      <c r="F36" s="23">
        <v>1.6890980564982601</v>
      </c>
    </row>
    <row r="37" spans="1:6" x14ac:dyDescent="0.2">
      <c r="A37" s="21" t="s">
        <v>456</v>
      </c>
      <c r="B37" s="21" t="s">
        <v>455</v>
      </c>
      <c r="C37" s="21" t="s">
        <v>126</v>
      </c>
      <c r="D37" s="24">
        <v>112867</v>
      </c>
      <c r="E37" s="22">
        <v>5988.1586850000003</v>
      </c>
      <c r="F37" s="23">
        <v>1.6829215173894001</v>
      </c>
    </row>
    <row r="38" spans="1:6" x14ac:dyDescent="0.2">
      <c r="A38" s="21" t="s">
        <v>810</v>
      </c>
      <c r="B38" s="21" t="s">
        <v>809</v>
      </c>
      <c r="C38" s="21" t="s">
        <v>494</v>
      </c>
      <c r="D38" s="24">
        <v>475279</v>
      </c>
      <c r="E38" s="22">
        <v>5905.8168539999997</v>
      </c>
      <c r="F38" s="23">
        <v>1.6597800399402101</v>
      </c>
    </row>
    <row r="39" spans="1:6" x14ac:dyDescent="0.2">
      <c r="A39" s="21" t="s">
        <v>253</v>
      </c>
      <c r="B39" s="21" t="s">
        <v>252</v>
      </c>
      <c r="C39" s="21" t="s">
        <v>254</v>
      </c>
      <c r="D39" s="24">
        <v>4564372</v>
      </c>
      <c r="E39" s="22">
        <v>5795.8395659999996</v>
      </c>
      <c r="F39" s="23">
        <v>1.6288718502719901</v>
      </c>
    </row>
    <row r="40" spans="1:6" x14ac:dyDescent="0.2">
      <c r="A40" s="21" t="s">
        <v>812</v>
      </c>
      <c r="B40" s="21" t="s">
        <v>811</v>
      </c>
      <c r="C40" s="21" t="s">
        <v>577</v>
      </c>
      <c r="D40" s="24">
        <v>90371</v>
      </c>
      <c r="E40" s="22">
        <v>5533.41633</v>
      </c>
      <c r="F40" s="23">
        <v>1.55512001205942</v>
      </c>
    </row>
    <row r="41" spans="1:6" x14ac:dyDescent="0.2">
      <c r="A41" s="21" t="s">
        <v>201</v>
      </c>
      <c r="B41" s="21" t="s">
        <v>200</v>
      </c>
      <c r="C41" s="21" t="s">
        <v>202</v>
      </c>
      <c r="D41" s="24">
        <v>759277</v>
      </c>
      <c r="E41" s="22">
        <v>5511.2121049999996</v>
      </c>
      <c r="F41" s="23">
        <v>1.5488797018079401</v>
      </c>
    </row>
    <row r="42" spans="1:6" x14ac:dyDescent="0.2">
      <c r="A42" s="21" t="s">
        <v>675</v>
      </c>
      <c r="B42" s="21" t="s">
        <v>674</v>
      </c>
      <c r="C42" s="21" t="s">
        <v>233</v>
      </c>
      <c r="D42" s="24">
        <v>580770</v>
      </c>
      <c r="E42" s="22">
        <v>5471.7245549999998</v>
      </c>
      <c r="F42" s="23">
        <v>1.53778205876611</v>
      </c>
    </row>
    <row r="43" spans="1:6" x14ac:dyDescent="0.2">
      <c r="A43" s="21" t="s">
        <v>814</v>
      </c>
      <c r="B43" s="21" t="s">
        <v>813</v>
      </c>
      <c r="C43" s="21" t="s">
        <v>233</v>
      </c>
      <c r="D43" s="24">
        <v>1080134</v>
      </c>
      <c r="E43" s="22">
        <v>5432.5339530000001</v>
      </c>
      <c r="F43" s="23">
        <v>1.5267678704563601</v>
      </c>
    </row>
    <row r="44" spans="1:6" x14ac:dyDescent="0.2">
      <c r="A44" s="21" t="s">
        <v>249</v>
      </c>
      <c r="B44" s="21" t="s">
        <v>248</v>
      </c>
      <c r="C44" s="21" t="s">
        <v>145</v>
      </c>
      <c r="D44" s="24">
        <v>1446582</v>
      </c>
      <c r="E44" s="22">
        <v>5412.3865530000003</v>
      </c>
      <c r="F44" s="23">
        <v>1.52110561353181</v>
      </c>
    </row>
    <row r="45" spans="1:6" x14ac:dyDescent="0.2">
      <c r="A45" s="21" t="s">
        <v>391</v>
      </c>
      <c r="B45" s="21" t="s">
        <v>390</v>
      </c>
      <c r="C45" s="21" t="s">
        <v>202</v>
      </c>
      <c r="D45" s="24">
        <v>499811</v>
      </c>
      <c r="E45" s="22">
        <v>5324.9863939999996</v>
      </c>
      <c r="F45" s="23">
        <v>1.4965425356406401</v>
      </c>
    </row>
    <row r="46" spans="1:6" x14ac:dyDescent="0.2">
      <c r="A46" s="21" t="s">
        <v>316</v>
      </c>
      <c r="B46" s="21" t="s">
        <v>315</v>
      </c>
      <c r="C46" s="21" t="s">
        <v>196</v>
      </c>
      <c r="D46" s="24">
        <v>270864</v>
      </c>
      <c r="E46" s="22">
        <v>5275.6181280000001</v>
      </c>
      <c r="F46" s="23">
        <v>1.4826680006628501</v>
      </c>
    </row>
    <row r="47" spans="1:6" x14ac:dyDescent="0.2">
      <c r="A47" s="21" t="s">
        <v>245</v>
      </c>
      <c r="B47" s="21" t="s">
        <v>244</v>
      </c>
      <c r="C47" s="21" t="s">
        <v>134</v>
      </c>
      <c r="D47" s="24">
        <v>99216</v>
      </c>
      <c r="E47" s="22">
        <v>5256.4636799999998</v>
      </c>
      <c r="F47" s="23">
        <v>1.47728480452717</v>
      </c>
    </row>
    <row r="48" spans="1:6" x14ac:dyDescent="0.2">
      <c r="A48" s="21" t="s">
        <v>816</v>
      </c>
      <c r="B48" s="21" t="s">
        <v>815</v>
      </c>
      <c r="C48" s="21" t="s">
        <v>199</v>
      </c>
      <c r="D48" s="24">
        <v>1053680</v>
      </c>
      <c r="E48" s="22">
        <v>4668.32924</v>
      </c>
      <c r="F48" s="23">
        <v>1.31199457822219</v>
      </c>
    </row>
    <row r="49" spans="1:9" x14ac:dyDescent="0.2">
      <c r="A49" s="21" t="s">
        <v>818</v>
      </c>
      <c r="B49" s="21" t="s">
        <v>817</v>
      </c>
      <c r="C49" s="21" t="s">
        <v>385</v>
      </c>
      <c r="D49" s="24">
        <v>596181</v>
      </c>
      <c r="E49" s="22">
        <v>4413.5279430000001</v>
      </c>
      <c r="F49" s="23">
        <v>1.2403848217115301</v>
      </c>
    </row>
    <row r="50" spans="1:9" x14ac:dyDescent="0.2">
      <c r="A50" s="21" t="s">
        <v>426</v>
      </c>
      <c r="B50" s="21" t="s">
        <v>425</v>
      </c>
      <c r="C50" s="21" t="s">
        <v>142</v>
      </c>
      <c r="D50" s="24">
        <v>354278</v>
      </c>
      <c r="E50" s="22">
        <v>4089.4309539999999</v>
      </c>
      <c r="F50" s="23">
        <v>1.14930009513682</v>
      </c>
    </row>
    <row r="51" spans="1:9" x14ac:dyDescent="0.2">
      <c r="A51" s="21" t="s">
        <v>782</v>
      </c>
      <c r="B51" s="21" t="s">
        <v>781</v>
      </c>
      <c r="C51" s="21" t="s">
        <v>213</v>
      </c>
      <c r="D51" s="24">
        <v>138558</v>
      </c>
      <c r="E51" s="22">
        <v>4001.8321559999999</v>
      </c>
      <c r="F51" s="23">
        <v>1.12468119142925</v>
      </c>
    </row>
    <row r="52" spans="1:9" x14ac:dyDescent="0.2">
      <c r="A52" s="21" t="s">
        <v>698</v>
      </c>
      <c r="B52" s="21" t="s">
        <v>697</v>
      </c>
      <c r="C52" s="21" t="s">
        <v>213</v>
      </c>
      <c r="D52" s="24">
        <v>248888</v>
      </c>
      <c r="E52" s="22">
        <v>3993.9057360000002</v>
      </c>
      <c r="F52" s="23">
        <v>1.1224535379091001</v>
      </c>
    </row>
    <row r="53" spans="1:9" x14ac:dyDescent="0.2">
      <c r="A53" s="21" t="s">
        <v>152</v>
      </c>
      <c r="B53" s="21" t="s">
        <v>151</v>
      </c>
      <c r="C53" s="21" t="s">
        <v>153</v>
      </c>
      <c r="D53" s="24">
        <v>225694</v>
      </c>
      <c r="E53" s="22">
        <v>3598.69083</v>
      </c>
      <c r="F53" s="23">
        <v>1.0113817202957001</v>
      </c>
    </row>
    <row r="54" spans="1:9" x14ac:dyDescent="0.2">
      <c r="A54" s="21" t="s">
        <v>330</v>
      </c>
      <c r="B54" s="21" t="s">
        <v>329</v>
      </c>
      <c r="C54" s="21" t="s">
        <v>331</v>
      </c>
      <c r="D54" s="24">
        <v>510242</v>
      </c>
      <c r="E54" s="22">
        <v>3591.848559</v>
      </c>
      <c r="F54" s="23">
        <v>1.0094587577124701</v>
      </c>
    </row>
    <row r="55" spans="1:9" x14ac:dyDescent="0.2">
      <c r="A55" s="21" t="s">
        <v>820</v>
      </c>
      <c r="B55" s="21" t="s">
        <v>819</v>
      </c>
      <c r="C55" s="21" t="s">
        <v>213</v>
      </c>
      <c r="D55" s="24">
        <v>69201</v>
      </c>
      <c r="E55" s="22">
        <v>3072.5243999999998</v>
      </c>
      <c r="F55" s="23">
        <v>0.86350708080207905</v>
      </c>
    </row>
    <row r="56" spans="1:9" x14ac:dyDescent="0.2">
      <c r="A56" s="21" t="s">
        <v>822</v>
      </c>
      <c r="B56" s="21" t="s">
        <v>821</v>
      </c>
      <c r="C56" s="21" t="s">
        <v>153</v>
      </c>
      <c r="D56" s="24">
        <v>50247</v>
      </c>
      <c r="E56" s="22">
        <v>1788.692706</v>
      </c>
      <c r="F56" s="23">
        <v>0.50269700608725199</v>
      </c>
    </row>
    <row r="57" spans="1:9" x14ac:dyDescent="0.2">
      <c r="A57" s="21" t="s">
        <v>824</v>
      </c>
      <c r="B57" s="21" t="s">
        <v>823</v>
      </c>
      <c r="C57" s="21" t="s">
        <v>459</v>
      </c>
      <c r="D57" s="24">
        <v>471563</v>
      </c>
      <c r="E57" s="22">
        <v>1395.8264799999999</v>
      </c>
      <c r="F57" s="23">
        <v>0.392285265188143</v>
      </c>
    </row>
    <row r="58" spans="1:9" x14ac:dyDescent="0.2">
      <c r="A58" s="20" t="s">
        <v>27</v>
      </c>
      <c r="B58" s="20"/>
      <c r="C58" s="20"/>
      <c r="D58" s="20"/>
      <c r="E58" s="25">
        <f>SUM(E7:E57)</f>
        <v>343477.36452799995</v>
      </c>
      <c r="F58" s="26">
        <f>SUM(F7:F57)</f>
        <v>96.531417737533573</v>
      </c>
      <c r="G58" s="14"/>
      <c r="H58" s="14"/>
      <c r="I58" s="14"/>
    </row>
    <row r="59" spans="1:9" x14ac:dyDescent="0.2">
      <c r="A59" s="21"/>
      <c r="B59" s="21"/>
      <c r="C59" s="21"/>
      <c r="D59" s="21"/>
      <c r="E59" s="22"/>
      <c r="F59" s="23"/>
    </row>
    <row r="60" spans="1:9" x14ac:dyDescent="0.2">
      <c r="A60" s="20" t="s">
        <v>38</v>
      </c>
      <c r="B60" s="20"/>
      <c r="C60" s="20"/>
      <c r="D60" s="20"/>
      <c r="E60" s="25">
        <f>E58</f>
        <v>343477.36452799995</v>
      </c>
      <c r="F60" s="26">
        <f>F58</f>
        <v>96.531417737533573</v>
      </c>
      <c r="G60" s="14"/>
      <c r="H60" s="14"/>
      <c r="I60" s="14"/>
    </row>
    <row r="61" spans="1:9" x14ac:dyDescent="0.2">
      <c r="A61" s="20"/>
      <c r="B61" s="20"/>
      <c r="C61" s="20"/>
      <c r="D61" s="20"/>
      <c r="E61" s="25"/>
      <c r="F61" s="26"/>
      <c r="G61" s="14"/>
      <c r="H61" s="14"/>
      <c r="I61" s="14"/>
    </row>
    <row r="62" spans="1:9" x14ac:dyDescent="0.2">
      <c r="A62" s="20" t="s">
        <v>40</v>
      </c>
      <c r="B62" s="20"/>
      <c r="C62" s="20"/>
      <c r="D62" s="20"/>
      <c r="E62" s="25">
        <f>E64-(E58)</f>
        <v>12341.88331720006</v>
      </c>
      <c r="F62" s="26">
        <f>F64-(F58)</f>
        <v>3.4685822624664269</v>
      </c>
      <c r="G62" s="14"/>
      <c r="H62" s="14"/>
      <c r="I62" s="14"/>
    </row>
    <row r="63" spans="1:9" x14ac:dyDescent="0.2">
      <c r="A63" s="20"/>
      <c r="B63" s="20"/>
      <c r="C63" s="20"/>
      <c r="D63" s="20"/>
      <c r="E63" s="25"/>
      <c r="F63" s="26"/>
      <c r="G63" s="14"/>
      <c r="H63" s="14"/>
      <c r="I63" s="14"/>
    </row>
    <row r="64" spans="1:9" x14ac:dyDescent="0.2">
      <c r="A64" s="27" t="s">
        <v>39</v>
      </c>
      <c r="B64" s="27"/>
      <c r="C64" s="27"/>
      <c r="D64" s="27"/>
      <c r="E64" s="28">
        <v>355819.24784520001</v>
      </c>
      <c r="F64" s="29">
        <v>100</v>
      </c>
      <c r="G64" s="14"/>
      <c r="H64" s="14"/>
      <c r="I64" s="14"/>
    </row>
    <row r="66" spans="1:4" x14ac:dyDescent="0.2">
      <c r="A66" s="14" t="s">
        <v>42</v>
      </c>
    </row>
    <row r="67" spans="1:4" x14ac:dyDescent="0.2">
      <c r="A67" s="14" t="s">
        <v>43</v>
      </c>
    </row>
    <row r="68" spans="1:4" x14ac:dyDescent="0.2">
      <c r="A68" s="14" t="s">
        <v>44</v>
      </c>
      <c r="B68" s="14"/>
      <c r="C68" s="30" t="s">
        <v>46</v>
      </c>
      <c r="D68" s="14" t="s">
        <v>45</v>
      </c>
    </row>
    <row r="69" spans="1:4" x14ac:dyDescent="0.2">
      <c r="A69" s="7" t="s">
        <v>47</v>
      </c>
      <c r="C69" s="31">
        <v>163.27359999999999</v>
      </c>
      <c r="D69" s="31">
        <v>189.58770000000001</v>
      </c>
    </row>
    <row r="70" spans="1:4" x14ac:dyDescent="0.2">
      <c r="A70" s="7" t="s">
        <v>48</v>
      </c>
      <c r="C70" s="31">
        <v>20.220199999999998</v>
      </c>
      <c r="D70" s="31">
        <v>21.632000000000001</v>
      </c>
    </row>
    <row r="71" spans="1:4" x14ac:dyDescent="0.2">
      <c r="A71" s="7" t="s">
        <v>49</v>
      </c>
      <c r="C71" s="31">
        <v>178.88589999999999</v>
      </c>
      <c r="D71" s="31">
        <v>208.44550000000001</v>
      </c>
    </row>
    <row r="72" spans="1:4" x14ac:dyDescent="0.2">
      <c r="A72" s="7" t="s">
        <v>50</v>
      </c>
      <c r="C72" s="31">
        <v>23.006</v>
      </c>
      <c r="D72" s="31">
        <v>24.733899999999998</v>
      </c>
    </row>
    <row r="74" spans="1:4" x14ac:dyDescent="0.2">
      <c r="A74" s="14" t="s">
        <v>51</v>
      </c>
    </row>
    <row r="75" spans="1:4" x14ac:dyDescent="0.2">
      <c r="A75" s="116" t="s">
        <v>52</v>
      </c>
      <c r="B75" s="117"/>
      <c r="C75" s="32" t="s">
        <v>53</v>
      </c>
    </row>
    <row r="76" spans="1:4" x14ac:dyDescent="0.2">
      <c r="A76" s="112" t="s">
        <v>48</v>
      </c>
      <c r="B76" s="113"/>
      <c r="C76" s="33">
        <v>1.7</v>
      </c>
    </row>
    <row r="77" spans="1:4" x14ac:dyDescent="0.2">
      <c r="A77" s="112" t="s">
        <v>50</v>
      </c>
      <c r="B77" s="113"/>
      <c r="C77" s="33">
        <v>1.9</v>
      </c>
    </row>
    <row r="78" spans="1:4" x14ac:dyDescent="0.2">
      <c r="A78" s="7" t="s">
        <v>54</v>
      </c>
    </row>
    <row r="79" spans="1:4" x14ac:dyDescent="0.2">
      <c r="A79" s="7" t="s">
        <v>55</v>
      </c>
    </row>
    <row r="81" spans="1:9" x14ac:dyDescent="0.2">
      <c r="A81" s="14" t="s">
        <v>285</v>
      </c>
      <c r="D81" s="36">
        <v>0.47590074427184448</v>
      </c>
    </row>
    <row r="83" spans="1:9" x14ac:dyDescent="0.2">
      <c r="A83" s="14" t="s">
        <v>964</v>
      </c>
      <c r="D83" s="30" t="s">
        <v>57</v>
      </c>
      <c r="G83" s="10"/>
    </row>
    <row r="85" spans="1:9" x14ac:dyDescent="0.2">
      <c r="A85" s="63" t="s">
        <v>1004</v>
      </c>
      <c r="B85" s="59"/>
      <c r="C85" s="59"/>
      <c r="D85" s="59"/>
      <c r="E85" s="11"/>
      <c r="G85" s="59"/>
      <c r="H85" s="59"/>
      <c r="I85" s="59"/>
    </row>
    <row r="86" spans="1:9" x14ac:dyDescent="0.2">
      <c r="A86" s="70"/>
      <c r="B86" s="59"/>
      <c r="C86" s="59"/>
      <c r="D86" s="59"/>
      <c r="E86" s="11"/>
      <c r="G86" s="59"/>
      <c r="H86" s="59"/>
      <c r="I86" s="59"/>
    </row>
    <row r="87" spans="1:9" x14ac:dyDescent="0.2">
      <c r="A87" s="63" t="s">
        <v>997</v>
      </c>
      <c r="B87" s="59"/>
      <c r="C87" s="59"/>
      <c r="D87" s="59"/>
      <c r="E87" s="11"/>
      <c r="G87" s="59"/>
      <c r="H87" s="59"/>
      <c r="I87" s="59"/>
    </row>
    <row r="88" spans="1:9" x14ac:dyDescent="0.2">
      <c r="A88" s="70"/>
      <c r="B88" s="59"/>
      <c r="C88" s="59"/>
      <c r="D88" s="59"/>
      <c r="E88" s="11"/>
      <c r="G88" s="59"/>
      <c r="H88" s="59"/>
      <c r="I88" s="59"/>
    </row>
    <row r="89" spans="1:9" x14ac:dyDescent="0.2">
      <c r="A89" s="59"/>
      <c r="B89" s="59"/>
      <c r="C89" s="59"/>
      <c r="D89" s="59"/>
      <c r="E89" s="11"/>
      <c r="G89" s="59"/>
      <c r="H89" s="59"/>
      <c r="I89" s="59"/>
    </row>
    <row r="90" spans="1:9" x14ac:dyDescent="0.2">
      <c r="A90" s="59"/>
      <c r="B90" s="59"/>
      <c r="C90" s="59"/>
      <c r="D90" s="59"/>
      <c r="E90" s="11"/>
      <c r="G90" s="59"/>
      <c r="H90" s="59"/>
      <c r="I90" s="59"/>
    </row>
    <row r="91" spans="1:9" x14ac:dyDescent="0.2">
      <c r="A91" s="59"/>
      <c r="B91" s="59"/>
      <c r="C91" s="59"/>
      <c r="D91" s="59"/>
      <c r="E91" s="11"/>
      <c r="G91" s="59"/>
      <c r="H91" s="59"/>
      <c r="I91" s="59"/>
    </row>
    <row r="92" spans="1:9" x14ac:dyDescent="0.2">
      <c r="A92" s="59"/>
      <c r="B92" s="59"/>
      <c r="C92" s="59"/>
      <c r="D92" s="59"/>
      <c r="E92" s="11"/>
      <c r="G92" s="59"/>
      <c r="H92" s="59"/>
      <c r="I92" s="59"/>
    </row>
    <row r="93" spans="1:9" x14ac:dyDescent="0.2">
      <c r="A93" s="59"/>
      <c r="B93" s="59"/>
      <c r="C93" s="59"/>
      <c r="D93" s="59"/>
      <c r="E93" s="11"/>
      <c r="G93" s="59"/>
      <c r="H93" s="59"/>
      <c r="I93" s="59"/>
    </row>
    <row r="94" spans="1:9" x14ac:dyDescent="0.2">
      <c r="A94" s="59"/>
      <c r="B94" s="59"/>
      <c r="C94" s="59"/>
      <c r="D94" s="59"/>
      <c r="E94" s="11"/>
      <c r="G94" s="59"/>
      <c r="H94" s="59"/>
      <c r="I94" s="59"/>
    </row>
    <row r="95" spans="1:9" x14ac:dyDescent="0.2">
      <c r="A95" s="59"/>
      <c r="B95" s="59"/>
      <c r="C95" s="59"/>
      <c r="D95" s="59"/>
      <c r="E95" s="11"/>
      <c r="G95" s="59"/>
      <c r="H95" s="59"/>
      <c r="I95" s="59"/>
    </row>
    <row r="96" spans="1:9" x14ac:dyDescent="0.2">
      <c r="A96" s="59"/>
      <c r="B96" s="59"/>
      <c r="C96" s="59"/>
      <c r="D96" s="59"/>
      <c r="E96" s="11"/>
      <c r="G96" s="59"/>
      <c r="H96" s="59"/>
      <c r="I96" s="59"/>
    </row>
    <row r="97" spans="1:9" x14ac:dyDescent="0.2">
      <c r="A97" s="59"/>
      <c r="B97" s="59"/>
      <c r="C97" s="59"/>
      <c r="D97" s="59"/>
      <c r="E97" s="11"/>
      <c r="G97" s="59"/>
      <c r="H97" s="59"/>
      <c r="I97" s="59"/>
    </row>
    <row r="98" spans="1:9" x14ac:dyDescent="0.2">
      <c r="A98" s="59"/>
      <c r="B98" s="59"/>
      <c r="C98" s="59"/>
      <c r="D98" s="59"/>
      <c r="E98" s="11"/>
      <c r="G98" s="59"/>
      <c r="H98" s="59"/>
      <c r="I98" s="59"/>
    </row>
    <row r="99" spans="1:9" x14ac:dyDescent="0.2">
      <c r="A99" s="59"/>
      <c r="B99" s="59"/>
      <c r="C99" s="59"/>
      <c r="D99" s="59"/>
      <c r="E99" s="11"/>
      <c r="G99" s="59"/>
      <c r="H99" s="59"/>
      <c r="I99" s="59"/>
    </row>
    <row r="100" spans="1:9" x14ac:dyDescent="0.2">
      <c r="A100" s="59"/>
      <c r="B100" s="59"/>
      <c r="C100" s="59"/>
      <c r="D100" s="59"/>
      <c r="E100" s="11"/>
      <c r="G100" s="59"/>
      <c r="H100" s="59"/>
      <c r="I100" s="59"/>
    </row>
    <row r="101" spans="1:9" x14ac:dyDescent="0.2">
      <c r="A101" s="59"/>
      <c r="B101" s="59"/>
      <c r="C101" s="59"/>
      <c r="D101" s="59"/>
      <c r="E101" s="11"/>
      <c r="G101" s="59"/>
      <c r="H101" s="59"/>
      <c r="I101" s="59"/>
    </row>
    <row r="102" spans="1:9" x14ac:dyDescent="0.2">
      <c r="A102" s="59"/>
      <c r="B102" s="59"/>
      <c r="C102" s="59"/>
      <c r="D102" s="59"/>
      <c r="E102" s="11"/>
      <c r="G102" s="59"/>
      <c r="H102" s="59"/>
      <c r="I102" s="59"/>
    </row>
    <row r="103" spans="1:9" x14ac:dyDescent="0.2">
      <c r="A103" s="59"/>
      <c r="B103" s="59"/>
      <c r="C103" s="59"/>
      <c r="D103" s="59"/>
      <c r="E103" s="11"/>
      <c r="G103" s="59"/>
      <c r="H103" s="59"/>
      <c r="I103" s="59"/>
    </row>
    <row r="104" spans="1:9" x14ac:dyDescent="0.2">
      <c r="A104" s="59"/>
      <c r="B104" s="59"/>
      <c r="C104" s="59"/>
      <c r="D104" s="59"/>
      <c r="E104" s="11"/>
      <c r="G104" s="59"/>
      <c r="H104" s="59"/>
      <c r="I104" s="59"/>
    </row>
    <row r="105" spans="1:9" x14ac:dyDescent="0.2">
      <c r="A105" s="63" t="s">
        <v>1014</v>
      </c>
      <c r="B105" s="59"/>
      <c r="C105" s="59"/>
      <c r="D105" s="59"/>
      <c r="E105" s="11"/>
      <c r="G105" s="59"/>
      <c r="H105" s="59"/>
      <c r="I105" s="59"/>
    </row>
    <row r="106" spans="1:9" x14ac:dyDescent="0.2">
      <c r="A106" s="59"/>
      <c r="B106" s="59"/>
      <c r="C106" s="59"/>
      <c r="D106" s="59"/>
      <c r="E106" s="11"/>
      <c r="G106" s="59"/>
      <c r="H106" s="59"/>
      <c r="I106" s="59"/>
    </row>
    <row r="107" spans="1:9" x14ac:dyDescent="0.2">
      <c r="A107" s="63" t="s">
        <v>998</v>
      </c>
      <c r="B107" s="59"/>
      <c r="C107" s="59"/>
      <c r="D107" s="59"/>
      <c r="E107" s="11"/>
      <c r="G107" s="59"/>
      <c r="H107" s="59"/>
      <c r="I107" s="59"/>
    </row>
    <row r="108" spans="1:9" x14ac:dyDescent="0.2">
      <c r="A108" s="59"/>
      <c r="B108" s="59"/>
      <c r="C108" s="59"/>
      <c r="D108" s="59"/>
      <c r="E108" s="11"/>
      <c r="G108" s="59"/>
      <c r="H108" s="59"/>
      <c r="I108" s="59"/>
    </row>
    <row r="109" spans="1:9" x14ac:dyDescent="0.2">
      <c r="A109" s="59"/>
      <c r="B109" s="59"/>
      <c r="C109" s="59"/>
      <c r="D109" s="59"/>
      <c r="E109" s="11"/>
      <c r="G109" s="59"/>
      <c r="H109" s="59"/>
      <c r="I109" s="59"/>
    </row>
    <row r="110" spans="1:9" x14ac:dyDescent="0.2">
      <c r="A110" s="59"/>
      <c r="B110" s="59"/>
      <c r="C110" s="59"/>
      <c r="D110" s="59"/>
      <c r="E110" s="11"/>
      <c r="G110" s="59"/>
      <c r="H110" s="59"/>
      <c r="I110" s="59"/>
    </row>
    <row r="111" spans="1:9" x14ac:dyDescent="0.2">
      <c r="A111" s="59"/>
      <c r="B111" s="59"/>
      <c r="C111" s="59"/>
      <c r="D111" s="59"/>
      <c r="E111" s="11"/>
      <c r="G111" s="59"/>
      <c r="H111" s="59"/>
      <c r="I111" s="59"/>
    </row>
    <row r="112" spans="1:9" x14ac:dyDescent="0.2">
      <c r="A112" s="59"/>
      <c r="B112" s="59"/>
      <c r="C112" s="59"/>
      <c r="D112" s="59"/>
      <c r="E112" s="11"/>
      <c r="G112" s="59"/>
      <c r="H112" s="59"/>
      <c r="I112" s="59"/>
    </row>
    <row r="113" spans="1:9" x14ac:dyDescent="0.2">
      <c r="A113" s="59"/>
      <c r="B113" s="59"/>
      <c r="C113" s="59"/>
      <c r="D113" s="59"/>
      <c r="E113" s="11"/>
      <c r="G113" s="59"/>
      <c r="H113" s="59"/>
      <c r="I113" s="59"/>
    </row>
    <row r="114" spans="1:9" x14ac:dyDescent="0.2">
      <c r="A114" s="59"/>
      <c r="B114" s="59"/>
      <c r="C114" s="59"/>
      <c r="D114" s="59"/>
      <c r="E114" s="11"/>
      <c r="G114" s="59"/>
      <c r="H114" s="59"/>
      <c r="I114" s="59"/>
    </row>
    <row r="115" spans="1:9" x14ac:dyDescent="0.2">
      <c r="A115" s="59"/>
      <c r="B115" s="59"/>
      <c r="C115" s="59"/>
      <c r="D115" s="59"/>
      <c r="E115" s="11"/>
      <c r="G115" s="59"/>
      <c r="H115" s="59"/>
      <c r="I115" s="59"/>
    </row>
    <row r="116" spans="1:9" x14ac:dyDescent="0.2">
      <c r="A116" s="59"/>
      <c r="B116" s="59"/>
      <c r="C116" s="59"/>
      <c r="D116" s="59"/>
      <c r="E116" s="11"/>
      <c r="G116" s="59"/>
      <c r="H116" s="59"/>
      <c r="I116" s="59"/>
    </row>
    <row r="117" spans="1:9" x14ac:dyDescent="0.2">
      <c r="A117" s="59"/>
      <c r="B117" s="59"/>
      <c r="C117" s="59"/>
      <c r="D117" s="59"/>
      <c r="E117" s="11"/>
      <c r="G117" s="59"/>
      <c r="H117" s="59"/>
      <c r="I117" s="59"/>
    </row>
    <row r="118" spans="1:9" x14ac:dyDescent="0.2">
      <c r="A118" s="59"/>
      <c r="B118" s="59"/>
      <c r="C118" s="59"/>
      <c r="D118" s="59"/>
      <c r="E118" s="11"/>
      <c r="G118" s="59"/>
      <c r="H118" s="59"/>
      <c r="I118" s="59"/>
    </row>
    <row r="119" spans="1:9" x14ac:dyDescent="0.2">
      <c r="A119" s="59"/>
      <c r="B119" s="59"/>
      <c r="C119" s="59"/>
      <c r="D119" s="59"/>
      <c r="E119" s="11"/>
      <c r="G119" s="59"/>
      <c r="H119" s="59"/>
      <c r="I119" s="59"/>
    </row>
    <row r="120" spans="1:9" x14ac:dyDescent="0.2">
      <c r="A120" s="59"/>
      <c r="B120" s="59"/>
      <c r="C120" s="59"/>
      <c r="D120" s="59"/>
      <c r="E120" s="11"/>
      <c r="G120" s="59"/>
      <c r="H120" s="59"/>
      <c r="I120" s="59"/>
    </row>
    <row r="121" spans="1:9" x14ac:dyDescent="0.2">
      <c r="A121" s="59"/>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7" t="s">
        <v>1015</v>
      </c>
      <c r="B124" s="59"/>
      <c r="C124" s="59"/>
      <c r="D124" s="59"/>
      <c r="E124" s="11"/>
      <c r="G124" s="59"/>
      <c r="H124" s="59"/>
      <c r="I124" s="59"/>
    </row>
    <row r="126" spans="1:9" x14ac:dyDescent="0.2">
      <c r="A126" s="59" t="s">
        <v>996</v>
      </c>
    </row>
  </sheetData>
  <mergeCells count="4">
    <mergeCell ref="A1:F1"/>
    <mergeCell ref="A75:B75"/>
    <mergeCell ref="A76:B76"/>
    <mergeCell ref="A77:B77"/>
  </mergeCells>
  <conditionalFormatting sqref="F2:F3">
    <cfRule type="cellIs" dxfId="55" priority="4" stopIfTrue="1" operator="between">
      <formula>0.009</formula>
      <formula>-0.009</formula>
    </cfRule>
  </conditionalFormatting>
  <conditionalFormatting sqref="F5:F121">
    <cfRule type="cellIs" dxfId="54" priority="1" stopIfTrue="1" operator="between">
      <formula>0.009</formula>
      <formula>-0.009</formula>
    </cfRule>
  </conditionalFormatting>
  <conditionalFormatting sqref="F125:F65536">
    <cfRule type="cellIs" dxfId="53" priority="2"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08"/>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5.5703125" style="7" bestFit="1" customWidth="1"/>
    <col min="5" max="5" width="26.28515625" style="10" customWidth="1"/>
    <col min="6" max="6" width="13.5703125" style="11" bestFit="1" customWidth="1"/>
    <col min="7" max="16384" width="9.140625" style="7"/>
  </cols>
  <sheetData>
    <row r="1" spans="1:6" s="1" customFormat="1" ht="15" x14ac:dyDescent="0.2">
      <c r="A1" s="114" t="s">
        <v>969</v>
      </c>
      <c r="B1" s="115"/>
      <c r="C1" s="115"/>
      <c r="D1" s="115"/>
      <c r="E1" s="115"/>
      <c r="F1" s="115"/>
    </row>
    <row r="2" spans="1:6" s="1" customFormat="1" ht="12" x14ac:dyDescent="0.2">
      <c r="E2" s="5"/>
      <c r="F2" s="9"/>
    </row>
    <row r="3" spans="1:6" s="1" customFormat="1" ht="12" x14ac:dyDescent="0.2">
      <c r="A3" s="8" t="s">
        <v>7</v>
      </c>
      <c r="B3" s="2"/>
      <c r="C3" s="3"/>
      <c r="D3" s="3"/>
      <c r="E3" s="4"/>
      <c r="F3" s="9"/>
    </row>
    <row r="4" spans="1:6" s="1" customFormat="1" ht="27.75" customHeight="1" x14ac:dyDescent="0.2">
      <c r="A4" s="6" t="s">
        <v>2</v>
      </c>
      <c r="B4" s="6" t="s">
        <v>0</v>
      </c>
      <c r="C4" s="13" t="s">
        <v>532</v>
      </c>
      <c r="D4" s="13" t="s">
        <v>1</v>
      </c>
      <c r="E4" s="52" t="s">
        <v>6</v>
      </c>
      <c r="F4" s="12" t="s">
        <v>3</v>
      </c>
    </row>
    <row r="5" spans="1:6" x14ac:dyDescent="0.2">
      <c r="A5" s="16" t="s">
        <v>112</v>
      </c>
      <c r="B5" s="17"/>
      <c r="C5" s="17"/>
      <c r="D5" s="17"/>
      <c r="E5" s="18"/>
      <c r="F5" s="19"/>
    </row>
    <row r="6" spans="1:6" x14ac:dyDescent="0.2">
      <c r="A6" s="20" t="s">
        <v>20</v>
      </c>
      <c r="B6" s="21"/>
      <c r="C6" s="21"/>
      <c r="D6" s="21"/>
      <c r="E6" s="22"/>
      <c r="F6" s="23"/>
    </row>
    <row r="7" spans="1:6" x14ac:dyDescent="0.2">
      <c r="A7" s="21" t="s">
        <v>117</v>
      </c>
      <c r="B7" s="21" t="s">
        <v>116</v>
      </c>
      <c r="C7" s="21" t="s">
        <v>115</v>
      </c>
      <c r="D7" s="24">
        <v>4559046</v>
      </c>
      <c r="E7" s="22">
        <v>63726.344989999998</v>
      </c>
      <c r="F7" s="23">
        <v>8.2871920188776205</v>
      </c>
    </row>
    <row r="8" spans="1:6" x14ac:dyDescent="0.2">
      <c r="A8" s="21" t="s">
        <v>114</v>
      </c>
      <c r="B8" s="21" t="s">
        <v>113</v>
      </c>
      <c r="C8" s="21" t="s">
        <v>115</v>
      </c>
      <c r="D8" s="24">
        <v>5507406</v>
      </c>
      <c r="E8" s="22">
        <v>52408.4755</v>
      </c>
      <c r="F8" s="23">
        <v>6.8153775326875703</v>
      </c>
    </row>
    <row r="9" spans="1:6" x14ac:dyDescent="0.2">
      <c r="A9" s="21" t="s">
        <v>125</v>
      </c>
      <c r="B9" s="21" t="s">
        <v>124</v>
      </c>
      <c r="C9" s="21" t="s">
        <v>126</v>
      </c>
      <c r="D9" s="24">
        <v>2665266</v>
      </c>
      <c r="E9" s="22">
        <v>39168.74914</v>
      </c>
      <c r="F9" s="23">
        <v>5.0936382011766703</v>
      </c>
    </row>
    <row r="10" spans="1:6" x14ac:dyDescent="0.2">
      <c r="A10" s="21" t="s">
        <v>133</v>
      </c>
      <c r="B10" s="21" t="s">
        <v>132</v>
      </c>
      <c r="C10" s="21" t="s">
        <v>134</v>
      </c>
      <c r="D10" s="24">
        <v>11939745</v>
      </c>
      <c r="E10" s="22">
        <v>37484.829429999998</v>
      </c>
      <c r="F10" s="23">
        <v>4.8746555185305498</v>
      </c>
    </row>
    <row r="11" spans="1:6" x14ac:dyDescent="0.2">
      <c r="A11" s="21" t="s">
        <v>318</v>
      </c>
      <c r="B11" s="21" t="s">
        <v>317</v>
      </c>
      <c r="C11" s="21" t="s">
        <v>126</v>
      </c>
      <c r="D11" s="24">
        <v>1207513</v>
      </c>
      <c r="E11" s="22">
        <v>37248.153509999996</v>
      </c>
      <c r="F11" s="23">
        <v>4.8438773718222699</v>
      </c>
    </row>
    <row r="12" spans="1:6" x14ac:dyDescent="0.2">
      <c r="A12" s="21" t="s">
        <v>161</v>
      </c>
      <c r="B12" s="21" t="s">
        <v>160</v>
      </c>
      <c r="C12" s="21" t="s">
        <v>162</v>
      </c>
      <c r="D12" s="24">
        <v>1153421</v>
      </c>
      <c r="E12" s="22">
        <v>36903.704899999997</v>
      </c>
      <c r="F12" s="23">
        <v>4.7990840956324403</v>
      </c>
    </row>
    <row r="13" spans="1:6" x14ac:dyDescent="0.2">
      <c r="A13" s="21" t="s">
        <v>292</v>
      </c>
      <c r="B13" s="21" t="s">
        <v>291</v>
      </c>
      <c r="C13" s="21" t="s">
        <v>115</v>
      </c>
      <c r="D13" s="24">
        <v>1765683</v>
      </c>
      <c r="E13" s="22">
        <v>34612.683850000001</v>
      </c>
      <c r="F13" s="23">
        <v>4.5011518768048902</v>
      </c>
    </row>
    <row r="14" spans="1:6" x14ac:dyDescent="0.2">
      <c r="A14" s="21" t="s">
        <v>136</v>
      </c>
      <c r="B14" s="21" t="s">
        <v>135</v>
      </c>
      <c r="C14" s="21" t="s">
        <v>126</v>
      </c>
      <c r="D14" s="24">
        <v>2259491</v>
      </c>
      <c r="E14" s="22">
        <v>32871.075069999999</v>
      </c>
      <c r="F14" s="23">
        <v>4.2746671100433904</v>
      </c>
    </row>
    <row r="15" spans="1:6" x14ac:dyDescent="0.2">
      <c r="A15" s="21" t="s">
        <v>822</v>
      </c>
      <c r="B15" s="21" t="s">
        <v>821</v>
      </c>
      <c r="C15" s="21" t="s">
        <v>153</v>
      </c>
      <c r="D15" s="24">
        <v>846654</v>
      </c>
      <c r="E15" s="22">
        <v>30139.18909</v>
      </c>
      <c r="F15" s="23">
        <v>3.9194033067687402</v>
      </c>
    </row>
    <row r="16" spans="1:6" x14ac:dyDescent="0.2">
      <c r="A16" s="21" t="s">
        <v>128</v>
      </c>
      <c r="B16" s="21" t="s">
        <v>127</v>
      </c>
      <c r="C16" s="21" t="s">
        <v>129</v>
      </c>
      <c r="D16" s="24">
        <v>2214172</v>
      </c>
      <c r="E16" s="22">
        <v>30050.74238</v>
      </c>
      <c r="F16" s="23">
        <v>3.9079013938734799</v>
      </c>
    </row>
    <row r="17" spans="1:6" x14ac:dyDescent="0.2">
      <c r="A17" s="21" t="s">
        <v>131</v>
      </c>
      <c r="B17" s="21" t="s">
        <v>130</v>
      </c>
      <c r="C17" s="21" t="s">
        <v>115</v>
      </c>
      <c r="D17" s="24">
        <v>2698644</v>
      </c>
      <c r="E17" s="22">
        <v>28206.22709</v>
      </c>
      <c r="F17" s="23">
        <v>3.6680343123331198</v>
      </c>
    </row>
    <row r="18" spans="1:6" x14ac:dyDescent="0.2">
      <c r="A18" s="21" t="s">
        <v>147</v>
      </c>
      <c r="B18" s="21" t="s">
        <v>146</v>
      </c>
      <c r="C18" s="21" t="s">
        <v>115</v>
      </c>
      <c r="D18" s="24">
        <v>3311798</v>
      </c>
      <c r="E18" s="22">
        <v>26577.178950000001</v>
      </c>
      <c r="F18" s="23">
        <v>3.4561873164588999</v>
      </c>
    </row>
    <row r="19" spans="1:6" x14ac:dyDescent="0.2">
      <c r="A19" s="21" t="s">
        <v>172</v>
      </c>
      <c r="B19" s="21" t="s">
        <v>171</v>
      </c>
      <c r="C19" s="21" t="s">
        <v>173</v>
      </c>
      <c r="D19" s="24">
        <v>979637</v>
      </c>
      <c r="E19" s="22">
        <v>26056.38493</v>
      </c>
      <c r="F19" s="23">
        <v>3.3884614795746399</v>
      </c>
    </row>
    <row r="20" spans="1:6" x14ac:dyDescent="0.2">
      <c r="A20" s="21" t="s">
        <v>528</v>
      </c>
      <c r="B20" s="21" t="s">
        <v>527</v>
      </c>
      <c r="C20" s="21" t="s">
        <v>162</v>
      </c>
      <c r="D20" s="24">
        <v>995536</v>
      </c>
      <c r="E20" s="22">
        <v>24494.167740000001</v>
      </c>
      <c r="F20" s="23">
        <v>3.1853054091809399</v>
      </c>
    </row>
    <row r="21" spans="1:6" x14ac:dyDescent="0.2">
      <c r="A21" s="21" t="s">
        <v>119</v>
      </c>
      <c r="B21" s="21" t="s">
        <v>118</v>
      </c>
      <c r="C21" s="21" t="s">
        <v>120</v>
      </c>
      <c r="D21" s="24">
        <v>651438</v>
      </c>
      <c r="E21" s="22">
        <v>23458.282380000001</v>
      </c>
      <c r="F21" s="23">
        <v>3.0505953314381902</v>
      </c>
    </row>
    <row r="22" spans="1:6" x14ac:dyDescent="0.2">
      <c r="A22" s="21" t="s">
        <v>810</v>
      </c>
      <c r="B22" s="21" t="s">
        <v>809</v>
      </c>
      <c r="C22" s="21" t="s">
        <v>494</v>
      </c>
      <c r="D22" s="24">
        <v>1874782</v>
      </c>
      <c r="E22" s="22">
        <v>23296.041130000001</v>
      </c>
      <c r="F22" s="23">
        <v>3.0294969239845102</v>
      </c>
    </row>
    <row r="23" spans="1:6" x14ac:dyDescent="0.2">
      <c r="A23" s="21" t="s">
        <v>152</v>
      </c>
      <c r="B23" s="21" t="s">
        <v>151</v>
      </c>
      <c r="C23" s="21" t="s">
        <v>153</v>
      </c>
      <c r="D23" s="24">
        <v>1429810</v>
      </c>
      <c r="E23" s="22">
        <v>22798.320449999999</v>
      </c>
      <c r="F23" s="23">
        <v>2.9647716232070498</v>
      </c>
    </row>
    <row r="24" spans="1:6" x14ac:dyDescent="0.2">
      <c r="A24" s="21" t="s">
        <v>179</v>
      </c>
      <c r="B24" s="21" t="s">
        <v>178</v>
      </c>
      <c r="C24" s="21" t="s">
        <v>180</v>
      </c>
      <c r="D24" s="24">
        <v>371210</v>
      </c>
      <c r="E24" s="22">
        <v>20958.516599999999</v>
      </c>
      <c r="F24" s="23">
        <v>2.7255172334501401</v>
      </c>
    </row>
    <row r="25" spans="1:6" x14ac:dyDescent="0.2">
      <c r="A25" s="21" t="s">
        <v>540</v>
      </c>
      <c r="B25" s="21" t="s">
        <v>539</v>
      </c>
      <c r="C25" s="21" t="s">
        <v>134</v>
      </c>
      <c r="D25" s="24">
        <v>1362748</v>
      </c>
      <c r="E25" s="22">
        <v>18507.480589999999</v>
      </c>
      <c r="F25" s="23">
        <v>2.4067761215404402</v>
      </c>
    </row>
    <row r="26" spans="1:6" x14ac:dyDescent="0.2">
      <c r="A26" s="21" t="s">
        <v>726</v>
      </c>
      <c r="B26" s="21" t="s">
        <v>725</v>
      </c>
      <c r="C26" s="21" t="s">
        <v>213</v>
      </c>
      <c r="D26" s="24">
        <v>437619</v>
      </c>
      <c r="E26" s="22">
        <v>16744.178179999999</v>
      </c>
      <c r="F26" s="23">
        <v>2.1774702408828799</v>
      </c>
    </row>
    <row r="27" spans="1:6" x14ac:dyDescent="0.2">
      <c r="A27" s="21" t="s">
        <v>141</v>
      </c>
      <c r="B27" s="21" t="s">
        <v>140</v>
      </c>
      <c r="C27" s="21" t="s">
        <v>142</v>
      </c>
      <c r="D27" s="24">
        <v>165869</v>
      </c>
      <c r="E27" s="22">
        <v>12622.6309</v>
      </c>
      <c r="F27" s="23">
        <v>1.6414901257577701</v>
      </c>
    </row>
    <row r="28" spans="1:6" x14ac:dyDescent="0.2">
      <c r="A28" s="21" t="s">
        <v>249</v>
      </c>
      <c r="B28" s="21" t="s">
        <v>248</v>
      </c>
      <c r="C28" s="21" t="s">
        <v>145</v>
      </c>
      <c r="D28" s="24">
        <v>3333063</v>
      </c>
      <c r="E28" s="22">
        <v>12470.655210000001</v>
      </c>
      <c r="F28" s="23">
        <v>1.62172668686246</v>
      </c>
    </row>
    <row r="29" spans="1:6" x14ac:dyDescent="0.2">
      <c r="A29" s="21" t="s">
        <v>247</v>
      </c>
      <c r="B29" s="21" t="s">
        <v>246</v>
      </c>
      <c r="C29" s="21" t="s">
        <v>170</v>
      </c>
      <c r="D29" s="24">
        <v>343545</v>
      </c>
      <c r="E29" s="22">
        <v>12466.560960000001</v>
      </c>
      <c r="F29" s="23">
        <v>1.62119425657905</v>
      </c>
    </row>
    <row r="30" spans="1:6" x14ac:dyDescent="0.2">
      <c r="A30" s="21" t="s">
        <v>391</v>
      </c>
      <c r="B30" s="21" t="s">
        <v>390</v>
      </c>
      <c r="C30" s="21" t="s">
        <v>202</v>
      </c>
      <c r="D30" s="24">
        <v>1097730</v>
      </c>
      <c r="E30" s="22">
        <v>11695.21542</v>
      </c>
      <c r="F30" s="23">
        <v>1.5208858424704499</v>
      </c>
    </row>
    <row r="31" spans="1:6" x14ac:dyDescent="0.2">
      <c r="A31" s="21" t="s">
        <v>245</v>
      </c>
      <c r="B31" s="21" t="s">
        <v>244</v>
      </c>
      <c r="C31" s="21" t="s">
        <v>134</v>
      </c>
      <c r="D31" s="24">
        <v>220492</v>
      </c>
      <c r="E31" s="22">
        <v>11681.666160000001</v>
      </c>
      <c r="F31" s="23">
        <v>1.51912385032495</v>
      </c>
    </row>
    <row r="32" spans="1:6" x14ac:dyDescent="0.2">
      <c r="A32" s="21" t="s">
        <v>581</v>
      </c>
      <c r="B32" s="21" t="s">
        <v>580</v>
      </c>
      <c r="C32" s="21" t="s">
        <v>153</v>
      </c>
      <c r="D32" s="24">
        <v>486932</v>
      </c>
      <c r="E32" s="22">
        <v>8396.1684760000007</v>
      </c>
      <c r="F32" s="23">
        <v>1.0918664862134799</v>
      </c>
    </row>
    <row r="33" spans="1:9" x14ac:dyDescent="0.2">
      <c r="A33" s="21" t="s">
        <v>138</v>
      </c>
      <c r="B33" s="21" t="s">
        <v>137</v>
      </c>
      <c r="C33" s="21" t="s">
        <v>139</v>
      </c>
      <c r="D33" s="24">
        <v>64173</v>
      </c>
      <c r="E33" s="22">
        <v>8111.4672</v>
      </c>
      <c r="F33" s="23">
        <v>1.0548429578344101</v>
      </c>
    </row>
    <row r="34" spans="1:9" x14ac:dyDescent="0.2">
      <c r="A34" s="21" t="s">
        <v>496</v>
      </c>
      <c r="B34" s="21" t="s">
        <v>495</v>
      </c>
      <c r="C34" s="21" t="s">
        <v>233</v>
      </c>
      <c r="D34" s="24">
        <v>1029941</v>
      </c>
      <c r="E34" s="22">
        <v>8015.0008619999999</v>
      </c>
      <c r="F34" s="23">
        <v>1.04229814506523</v>
      </c>
    </row>
    <row r="35" spans="1:9" x14ac:dyDescent="0.2">
      <c r="A35" s="21" t="s">
        <v>223</v>
      </c>
      <c r="B35" s="21" t="s">
        <v>222</v>
      </c>
      <c r="C35" s="21" t="s">
        <v>167</v>
      </c>
      <c r="D35" s="24">
        <v>418631</v>
      </c>
      <c r="E35" s="22">
        <v>7701.1358760000003</v>
      </c>
      <c r="F35" s="23">
        <v>1.0014820680190299</v>
      </c>
    </row>
    <row r="36" spans="1:9" x14ac:dyDescent="0.2">
      <c r="A36" s="21" t="s">
        <v>534</v>
      </c>
      <c r="B36" s="21" t="s">
        <v>533</v>
      </c>
      <c r="C36" s="21" t="s">
        <v>134</v>
      </c>
      <c r="D36" s="24">
        <v>1855018</v>
      </c>
      <c r="E36" s="22">
        <v>7600.9362549999996</v>
      </c>
      <c r="F36" s="23">
        <v>0.98845176635060605</v>
      </c>
    </row>
    <row r="37" spans="1:9" x14ac:dyDescent="0.2">
      <c r="A37" s="21" t="s">
        <v>166</v>
      </c>
      <c r="B37" s="21" t="s">
        <v>165</v>
      </c>
      <c r="C37" s="21" t="s">
        <v>167</v>
      </c>
      <c r="D37" s="24">
        <v>979430</v>
      </c>
      <c r="E37" s="22">
        <v>7561.6893149999996</v>
      </c>
      <c r="F37" s="23">
        <v>0.98334795994237001</v>
      </c>
    </row>
    <row r="38" spans="1:9" x14ac:dyDescent="0.2">
      <c r="A38" s="21" t="s">
        <v>320</v>
      </c>
      <c r="B38" s="21" t="s">
        <v>319</v>
      </c>
      <c r="C38" s="21" t="s">
        <v>233</v>
      </c>
      <c r="D38" s="24">
        <v>386230</v>
      </c>
      <c r="E38" s="22">
        <v>7390.5110500000001</v>
      </c>
      <c r="F38" s="23">
        <v>0.96108735246933996</v>
      </c>
    </row>
    <row r="39" spans="1:9" x14ac:dyDescent="0.2">
      <c r="A39" s="21" t="s">
        <v>574</v>
      </c>
      <c r="B39" s="21" t="s">
        <v>573</v>
      </c>
      <c r="C39" s="21" t="s">
        <v>196</v>
      </c>
      <c r="D39" s="24">
        <v>769378</v>
      </c>
      <c r="E39" s="22">
        <v>7102.128318</v>
      </c>
      <c r="F39" s="23">
        <v>0.92358507495150099</v>
      </c>
    </row>
    <row r="40" spans="1:9" x14ac:dyDescent="0.2">
      <c r="A40" s="21" t="s">
        <v>238</v>
      </c>
      <c r="B40" s="21" t="s">
        <v>237</v>
      </c>
      <c r="C40" s="21" t="s">
        <v>233</v>
      </c>
      <c r="D40" s="24">
        <v>474920</v>
      </c>
      <c r="E40" s="22">
        <v>6747.1884399999999</v>
      </c>
      <c r="F40" s="23">
        <v>0.87742747836245205</v>
      </c>
    </row>
    <row r="41" spans="1:9" x14ac:dyDescent="0.2">
      <c r="A41" s="21" t="s">
        <v>316</v>
      </c>
      <c r="B41" s="21" t="s">
        <v>315</v>
      </c>
      <c r="C41" s="21" t="s">
        <v>196</v>
      </c>
      <c r="D41" s="24">
        <v>137090</v>
      </c>
      <c r="E41" s="22">
        <v>2670.1019299999998</v>
      </c>
      <c r="F41" s="23">
        <v>0.34722919394416901</v>
      </c>
    </row>
    <row r="42" spans="1:9" x14ac:dyDescent="0.2">
      <c r="A42" s="21" t="s">
        <v>782</v>
      </c>
      <c r="B42" s="21" t="s">
        <v>781</v>
      </c>
      <c r="C42" s="21" t="s">
        <v>213</v>
      </c>
      <c r="D42" s="24">
        <v>31722</v>
      </c>
      <c r="E42" s="22">
        <v>916.19480399999998</v>
      </c>
      <c r="F42" s="23">
        <v>0.11914510817523601</v>
      </c>
    </row>
    <row r="43" spans="1:9" x14ac:dyDescent="0.2">
      <c r="A43" s="20" t="s">
        <v>27</v>
      </c>
      <c r="B43" s="20"/>
      <c r="C43" s="20"/>
      <c r="D43" s="20"/>
      <c r="E43" s="25">
        <f>SUM(E7:E42)</f>
        <v>758859.97707600007</v>
      </c>
      <c r="F43" s="26">
        <f>SUM(F7:F42)</f>
        <v>98.684748771590918</v>
      </c>
      <c r="G43" s="14"/>
      <c r="H43" s="14"/>
      <c r="I43" s="14"/>
    </row>
    <row r="44" spans="1:9" x14ac:dyDescent="0.2">
      <c r="A44" s="21"/>
      <c r="B44" s="21"/>
      <c r="C44" s="21"/>
      <c r="D44" s="21"/>
      <c r="E44" s="22"/>
      <c r="F44" s="23"/>
    </row>
    <row r="45" spans="1:9" x14ac:dyDescent="0.2">
      <c r="A45" s="20" t="s">
        <v>38</v>
      </c>
      <c r="B45" s="20"/>
      <c r="C45" s="20"/>
      <c r="D45" s="20"/>
      <c r="E45" s="25">
        <f>E43</f>
        <v>758859.97707600007</v>
      </c>
      <c r="F45" s="26">
        <f>F43</f>
        <v>98.684748771590918</v>
      </c>
      <c r="G45" s="14"/>
      <c r="H45" s="14"/>
      <c r="I45" s="14"/>
    </row>
    <row r="46" spans="1:9" x14ac:dyDescent="0.2">
      <c r="A46" s="20"/>
      <c r="B46" s="20"/>
      <c r="C46" s="20"/>
      <c r="D46" s="20"/>
      <c r="E46" s="25"/>
      <c r="F46" s="26"/>
      <c r="G46" s="14"/>
      <c r="H46" s="14"/>
      <c r="I46" s="14"/>
    </row>
    <row r="47" spans="1:9" x14ac:dyDescent="0.2">
      <c r="A47" s="20" t="s">
        <v>40</v>
      </c>
      <c r="B47" s="20"/>
      <c r="C47" s="20"/>
      <c r="D47" s="20"/>
      <c r="E47" s="25">
        <f>E49-(E43)</f>
        <v>10113.938875699881</v>
      </c>
      <c r="F47" s="26">
        <f>F49-(F43)</f>
        <v>1.3152512284090818</v>
      </c>
      <c r="G47" s="14"/>
      <c r="H47" s="14"/>
      <c r="I47" s="14"/>
    </row>
    <row r="48" spans="1:9" x14ac:dyDescent="0.2">
      <c r="A48" s="20"/>
      <c r="B48" s="20"/>
      <c r="C48" s="20"/>
      <c r="D48" s="20"/>
      <c r="E48" s="25"/>
      <c r="F48" s="26"/>
      <c r="G48" s="14"/>
      <c r="H48" s="14"/>
      <c r="I48" s="14"/>
    </row>
    <row r="49" spans="1:9" x14ac:dyDescent="0.2">
      <c r="A49" s="27" t="s">
        <v>39</v>
      </c>
      <c r="B49" s="27"/>
      <c r="C49" s="27"/>
      <c r="D49" s="27"/>
      <c r="E49" s="28">
        <v>768973.91595169995</v>
      </c>
      <c r="F49" s="29">
        <v>100</v>
      </c>
      <c r="G49" s="14"/>
      <c r="H49" s="14"/>
      <c r="I49" s="14"/>
    </row>
    <row r="51" spans="1:9" x14ac:dyDescent="0.2">
      <c r="A51" s="14" t="s">
        <v>42</v>
      </c>
    </row>
    <row r="52" spans="1:9" x14ac:dyDescent="0.2">
      <c r="A52" s="14" t="s">
        <v>43</v>
      </c>
    </row>
    <row r="53" spans="1:9" x14ac:dyDescent="0.2">
      <c r="A53" s="14" t="s">
        <v>44</v>
      </c>
      <c r="B53" s="14"/>
      <c r="C53" s="30" t="s">
        <v>46</v>
      </c>
      <c r="D53" s="14" t="s">
        <v>45</v>
      </c>
    </row>
    <row r="54" spans="1:9" x14ac:dyDescent="0.2">
      <c r="A54" s="7" t="s">
        <v>47</v>
      </c>
      <c r="C54" s="31">
        <v>895.89449999999999</v>
      </c>
      <c r="D54" s="31">
        <v>1011.1571</v>
      </c>
    </row>
    <row r="55" spans="1:9" x14ac:dyDescent="0.2">
      <c r="A55" s="7" t="s">
        <v>48</v>
      </c>
      <c r="C55" s="31">
        <v>41.316699999999997</v>
      </c>
      <c r="D55" s="31">
        <v>46.632399999999997</v>
      </c>
    </row>
    <row r="56" spans="1:9" x14ac:dyDescent="0.2">
      <c r="A56" s="7" t="s">
        <v>49</v>
      </c>
      <c r="C56" s="31">
        <v>988.99620000000004</v>
      </c>
      <c r="D56" s="31">
        <v>1120.3422</v>
      </c>
    </row>
    <row r="57" spans="1:9" x14ac:dyDescent="0.2">
      <c r="A57" s="7" t="s">
        <v>50</v>
      </c>
      <c r="C57" s="31">
        <v>47.813000000000002</v>
      </c>
      <c r="D57" s="31">
        <v>54.159799999999997</v>
      </c>
    </row>
    <row r="59" spans="1:9" x14ac:dyDescent="0.2">
      <c r="A59" s="7" t="s">
        <v>55</v>
      </c>
    </row>
    <row r="61" spans="1:9" x14ac:dyDescent="0.2">
      <c r="A61" s="14" t="s">
        <v>51</v>
      </c>
      <c r="D61" s="30" t="s">
        <v>57</v>
      </c>
    </row>
    <row r="63" spans="1:9" x14ac:dyDescent="0.2">
      <c r="A63" s="14" t="s">
        <v>285</v>
      </c>
      <c r="D63" s="36">
        <v>0.3250472138273881</v>
      </c>
    </row>
    <row r="65" spans="1:9" x14ac:dyDescent="0.2">
      <c r="A65" s="14" t="s">
        <v>964</v>
      </c>
      <c r="D65" s="30" t="s">
        <v>57</v>
      </c>
      <c r="G65" s="10"/>
    </row>
    <row r="67" spans="1:9" x14ac:dyDescent="0.2">
      <c r="A67" s="63" t="s">
        <v>1004</v>
      </c>
      <c r="B67" s="59"/>
      <c r="C67" s="59"/>
      <c r="D67" s="59"/>
      <c r="E67" s="11"/>
      <c r="G67" s="59"/>
      <c r="H67" s="59"/>
      <c r="I67" s="59"/>
    </row>
    <row r="68" spans="1:9" x14ac:dyDescent="0.2">
      <c r="A68" s="70"/>
      <c r="B68" s="59"/>
      <c r="C68" s="59"/>
      <c r="D68" s="59"/>
      <c r="E68" s="11"/>
      <c r="G68" s="59"/>
      <c r="H68" s="59"/>
      <c r="I68" s="59"/>
    </row>
    <row r="69" spans="1:9" x14ac:dyDescent="0.2">
      <c r="A69" s="63" t="s">
        <v>997</v>
      </c>
      <c r="B69" s="59"/>
      <c r="C69" s="59"/>
      <c r="D69" s="59"/>
      <c r="E69" s="11"/>
      <c r="G69" s="59"/>
      <c r="H69" s="59"/>
      <c r="I69" s="59"/>
    </row>
    <row r="70" spans="1:9" x14ac:dyDescent="0.2">
      <c r="A70" s="70"/>
      <c r="B70" s="59"/>
      <c r="C70" s="59"/>
      <c r="D70" s="59"/>
      <c r="E70" s="11"/>
      <c r="G70" s="59"/>
      <c r="H70" s="59"/>
      <c r="I70" s="59"/>
    </row>
    <row r="71" spans="1:9" x14ac:dyDescent="0.2">
      <c r="A71" s="59"/>
      <c r="B71" s="59"/>
      <c r="C71" s="59"/>
      <c r="D71" s="59"/>
      <c r="E71" s="11"/>
      <c r="G71" s="59"/>
      <c r="H71" s="59"/>
      <c r="I71" s="59"/>
    </row>
    <row r="72" spans="1:9" x14ac:dyDescent="0.2">
      <c r="A72" s="59"/>
      <c r="B72" s="59"/>
      <c r="C72" s="59"/>
      <c r="D72" s="59"/>
      <c r="E72" s="11"/>
      <c r="G72" s="59"/>
      <c r="H72" s="59"/>
      <c r="I72" s="59"/>
    </row>
    <row r="73" spans="1:9" x14ac:dyDescent="0.2">
      <c r="A73" s="59"/>
      <c r="B73" s="59"/>
      <c r="C73" s="59"/>
      <c r="D73" s="59"/>
      <c r="E73" s="11"/>
      <c r="G73" s="59"/>
      <c r="H73" s="59"/>
      <c r="I73" s="59"/>
    </row>
    <row r="74" spans="1:9" x14ac:dyDescent="0.2">
      <c r="A74" s="59"/>
      <c r="B74" s="59"/>
      <c r="C74" s="59"/>
      <c r="D74" s="59"/>
      <c r="E74" s="11"/>
      <c r="G74" s="59"/>
      <c r="H74" s="59"/>
      <c r="I74" s="59"/>
    </row>
    <row r="75" spans="1:9" x14ac:dyDescent="0.2">
      <c r="A75" s="59"/>
      <c r="B75" s="59"/>
      <c r="C75" s="59"/>
      <c r="D75" s="59"/>
      <c r="E75" s="11"/>
      <c r="G75" s="59"/>
      <c r="H75" s="59"/>
      <c r="I75" s="59"/>
    </row>
    <row r="76" spans="1:9" x14ac:dyDescent="0.2">
      <c r="A76" s="59"/>
      <c r="B76" s="59"/>
      <c r="C76" s="59"/>
      <c r="D76" s="59"/>
      <c r="E76" s="11"/>
      <c r="G76" s="59"/>
      <c r="H76" s="59"/>
      <c r="I76" s="59"/>
    </row>
    <row r="77" spans="1:9" x14ac:dyDescent="0.2">
      <c r="A77" s="59"/>
      <c r="B77" s="59"/>
      <c r="C77" s="59"/>
      <c r="D77" s="59"/>
      <c r="E77" s="11"/>
      <c r="G77" s="59"/>
      <c r="H77" s="59"/>
      <c r="I77" s="59"/>
    </row>
    <row r="78" spans="1:9" x14ac:dyDescent="0.2">
      <c r="A78" s="59"/>
      <c r="B78" s="59"/>
      <c r="C78" s="59"/>
      <c r="D78" s="59"/>
      <c r="E78" s="11"/>
      <c r="G78" s="59"/>
      <c r="H78" s="59"/>
      <c r="I78" s="59"/>
    </row>
    <row r="79" spans="1:9" x14ac:dyDescent="0.2">
      <c r="A79" s="59"/>
      <c r="B79" s="59"/>
      <c r="C79" s="59"/>
      <c r="D79" s="59"/>
      <c r="E79" s="11"/>
      <c r="G79" s="59"/>
      <c r="H79" s="59"/>
      <c r="I79" s="59"/>
    </row>
    <row r="80" spans="1:9" x14ac:dyDescent="0.2">
      <c r="A80" s="59"/>
      <c r="B80" s="59"/>
      <c r="C80" s="59"/>
      <c r="D80" s="59"/>
      <c r="E80" s="11"/>
      <c r="G80" s="59"/>
      <c r="H80" s="59"/>
      <c r="I80" s="59"/>
    </row>
    <row r="81" spans="1:9" x14ac:dyDescent="0.2">
      <c r="A81" s="59"/>
      <c r="B81" s="59"/>
      <c r="C81" s="59"/>
      <c r="D81" s="59"/>
      <c r="E81" s="11"/>
      <c r="G81" s="59"/>
      <c r="H81" s="59"/>
      <c r="I81" s="59"/>
    </row>
    <row r="82" spans="1:9" x14ac:dyDescent="0.2">
      <c r="A82" s="59"/>
      <c r="B82" s="59"/>
      <c r="C82" s="59"/>
      <c r="D82" s="59"/>
      <c r="E82" s="11"/>
      <c r="G82" s="59"/>
      <c r="H82" s="59"/>
      <c r="I82" s="59"/>
    </row>
    <row r="83" spans="1:9" x14ac:dyDescent="0.2">
      <c r="A83" s="59"/>
      <c r="B83" s="59"/>
      <c r="C83" s="59"/>
      <c r="D83" s="59"/>
      <c r="E83" s="11"/>
      <c r="G83" s="59"/>
      <c r="H83" s="59"/>
      <c r="I83" s="59"/>
    </row>
    <row r="84" spans="1:9" x14ac:dyDescent="0.2">
      <c r="A84" s="59"/>
      <c r="B84" s="59"/>
      <c r="C84" s="59"/>
      <c r="D84" s="59"/>
      <c r="E84" s="11"/>
      <c r="G84" s="59"/>
      <c r="H84" s="59"/>
      <c r="I84" s="59"/>
    </row>
    <row r="85" spans="1:9" x14ac:dyDescent="0.2">
      <c r="A85" s="59"/>
      <c r="B85" s="59"/>
      <c r="C85" s="59"/>
      <c r="D85" s="59"/>
      <c r="E85" s="11"/>
      <c r="G85" s="59"/>
      <c r="H85" s="59"/>
      <c r="I85" s="59"/>
    </row>
    <row r="86" spans="1:9" x14ac:dyDescent="0.2">
      <c r="A86" s="59"/>
      <c r="B86" s="59"/>
      <c r="C86" s="59"/>
      <c r="D86" s="59"/>
      <c r="E86" s="11"/>
      <c r="G86" s="59"/>
      <c r="H86" s="59"/>
      <c r="I86" s="59"/>
    </row>
    <row r="87" spans="1:9" x14ac:dyDescent="0.2">
      <c r="A87" s="63" t="s">
        <v>1016</v>
      </c>
      <c r="B87" s="59"/>
      <c r="C87" s="59"/>
      <c r="D87" s="59"/>
      <c r="E87" s="11"/>
      <c r="G87" s="59"/>
      <c r="H87" s="59"/>
      <c r="I87" s="59"/>
    </row>
    <row r="88" spans="1:9" x14ac:dyDescent="0.2">
      <c r="A88" s="59"/>
      <c r="B88" s="59"/>
      <c r="C88" s="59"/>
      <c r="D88" s="59"/>
      <c r="E88" s="11"/>
      <c r="G88" s="59"/>
      <c r="H88" s="59"/>
      <c r="I88" s="59"/>
    </row>
    <row r="89" spans="1:9" x14ac:dyDescent="0.2">
      <c r="A89" s="63" t="s">
        <v>998</v>
      </c>
      <c r="B89" s="59"/>
      <c r="C89" s="59"/>
      <c r="D89" s="59"/>
      <c r="E89" s="11"/>
      <c r="G89" s="59"/>
      <c r="H89" s="59"/>
      <c r="I89" s="59"/>
    </row>
    <row r="90" spans="1:9" x14ac:dyDescent="0.2">
      <c r="A90" s="59"/>
      <c r="B90" s="59"/>
      <c r="C90" s="59"/>
      <c r="D90" s="59"/>
      <c r="E90" s="11"/>
      <c r="G90" s="59"/>
      <c r="H90" s="59"/>
      <c r="I90" s="59"/>
    </row>
    <row r="91" spans="1:9" x14ac:dyDescent="0.2">
      <c r="A91" s="59"/>
      <c r="B91" s="59"/>
      <c r="C91" s="59"/>
      <c r="D91" s="59"/>
      <c r="E91" s="11"/>
      <c r="G91" s="59"/>
      <c r="H91" s="59"/>
      <c r="I91" s="59"/>
    </row>
    <row r="92" spans="1:9" x14ac:dyDescent="0.2">
      <c r="A92" s="59"/>
      <c r="B92" s="59"/>
      <c r="C92" s="59"/>
      <c r="D92" s="59"/>
      <c r="E92" s="11"/>
      <c r="G92" s="59"/>
      <c r="H92" s="59"/>
      <c r="I92" s="59"/>
    </row>
    <row r="93" spans="1:9" x14ac:dyDescent="0.2">
      <c r="A93" s="59"/>
      <c r="B93" s="59"/>
      <c r="C93" s="59"/>
      <c r="D93" s="59"/>
      <c r="E93" s="11"/>
      <c r="G93" s="59"/>
      <c r="H93" s="59"/>
      <c r="I93" s="59"/>
    </row>
    <row r="94" spans="1:9" x14ac:dyDescent="0.2">
      <c r="A94" s="59"/>
      <c r="B94" s="59"/>
      <c r="C94" s="59"/>
      <c r="D94" s="59"/>
      <c r="E94" s="11"/>
      <c r="G94" s="59"/>
      <c r="H94" s="59"/>
      <c r="I94" s="59"/>
    </row>
    <row r="95" spans="1:9" x14ac:dyDescent="0.2">
      <c r="A95" s="59"/>
      <c r="B95" s="59"/>
      <c r="C95" s="59"/>
      <c r="D95" s="59"/>
      <c r="E95" s="11"/>
      <c r="G95" s="59"/>
      <c r="H95" s="59"/>
      <c r="I95" s="59"/>
    </row>
    <row r="96" spans="1:9" x14ac:dyDescent="0.2">
      <c r="A96" s="59"/>
      <c r="B96" s="59"/>
      <c r="C96" s="59"/>
      <c r="D96" s="59"/>
      <c r="E96" s="11"/>
      <c r="G96" s="59"/>
      <c r="H96" s="59"/>
      <c r="I96" s="59"/>
    </row>
    <row r="97" spans="1:9" x14ac:dyDescent="0.2">
      <c r="A97" s="59"/>
      <c r="B97" s="59"/>
      <c r="C97" s="59"/>
      <c r="D97" s="59"/>
      <c r="E97" s="11"/>
      <c r="G97" s="59"/>
      <c r="H97" s="59"/>
      <c r="I97" s="59"/>
    </row>
    <row r="98" spans="1:9" x14ac:dyDescent="0.2">
      <c r="A98" s="59"/>
      <c r="B98" s="59"/>
      <c r="C98" s="59"/>
      <c r="D98" s="59"/>
      <c r="E98" s="11"/>
      <c r="G98" s="59"/>
      <c r="H98" s="59"/>
      <c r="I98" s="59"/>
    </row>
    <row r="99" spans="1:9" x14ac:dyDescent="0.2">
      <c r="A99" s="59"/>
      <c r="B99" s="59"/>
      <c r="C99" s="59"/>
      <c r="D99" s="59"/>
      <c r="E99" s="11"/>
      <c r="G99" s="59"/>
      <c r="H99" s="59"/>
      <c r="I99" s="59"/>
    </row>
    <row r="100" spans="1:9" x14ac:dyDescent="0.2">
      <c r="A100" s="59"/>
      <c r="B100" s="59"/>
      <c r="C100" s="59"/>
      <c r="D100" s="59"/>
      <c r="E100" s="11"/>
      <c r="G100" s="59"/>
      <c r="H100" s="59"/>
      <c r="I100" s="59"/>
    </row>
    <row r="101" spans="1:9" x14ac:dyDescent="0.2">
      <c r="A101" s="59"/>
      <c r="B101" s="59"/>
      <c r="C101" s="59"/>
      <c r="D101" s="59"/>
      <c r="E101" s="11"/>
      <c r="G101" s="59"/>
      <c r="H101" s="59"/>
      <c r="I101" s="59"/>
    </row>
    <row r="102" spans="1:9" x14ac:dyDescent="0.2">
      <c r="A102" s="59"/>
      <c r="B102" s="59"/>
      <c r="C102" s="59"/>
      <c r="D102" s="59"/>
      <c r="E102" s="11"/>
      <c r="G102" s="59"/>
      <c r="H102" s="59"/>
      <c r="I102" s="59"/>
    </row>
    <row r="103" spans="1:9" x14ac:dyDescent="0.2">
      <c r="A103" s="59"/>
      <c r="B103" s="59"/>
      <c r="C103" s="59"/>
      <c r="D103" s="59"/>
      <c r="E103" s="11"/>
      <c r="G103" s="59"/>
      <c r="H103" s="59"/>
      <c r="I103" s="59"/>
    </row>
    <row r="104" spans="1:9" x14ac:dyDescent="0.2">
      <c r="A104" s="59"/>
      <c r="B104" s="59"/>
      <c r="C104" s="59"/>
      <c r="D104" s="59"/>
      <c r="E104" s="11"/>
      <c r="G104" s="59"/>
      <c r="H104" s="59"/>
      <c r="I104" s="59"/>
    </row>
    <row r="105" spans="1:9" x14ac:dyDescent="0.2">
      <c r="A105" s="59"/>
      <c r="B105" s="59"/>
      <c r="C105" s="59"/>
      <c r="D105" s="59"/>
      <c r="E105" s="11"/>
      <c r="G105" s="59"/>
      <c r="H105" s="59"/>
      <c r="I105" s="59"/>
    </row>
    <row r="106" spans="1:9" x14ac:dyDescent="0.2">
      <c r="A106" s="59" t="s">
        <v>1017</v>
      </c>
      <c r="B106" s="59"/>
      <c r="C106" s="59"/>
      <c r="D106" s="59"/>
      <c r="E106" s="11"/>
      <c r="G106" s="59"/>
      <c r="H106" s="59"/>
      <c r="I106" s="59"/>
    </row>
    <row r="107" spans="1:9" x14ac:dyDescent="0.2">
      <c r="B107" s="59"/>
      <c r="C107" s="59"/>
      <c r="D107" s="59"/>
      <c r="E107" s="11"/>
      <c r="G107" s="59"/>
      <c r="H107" s="59"/>
      <c r="I107" s="59"/>
    </row>
    <row r="108" spans="1:9" x14ac:dyDescent="0.2">
      <c r="A108" s="59" t="s">
        <v>996</v>
      </c>
    </row>
  </sheetData>
  <mergeCells count="1">
    <mergeCell ref="A1:F1"/>
  </mergeCells>
  <conditionalFormatting sqref="F2:F3">
    <cfRule type="cellIs" dxfId="52" priority="5" stopIfTrue="1" operator="between">
      <formula>0.009</formula>
      <formula>-0.009</formula>
    </cfRule>
  </conditionalFormatting>
  <conditionalFormatting sqref="F5:F103">
    <cfRule type="cellIs" dxfId="51" priority="1" stopIfTrue="1" operator="between">
      <formula>0.009</formula>
      <formula>-0.009</formula>
    </cfRule>
  </conditionalFormatting>
  <conditionalFormatting sqref="F108:F65536">
    <cfRule type="cellIs" dxfId="50" priority="2" stopIfTrue="1" operator="between">
      <formula>0.009</formula>
      <formula>-0.009</formula>
    </cfRule>
  </conditionalFormatting>
  <hyperlinks>
    <hyperlink ref="A68"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21"/>
  <sheetViews>
    <sheetView workbookViewId="0">
      <selection sqref="A1:F1"/>
    </sheetView>
  </sheetViews>
  <sheetFormatPr defaultColWidth="9.140625" defaultRowHeight="11.25" x14ac:dyDescent="0.2"/>
  <cols>
    <col min="1" max="1" width="38.7109375" style="7" bestFit="1" customWidth="1"/>
    <col min="2" max="2" width="24.7109375" style="7" bestFit="1" customWidth="1"/>
    <col min="3" max="3" width="35.42578125" style="7" bestFit="1" customWidth="1"/>
    <col min="4" max="4" width="15.5703125" style="7" bestFit="1" customWidth="1"/>
    <col min="5" max="5" width="26.28515625" style="10" customWidth="1"/>
    <col min="6" max="6" width="13.5703125" style="11" bestFit="1" customWidth="1"/>
    <col min="7" max="16384" width="9.140625" style="7"/>
  </cols>
  <sheetData>
    <row r="1" spans="1:7" s="1" customFormat="1" ht="15" x14ac:dyDescent="0.2">
      <c r="A1" s="114" t="s">
        <v>16</v>
      </c>
      <c r="B1" s="115"/>
      <c r="C1" s="115"/>
      <c r="D1" s="115"/>
      <c r="E1" s="115"/>
      <c r="F1" s="115"/>
    </row>
    <row r="2" spans="1:7" s="1" customFormat="1" ht="12" x14ac:dyDescent="0.2">
      <c r="E2" s="5"/>
      <c r="F2" s="9"/>
    </row>
    <row r="3" spans="1:7" s="1" customFormat="1" ht="12" x14ac:dyDescent="0.2">
      <c r="A3" s="8" t="s">
        <v>7</v>
      </c>
      <c r="B3" s="2"/>
      <c r="C3" s="3"/>
      <c r="D3" s="3"/>
      <c r="E3" s="4"/>
      <c r="F3" s="9"/>
    </row>
    <row r="4" spans="1:7" s="1" customFormat="1" ht="27.75" customHeight="1" x14ac:dyDescent="0.2">
      <c r="A4" s="6" t="s">
        <v>2</v>
      </c>
      <c r="B4" s="6" t="s">
        <v>0</v>
      </c>
      <c r="C4" s="13" t="s">
        <v>4</v>
      </c>
      <c r="D4" s="13" t="s">
        <v>1</v>
      </c>
      <c r="E4" s="52" t="s">
        <v>6</v>
      </c>
      <c r="F4" s="12" t="s">
        <v>3</v>
      </c>
      <c r="G4" s="57" t="s">
        <v>5</v>
      </c>
    </row>
    <row r="5" spans="1:7" x14ac:dyDescent="0.2">
      <c r="A5" s="16" t="s">
        <v>112</v>
      </c>
      <c r="B5" s="17"/>
      <c r="C5" s="17"/>
      <c r="D5" s="17"/>
      <c r="E5" s="18"/>
      <c r="F5" s="19"/>
      <c r="G5" s="19"/>
    </row>
    <row r="6" spans="1:7" x14ac:dyDescent="0.2">
      <c r="A6" s="20" t="s">
        <v>20</v>
      </c>
      <c r="B6" s="21"/>
      <c r="C6" s="21"/>
      <c r="D6" s="21"/>
      <c r="E6" s="22"/>
      <c r="F6" s="23"/>
      <c r="G6" s="23"/>
    </row>
    <row r="7" spans="1:7" x14ac:dyDescent="0.2">
      <c r="A7" s="21" t="s">
        <v>114</v>
      </c>
      <c r="B7" s="21" t="s">
        <v>113</v>
      </c>
      <c r="C7" s="21" t="s">
        <v>115</v>
      </c>
      <c r="D7" s="24">
        <v>12200000</v>
      </c>
      <c r="E7" s="22">
        <v>116095.2</v>
      </c>
      <c r="F7" s="23">
        <v>9.4668848213571799</v>
      </c>
      <c r="G7" s="23"/>
    </row>
    <row r="8" spans="1:7" x14ac:dyDescent="0.2">
      <c r="A8" s="21" t="s">
        <v>117</v>
      </c>
      <c r="B8" s="21" t="s">
        <v>116</v>
      </c>
      <c r="C8" s="21" t="s">
        <v>115</v>
      </c>
      <c r="D8" s="24">
        <v>8300000</v>
      </c>
      <c r="E8" s="22">
        <v>116017.4</v>
      </c>
      <c r="F8" s="23">
        <v>9.4605406862068797</v>
      </c>
      <c r="G8" s="23"/>
    </row>
    <row r="9" spans="1:7" x14ac:dyDescent="0.2">
      <c r="A9" s="21" t="s">
        <v>318</v>
      </c>
      <c r="B9" s="21" t="s">
        <v>317</v>
      </c>
      <c r="C9" s="21" t="s">
        <v>126</v>
      </c>
      <c r="D9" s="24">
        <v>2400000</v>
      </c>
      <c r="E9" s="22">
        <v>74032.800000000003</v>
      </c>
      <c r="F9" s="23">
        <v>6.03694201485136</v>
      </c>
      <c r="G9" s="23"/>
    </row>
    <row r="10" spans="1:7" x14ac:dyDescent="0.2">
      <c r="A10" s="21" t="s">
        <v>133</v>
      </c>
      <c r="B10" s="21" t="s">
        <v>132</v>
      </c>
      <c r="C10" s="21" t="s">
        <v>134</v>
      </c>
      <c r="D10" s="24">
        <v>23500000</v>
      </c>
      <c r="E10" s="22">
        <v>73778.25</v>
      </c>
      <c r="F10" s="23">
        <v>6.0161849505517502</v>
      </c>
      <c r="G10" s="23"/>
    </row>
    <row r="11" spans="1:7" x14ac:dyDescent="0.2">
      <c r="A11" s="21" t="s">
        <v>122</v>
      </c>
      <c r="B11" s="21" t="s">
        <v>121</v>
      </c>
      <c r="C11" s="21" t="s">
        <v>123</v>
      </c>
      <c r="D11" s="24">
        <v>3900000</v>
      </c>
      <c r="E11" s="22">
        <v>73663.199999999997</v>
      </c>
      <c r="F11" s="23">
        <v>6.0068032956797399</v>
      </c>
      <c r="G11" s="23"/>
    </row>
    <row r="12" spans="1:7" x14ac:dyDescent="0.2">
      <c r="A12" s="21" t="s">
        <v>131</v>
      </c>
      <c r="B12" s="21" t="s">
        <v>130</v>
      </c>
      <c r="C12" s="21" t="s">
        <v>115</v>
      </c>
      <c r="D12" s="24">
        <v>6500000</v>
      </c>
      <c r="E12" s="22">
        <v>67938</v>
      </c>
      <c r="F12" s="23">
        <v>5.5399467074725299</v>
      </c>
      <c r="G12" s="23"/>
    </row>
    <row r="13" spans="1:7" x14ac:dyDescent="0.2">
      <c r="A13" s="21" t="s">
        <v>128</v>
      </c>
      <c r="B13" s="21" t="s">
        <v>127</v>
      </c>
      <c r="C13" s="21" t="s">
        <v>129</v>
      </c>
      <c r="D13" s="24">
        <v>4800000</v>
      </c>
      <c r="E13" s="22">
        <v>65145.599999999999</v>
      </c>
      <c r="F13" s="23">
        <v>5.3122428129518404</v>
      </c>
      <c r="G13" s="23"/>
    </row>
    <row r="14" spans="1:7" x14ac:dyDescent="0.2">
      <c r="A14" s="21" t="s">
        <v>251</v>
      </c>
      <c r="B14" s="21" t="s">
        <v>250</v>
      </c>
      <c r="C14" s="21" t="s">
        <v>153</v>
      </c>
      <c r="D14" s="24">
        <v>3500000</v>
      </c>
      <c r="E14" s="22">
        <v>55629</v>
      </c>
      <c r="F14" s="23">
        <v>4.5362197207746604</v>
      </c>
      <c r="G14" s="23"/>
    </row>
    <row r="15" spans="1:7" x14ac:dyDescent="0.2">
      <c r="A15" s="21" t="s">
        <v>152</v>
      </c>
      <c r="B15" s="21" t="s">
        <v>151</v>
      </c>
      <c r="C15" s="21" t="s">
        <v>153</v>
      </c>
      <c r="D15" s="24">
        <v>3200000</v>
      </c>
      <c r="E15" s="22">
        <v>51024</v>
      </c>
      <c r="F15" s="23">
        <v>4.1607088934333998</v>
      </c>
      <c r="G15" s="23"/>
    </row>
    <row r="16" spans="1:7" x14ac:dyDescent="0.2">
      <c r="A16" s="21" t="s">
        <v>204</v>
      </c>
      <c r="B16" s="21" t="s">
        <v>203</v>
      </c>
      <c r="C16" s="21" t="s">
        <v>162</v>
      </c>
      <c r="D16" s="24">
        <v>335000</v>
      </c>
      <c r="E16" s="22">
        <v>49549.85</v>
      </c>
      <c r="F16" s="23">
        <v>4.0405005793997102</v>
      </c>
      <c r="G16" s="23"/>
    </row>
    <row r="17" spans="1:7" x14ac:dyDescent="0.2">
      <c r="A17" s="21" t="s">
        <v>215</v>
      </c>
      <c r="B17" s="21" t="s">
        <v>214</v>
      </c>
      <c r="C17" s="21" t="s">
        <v>216</v>
      </c>
      <c r="D17" s="24">
        <v>25000000</v>
      </c>
      <c r="E17" s="22">
        <v>38620</v>
      </c>
      <c r="F17" s="23">
        <v>3.1492352121432599</v>
      </c>
      <c r="G17" s="23"/>
    </row>
    <row r="18" spans="1:7" x14ac:dyDescent="0.2">
      <c r="A18" s="21" t="s">
        <v>587</v>
      </c>
      <c r="B18" s="21" t="s">
        <v>586</v>
      </c>
      <c r="C18" s="21" t="s">
        <v>196</v>
      </c>
      <c r="D18" s="24">
        <v>2693087</v>
      </c>
      <c r="E18" s="22">
        <v>38511.144099999998</v>
      </c>
      <c r="F18" s="23">
        <v>3.1403586499130798</v>
      </c>
      <c r="G18" s="23"/>
    </row>
    <row r="19" spans="1:7" x14ac:dyDescent="0.2">
      <c r="A19" s="21" t="s">
        <v>172</v>
      </c>
      <c r="B19" s="21" t="s">
        <v>171</v>
      </c>
      <c r="C19" s="21" t="s">
        <v>173</v>
      </c>
      <c r="D19" s="24">
        <v>1425000</v>
      </c>
      <c r="E19" s="22">
        <v>37902.15</v>
      </c>
      <c r="F19" s="23">
        <v>3.09069874147943</v>
      </c>
      <c r="G19" s="23"/>
    </row>
    <row r="20" spans="1:7" x14ac:dyDescent="0.2">
      <c r="A20" s="21" t="s">
        <v>166</v>
      </c>
      <c r="B20" s="21" t="s">
        <v>165</v>
      </c>
      <c r="C20" s="21" t="s">
        <v>167</v>
      </c>
      <c r="D20" s="24">
        <v>4700000</v>
      </c>
      <c r="E20" s="22">
        <v>36286.35</v>
      </c>
      <c r="F20" s="23">
        <v>2.9589396980878999</v>
      </c>
      <c r="G20" s="23"/>
    </row>
    <row r="21" spans="1:7" x14ac:dyDescent="0.2">
      <c r="A21" s="21" t="s">
        <v>147</v>
      </c>
      <c r="B21" s="21" t="s">
        <v>146</v>
      </c>
      <c r="C21" s="21" t="s">
        <v>115</v>
      </c>
      <c r="D21" s="24">
        <v>4200000</v>
      </c>
      <c r="E21" s="22">
        <v>33705</v>
      </c>
      <c r="F21" s="23">
        <v>2.7484456971851001</v>
      </c>
      <c r="G21" s="23"/>
    </row>
    <row r="22" spans="1:7" x14ac:dyDescent="0.2">
      <c r="A22" s="21" t="s">
        <v>155</v>
      </c>
      <c r="B22" s="21" t="s">
        <v>154</v>
      </c>
      <c r="C22" s="21" t="s">
        <v>156</v>
      </c>
      <c r="D22" s="24">
        <v>1800000</v>
      </c>
      <c r="E22" s="22">
        <v>31874.400000000001</v>
      </c>
      <c r="F22" s="23">
        <v>2.5991709695996699</v>
      </c>
      <c r="G22" s="23"/>
    </row>
    <row r="23" spans="1:7" x14ac:dyDescent="0.2">
      <c r="A23" s="21" t="s">
        <v>179</v>
      </c>
      <c r="B23" s="21" t="s">
        <v>178</v>
      </c>
      <c r="C23" s="21" t="s">
        <v>180</v>
      </c>
      <c r="D23" s="24">
        <v>550000</v>
      </c>
      <c r="E23" s="22">
        <v>31053</v>
      </c>
      <c r="F23" s="23">
        <v>2.5321906018302598</v>
      </c>
      <c r="G23" s="23"/>
    </row>
    <row r="24" spans="1:7" x14ac:dyDescent="0.2">
      <c r="A24" s="21" t="s">
        <v>185</v>
      </c>
      <c r="B24" s="21" t="s">
        <v>184</v>
      </c>
      <c r="C24" s="21" t="s">
        <v>183</v>
      </c>
      <c r="D24" s="24">
        <v>4468295</v>
      </c>
      <c r="E24" s="22">
        <v>28049.721860000001</v>
      </c>
      <c r="F24" s="23">
        <v>2.28729082786993</v>
      </c>
      <c r="G24" s="23"/>
    </row>
    <row r="25" spans="1:7" x14ac:dyDescent="0.2">
      <c r="A25" s="21" t="s">
        <v>826</v>
      </c>
      <c r="B25" s="21" t="s">
        <v>825</v>
      </c>
      <c r="C25" s="21" t="s">
        <v>213</v>
      </c>
      <c r="D25" s="24">
        <v>713829</v>
      </c>
      <c r="E25" s="22">
        <v>27201.167870000001</v>
      </c>
      <c r="F25" s="23">
        <v>2.2180962109690299</v>
      </c>
      <c r="G25" s="23"/>
    </row>
    <row r="26" spans="1:7" x14ac:dyDescent="0.2">
      <c r="A26" s="21" t="s">
        <v>630</v>
      </c>
      <c r="B26" s="21" t="s">
        <v>629</v>
      </c>
      <c r="C26" s="21" t="s">
        <v>180</v>
      </c>
      <c r="D26" s="24">
        <v>4500000</v>
      </c>
      <c r="E26" s="22">
        <v>21062.25</v>
      </c>
      <c r="F26" s="23">
        <v>1.71750334922228</v>
      </c>
      <c r="G26" s="23"/>
    </row>
    <row r="27" spans="1:7" x14ac:dyDescent="0.2">
      <c r="A27" s="21" t="s">
        <v>726</v>
      </c>
      <c r="B27" s="21" t="s">
        <v>725</v>
      </c>
      <c r="C27" s="21" t="s">
        <v>213</v>
      </c>
      <c r="D27" s="24">
        <v>540000</v>
      </c>
      <c r="E27" s="22">
        <v>20661.48</v>
      </c>
      <c r="F27" s="23">
        <v>1.68482289878285</v>
      </c>
      <c r="G27" s="23"/>
    </row>
    <row r="28" spans="1:7" x14ac:dyDescent="0.2">
      <c r="A28" s="21" t="s">
        <v>476</v>
      </c>
      <c r="B28" s="21" t="s">
        <v>475</v>
      </c>
      <c r="C28" s="21" t="s">
        <v>115</v>
      </c>
      <c r="D28" s="24">
        <v>2650000</v>
      </c>
      <c r="E28" s="22">
        <v>19596.75</v>
      </c>
      <c r="F28" s="23">
        <v>1.5980003921172601</v>
      </c>
      <c r="G28" s="23"/>
    </row>
    <row r="29" spans="1:7" x14ac:dyDescent="0.2">
      <c r="A29" s="21" t="s">
        <v>253</v>
      </c>
      <c r="B29" s="21" t="s">
        <v>252</v>
      </c>
      <c r="C29" s="21" t="s">
        <v>254</v>
      </c>
      <c r="D29" s="24">
        <v>14300000</v>
      </c>
      <c r="E29" s="22">
        <v>18158.14</v>
      </c>
      <c r="F29" s="23">
        <v>1.4806901573026201</v>
      </c>
      <c r="G29" s="23"/>
    </row>
    <row r="30" spans="1:7" x14ac:dyDescent="0.2">
      <c r="A30" s="21" t="s">
        <v>792</v>
      </c>
      <c r="B30" s="21" t="s">
        <v>791</v>
      </c>
      <c r="C30" s="21" t="s">
        <v>494</v>
      </c>
      <c r="D30" s="24">
        <v>3300000</v>
      </c>
      <c r="E30" s="22">
        <v>17196.3</v>
      </c>
      <c r="F30" s="23">
        <v>1.4022577286012201</v>
      </c>
      <c r="G30" s="23"/>
    </row>
    <row r="31" spans="1:7" x14ac:dyDescent="0.2">
      <c r="A31" s="21" t="s">
        <v>583</v>
      </c>
      <c r="B31" s="21" t="s">
        <v>582</v>
      </c>
      <c r="C31" s="21" t="s">
        <v>219</v>
      </c>
      <c r="D31" s="24">
        <v>767769</v>
      </c>
      <c r="E31" s="22">
        <v>13726.94195</v>
      </c>
      <c r="F31" s="23">
        <v>1.1193518628686301</v>
      </c>
      <c r="G31" s="23"/>
    </row>
    <row r="32" spans="1:7" x14ac:dyDescent="0.2">
      <c r="A32" s="21" t="s">
        <v>245</v>
      </c>
      <c r="B32" s="21" t="s">
        <v>244</v>
      </c>
      <c r="C32" s="21" t="s">
        <v>134</v>
      </c>
      <c r="D32" s="24">
        <v>225000</v>
      </c>
      <c r="E32" s="22">
        <v>11920.5</v>
      </c>
      <c r="F32" s="23">
        <v>0.97204708302314202</v>
      </c>
      <c r="G32" s="23"/>
    </row>
    <row r="33" spans="1:9" x14ac:dyDescent="0.2">
      <c r="A33" s="21" t="s">
        <v>828</v>
      </c>
      <c r="B33" s="21" t="s">
        <v>827</v>
      </c>
      <c r="C33" s="21" t="s">
        <v>170</v>
      </c>
      <c r="D33" s="24">
        <v>1368783</v>
      </c>
      <c r="E33" s="22">
        <v>6262.8666169999997</v>
      </c>
      <c r="F33" s="23">
        <v>0.51070015741100405</v>
      </c>
      <c r="G33" s="23"/>
    </row>
    <row r="34" spans="1:9" x14ac:dyDescent="0.2">
      <c r="A34" s="20" t="s">
        <v>27</v>
      </c>
      <c r="B34" s="20"/>
      <c r="C34" s="20"/>
      <c r="D34" s="20"/>
      <c r="E34" s="25">
        <f>SUM(E7:E33)</f>
        <v>1174661.4623969998</v>
      </c>
      <c r="F34" s="26">
        <f>SUM(F7:F33)</f>
        <v>95.786774721085735</v>
      </c>
      <c r="G34" s="23"/>
      <c r="H34" s="14"/>
      <c r="I34" s="14"/>
    </row>
    <row r="35" spans="1:9" x14ac:dyDescent="0.2">
      <c r="A35" s="21"/>
      <c r="B35" s="21"/>
      <c r="C35" s="21"/>
      <c r="D35" s="21"/>
      <c r="E35" s="22"/>
      <c r="F35" s="23"/>
      <c r="G35" s="23"/>
    </row>
    <row r="36" spans="1:9" x14ac:dyDescent="0.2">
      <c r="A36" s="20" t="s">
        <v>28</v>
      </c>
      <c r="B36" s="21"/>
      <c r="C36" s="21"/>
      <c r="D36" s="21"/>
      <c r="E36" s="22"/>
      <c r="F36" s="23"/>
      <c r="G36" s="23"/>
    </row>
    <row r="37" spans="1:9" x14ac:dyDescent="0.2">
      <c r="A37" s="20" t="s">
        <v>33</v>
      </c>
      <c r="B37" s="21"/>
      <c r="C37" s="21"/>
      <c r="D37" s="21"/>
      <c r="E37" s="22"/>
      <c r="F37" s="23"/>
      <c r="G37" s="23"/>
    </row>
    <row r="38" spans="1:9" x14ac:dyDescent="0.2">
      <c r="A38" s="21" t="s">
        <v>280</v>
      </c>
      <c r="B38" s="21" t="s">
        <v>279</v>
      </c>
      <c r="C38" s="21" t="s">
        <v>36</v>
      </c>
      <c r="D38" s="24">
        <v>2500000</v>
      </c>
      <c r="E38" s="22">
        <v>2472.4650000000001</v>
      </c>
      <c r="F38" s="23">
        <v>0.20161506573774701</v>
      </c>
      <c r="G38" s="23">
        <v>5.4200999999999997</v>
      </c>
    </row>
    <row r="39" spans="1:9" x14ac:dyDescent="0.2">
      <c r="A39" s="20" t="s">
        <v>27</v>
      </c>
      <c r="B39" s="20"/>
      <c r="C39" s="20"/>
      <c r="D39" s="20"/>
      <c r="E39" s="25">
        <f>SUM(E37:E38)</f>
        <v>2472.4650000000001</v>
      </c>
      <c r="F39" s="26">
        <f>SUM(F37:F38)</f>
        <v>0.20161506573774701</v>
      </c>
      <c r="G39" s="23"/>
      <c r="H39" s="14"/>
      <c r="I39" s="14"/>
    </row>
    <row r="40" spans="1:9" x14ac:dyDescent="0.2">
      <c r="A40" s="21"/>
      <c r="B40" s="21"/>
      <c r="C40" s="21"/>
      <c r="D40" s="21"/>
      <c r="E40" s="22"/>
      <c r="F40" s="23"/>
      <c r="G40" s="23"/>
    </row>
    <row r="41" spans="1:9" x14ac:dyDescent="0.2">
      <c r="A41" s="20" t="s">
        <v>38</v>
      </c>
      <c r="B41" s="20"/>
      <c r="C41" s="20"/>
      <c r="D41" s="20"/>
      <c r="E41" s="25">
        <f>E34+E39</f>
        <v>1177133.9273969999</v>
      </c>
      <c r="F41" s="26">
        <f>F34+F39</f>
        <v>95.988389786823475</v>
      </c>
      <c r="G41" s="23"/>
      <c r="H41" s="14"/>
      <c r="I41" s="14"/>
    </row>
    <row r="42" spans="1:9" x14ac:dyDescent="0.2">
      <c r="A42" s="20"/>
      <c r="B42" s="20"/>
      <c r="C42" s="20"/>
      <c r="D42" s="20"/>
      <c r="E42" s="25"/>
      <c r="F42" s="26"/>
      <c r="G42" s="23"/>
      <c r="H42" s="14"/>
      <c r="I42" s="14"/>
    </row>
    <row r="43" spans="1:9" x14ac:dyDescent="0.2">
      <c r="A43" s="20" t="s">
        <v>40</v>
      </c>
      <c r="B43" s="20"/>
      <c r="C43" s="20"/>
      <c r="D43" s="20"/>
      <c r="E43" s="25">
        <f>E45-(E34+E39)</f>
        <v>49195.5589203001</v>
      </c>
      <c r="F43" s="26">
        <f>F45-(F34+F39)</f>
        <v>4.0116102131765246</v>
      </c>
      <c r="G43" s="23"/>
      <c r="H43" s="14"/>
      <c r="I43" s="14"/>
    </row>
    <row r="44" spans="1:9" x14ac:dyDescent="0.2">
      <c r="A44" s="20"/>
      <c r="B44" s="20"/>
      <c r="C44" s="20"/>
      <c r="D44" s="20"/>
      <c r="E44" s="25"/>
      <c r="F44" s="26"/>
      <c r="G44" s="23"/>
      <c r="H44" s="14"/>
      <c r="I44" s="14"/>
    </row>
    <row r="45" spans="1:9" x14ac:dyDescent="0.2">
      <c r="A45" s="27" t="s">
        <v>39</v>
      </c>
      <c r="B45" s="27"/>
      <c r="C45" s="27"/>
      <c r="D45" s="27"/>
      <c r="E45" s="28">
        <v>1226329.4863173</v>
      </c>
      <c r="F45" s="29">
        <v>100</v>
      </c>
      <c r="G45" s="65"/>
      <c r="H45" s="14"/>
      <c r="I45" s="14"/>
    </row>
    <row r="47" spans="1:9" x14ac:dyDescent="0.2">
      <c r="A47" s="14" t="s">
        <v>42</v>
      </c>
    </row>
    <row r="48" spans="1:9" x14ac:dyDescent="0.2">
      <c r="A48" s="14" t="s">
        <v>43</v>
      </c>
    </row>
    <row r="49" spans="1:7" x14ac:dyDescent="0.2">
      <c r="A49" s="14" t="s">
        <v>44</v>
      </c>
      <c r="B49" s="14"/>
      <c r="C49" s="30" t="s">
        <v>46</v>
      </c>
      <c r="D49" s="14" t="s">
        <v>45</v>
      </c>
    </row>
    <row r="50" spans="1:7" x14ac:dyDescent="0.2">
      <c r="A50" s="7" t="s">
        <v>47</v>
      </c>
      <c r="C50" s="31">
        <v>94.821899999999999</v>
      </c>
      <c r="D50" s="31">
        <v>106.7015</v>
      </c>
    </row>
    <row r="51" spans="1:7" x14ac:dyDescent="0.2">
      <c r="A51" s="7" t="s">
        <v>48</v>
      </c>
      <c r="C51" s="31">
        <v>34.225900000000003</v>
      </c>
      <c r="D51" s="31">
        <v>35.440399999999997</v>
      </c>
    </row>
    <row r="52" spans="1:7" x14ac:dyDescent="0.2">
      <c r="A52" s="7" t="s">
        <v>49</v>
      </c>
      <c r="C52" s="31">
        <v>106.48480000000001</v>
      </c>
      <c r="D52" s="31">
        <v>120.2991</v>
      </c>
    </row>
    <row r="53" spans="1:7" x14ac:dyDescent="0.2">
      <c r="A53" s="7" t="s">
        <v>50</v>
      </c>
      <c r="C53" s="31">
        <v>40.450699999999998</v>
      </c>
      <c r="D53" s="31">
        <v>41.940100000000001</v>
      </c>
    </row>
    <row r="55" spans="1:7" x14ac:dyDescent="0.2">
      <c r="A55" s="14" t="s">
        <v>51</v>
      </c>
    </row>
    <row r="56" spans="1:7" x14ac:dyDescent="0.2">
      <c r="A56" s="116" t="s">
        <v>52</v>
      </c>
      <c r="B56" s="117"/>
      <c r="C56" s="32" t="s">
        <v>53</v>
      </c>
    </row>
    <row r="57" spans="1:7" x14ac:dyDescent="0.2">
      <c r="A57" s="112" t="s">
        <v>48</v>
      </c>
      <c r="B57" s="113"/>
      <c r="C57" s="33">
        <v>3.15</v>
      </c>
    </row>
    <row r="58" spans="1:7" x14ac:dyDescent="0.2">
      <c r="A58" s="112" t="s">
        <v>50</v>
      </c>
      <c r="B58" s="113"/>
      <c r="C58" s="33">
        <v>3.85</v>
      </c>
    </row>
    <row r="59" spans="1:7" x14ac:dyDescent="0.2">
      <c r="A59" s="7" t="s">
        <v>54</v>
      </c>
    </row>
    <row r="60" spans="1:7" x14ac:dyDescent="0.2">
      <c r="A60" s="7" t="s">
        <v>55</v>
      </c>
    </row>
    <row r="62" spans="1:7" x14ac:dyDescent="0.2">
      <c r="A62" s="14" t="s">
        <v>285</v>
      </c>
      <c r="D62" s="36">
        <v>7.4294428557206263E-2</v>
      </c>
    </row>
    <row r="63" spans="1:7" x14ac:dyDescent="0.2">
      <c r="G63" s="11"/>
    </row>
    <row r="64" spans="1:7" x14ac:dyDescent="0.2">
      <c r="A64" s="14" t="s">
        <v>964</v>
      </c>
      <c r="D64" s="30" t="s">
        <v>57</v>
      </c>
      <c r="G64" s="11"/>
    </row>
    <row r="65" spans="1:9" x14ac:dyDescent="0.2">
      <c r="G65" s="11"/>
    </row>
    <row r="66" spans="1:9" x14ac:dyDescent="0.2">
      <c r="A66" s="63" t="s">
        <v>1004</v>
      </c>
      <c r="B66" s="59"/>
      <c r="C66" s="59"/>
      <c r="D66" s="59"/>
      <c r="E66" s="11"/>
      <c r="G66" s="11"/>
      <c r="H66" s="59"/>
      <c r="I66" s="59"/>
    </row>
    <row r="67" spans="1:9" x14ac:dyDescent="0.2">
      <c r="A67" s="70"/>
      <c r="B67" s="59"/>
      <c r="C67" s="59"/>
      <c r="D67" s="59"/>
      <c r="E67" s="11"/>
      <c r="G67" s="11"/>
      <c r="H67" s="59"/>
      <c r="I67" s="59"/>
    </row>
    <row r="68" spans="1:9" x14ac:dyDescent="0.2">
      <c r="A68" s="63" t="s">
        <v>997</v>
      </c>
      <c r="B68" s="59"/>
      <c r="C68" s="59"/>
      <c r="D68" s="59"/>
      <c r="E68" s="11"/>
      <c r="G68" s="11"/>
      <c r="H68" s="59"/>
      <c r="I68" s="59"/>
    </row>
    <row r="69" spans="1:9" x14ac:dyDescent="0.2">
      <c r="A69" s="70"/>
      <c r="B69" s="59"/>
      <c r="C69" s="59"/>
      <c r="D69" s="59"/>
      <c r="E69" s="11"/>
      <c r="G69" s="11"/>
      <c r="H69" s="59"/>
      <c r="I69" s="59"/>
    </row>
    <row r="70" spans="1:9" x14ac:dyDescent="0.2">
      <c r="A70" s="59"/>
      <c r="B70" s="59"/>
      <c r="C70" s="59"/>
      <c r="D70" s="59"/>
      <c r="E70" s="11"/>
      <c r="G70" s="11"/>
      <c r="H70" s="59"/>
      <c r="I70" s="59"/>
    </row>
    <row r="71" spans="1:9" x14ac:dyDescent="0.2">
      <c r="A71" s="59"/>
      <c r="B71" s="59"/>
      <c r="C71" s="59"/>
      <c r="D71" s="59"/>
      <c r="E71" s="11"/>
      <c r="G71" s="11"/>
      <c r="H71" s="59"/>
      <c r="I71" s="59"/>
    </row>
    <row r="72" spans="1:9" x14ac:dyDescent="0.2">
      <c r="A72" s="59"/>
      <c r="B72" s="59"/>
      <c r="C72" s="59"/>
      <c r="D72" s="59"/>
      <c r="E72" s="11"/>
      <c r="G72" s="11"/>
      <c r="H72" s="59"/>
      <c r="I72" s="59"/>
    </row>
    <row r="73" spans="1:9" x14ac:dyDescent="0.2">
      <c r="A73" s="59"/>
      <c r="B73" s="59"/>
      <c r="C73" s="59"/>
      <c r="D73" s="59"/>
      <c r="E73" s="11"/>
      <c r="G73" s="11"/>
      <c r="H73" s="59"/>
      <c r="I73" s="59"/>
    </row>
    <row r="74" spans="1:9" x14ac:dyDescent="0.2">
      <c r="A74" s="59"/>
      <c r="B74" s="59"/>
      <c r="C74" s="59"/>
      <c r="D74" s="59"/>
      <c r="E74" s="11"/>
      <c r="G74" s="11"/>
      <c r="H74" s="59"/>
      <c r="I74" s="59"/>
    </row>
    <row r="75" spans="1:9" x14ac:dyDescent="0.2">
      <c r="A75" s="59"/>
      <c r="B75" s="59"/>
      <c r="C75" s="59"/>
      <c r="D75" s="59"/>
      <c r="E75" s="11"/>
      <c r="G75" s="11"/>
      <c r="H75" s="59"/>
      <c r="I75" s="59"/>
    </row>
    <row r="76" spans="1:9" x14ac:dyDescent="0.2">
      <c r="A76" s="59"/>
      <c r="B76" s="59"/>
      <c r="C76" s="59"/>
      <c r="D76" s="59"/>
      <c r="E76" s="11"/>
      <c r="G76" s="11"/>
      <c r="H76" s="59"/>
      <c r="I76" s="59"/>
    </row>
    <row r="77" spans="1:9" x14ac:dyDescent="0.2">
      <c r="A77" s="59"/>
      <c r="B77" s="59"/>
      <c r="C77" s="59"/>
      <c r="D77" s="59"/>
      <c r="E77" s="11"/>
      <c r="G77" s="11"/>
      <c r="H77" s="59"/>
      <c r="I77" s="59"/>
    </row>
    <row r="78" spans="1:9" x14ac:dyDescent="0.2">
      <c r="A78" s="59"/>
      <c r="B78" s="59"/>
      <c r="C78" s="59"/>
      <c r="D78" s="59"/>
      <c r="E78" s="11"/>
      <c r="G78" s="11"/>
      <c r="H78" s="59"/>
      <c r="I78" s="59"/>
    </row>
    <row r="79" spans="1:9" x14ac:dyDescent="0.2">
      <c r="A79" s="59"/>
      <c r="B79" s="59"/>
      <c r="C79" s="59"/>
      <c r="D79" s="59"/>
      <c r="E79" s="11"/>
      <c r="G79" s="11"/>
      <c r="H79" s="59"/>
      <c r="I79" s="59"/>
    </row>
    <row r="80" spans="1:9" x14ac:dyDescent="0.2">
      <c r="A80" s="59"/>
      <c r="B80" s="59"/>
      <c r="C80" s="59"/>
      <c r="D80" s="59"/>
      <c r="E80" s="11"/>
      <c r="G80" s="11"/>
      <c r="H80" s="59"/>
      <c r="I80" s="59"/>
    </row>
    <row r="81" spans="1:9" x14ac:dyDescent="0.2">
      <c r="A81" s="59"/>
      <c r="B81" s="59"/>
      <c r="C81" s="59"/>
      <c r="D81" s="59"/>
      <c r="E81" s="11"/>
      <c r="G81" s="11"/>
      <c r="H81" s="59"/>
      <c r="I81" s="59"/>
    </row>
    <row r="82" spans="1:9" x14ac:dyDescent="0.2">
      <c r="A82" s="59"/>
      <c r="B82" s="59"/>
      <c r="C82" s="59"/>
      <c r="D82" s="59"/>
      <c r="E82" s="11"/>
      <c r="G82" s="11"/>
      <c r="H82" s="59"/>
      <c r="I82" s="59"/>
    </row>
    <row r="83" spans="1:9" x14ac:dyDescent="0.2">
      <c r="A83" s="59"/>
      <c r="B83" s="59"/>
      <c r="C83" s="59"/>
      <c r="D83" s="59"/>
      <c r="E83" s="11"/>
      <c r="G83" s="11"/>
      <c r="H83" s="59"/>
      <c r="I83" s="59"/>
    </row>
    <row r="84" spans="1:9" x14ac:dyDescent="0.2">
      <c r="A84" s="59"/>
      <c r="B84" s="59"/>
      <c r="C84" s="59"/>
      <c r="D84" s="59"/>
      <c r="E84" s="11"/>
      <c r="G84" s="11"/>
      <c r="H84" s="59"/>
      <c r="I84" s="59"/>
    </row>
    <row r="85" spans="1:9" x14ac:dyDescent="0.2">
      <c r="A85" s="59"/>
      <c r="B85" s="59"/>
      <c r="C85" s="59"/>
      <c r="D85" s="59"/>
      <c r="E85" s="11"/>
      <c r="G85" s="11"/>
      <c r="H85" s="59"/>
      <c r="I85" s="59"/>
    </row>
    <row r="86" spans="1:9" x14ac:dyDescent="0.2">
      <c r="A86" s="63" t="s">
        <v>1010</v>
      </c>
      <c r="B86" s="59"/>
      <c r="C86" s="59"/>
      <c r="D86" s="59"/>
      <c r="E86" s="11"/>
      <c r="G86" s="11"/>
      <c r="H86" s="59"/>
      <c r="I86" s="59"/>
    </row>
    <row r="87" spans="1:9" x14ac:dyDescent="0.2">
      <c r="A87" s="59"/>
      <c r="B87" s="59"/>
      <c r="C87" s="59"/>
      <c r="D87" s="59"/>
      <c r="E87" s="11"/>
      <c r="G87" s="11"/>
      <c r="H87" s="59"/>
      <c r="I87" s="59"/>
    </row>
    <row r="88" spans="1:9" x14ac:dyDescent="0.2">
      <c r="A88" s="63" t="s">
        <v>998</v>
      </c>
      <c r="B88" s="59"/>
      <c r="C88" s="59"/>
      <c r="D88" s="59"/>
      <c r="E88" s="11"/>
      <c r="G88" s="11"/>
      <c r="H88" s="59"/>
      <c r="I88" s="59"/>
    </row>
    <row r="89" spans="1:9" x14ac:dyDescent="0.2">
      <c r="A89" s="59"/>
      <c r="B89" s="59"/>
      <c r="C89" s="59"/>
      <c r="D89" s="59"/>
      <c r="E89" s="11"/>
      <c r="G89" s="11"/>
      <c r="H89" s="59"/>
      <c r="I89" s="59"/>
    </row>
    <row r="90" spans="1:9" x14ac:dyDescent="0.2">
      <c r="A90" s="59"/>
      <c r="B90" s="59"/>
      <c r="C90" s="59"/>
      <c r="D90" s="59"/>
      <c r="E90" s="11"/>
      <c r="G90" s="11"/>
      <c r="H90" s="59"/>
      <c r="I90" s="59"/>
    </row>
    <row r="91" spans="1:9" x14ac:dyDescent="0.2">
      <c r="A91" s="59"/>
      <c r="B91" s="59"/>
      <c r="C91" s="59"/>
      <c r="D91" s="59"/>
      <c r="E91" s="11"/>
      <c r="G91" s="11"/>
      <c r="H91" s="59"/>
      <c r="I91" s="59"/>
    </row>
    <row r="92" spans="1:9" x14ac:dyDescent="0.2">
      <c r="A92" s="59"/>
      <c r="B92" s="59"/>
      <c r="C92" s="59"/>
      <c r="D92" s="59"/>
      <c r="E92" s="11"/>
      <c r="G92" s="11"/>
      <c r="H92" s="59"/>
      <c r="I92" s="59"/>
    </row>
    <row r="93" spans="1:9" x14ac:dyDescent="0.2">
      <c r="A93" s="59"/>
      <c r="B93" s="59"/>
      <c r="C93" s="59"/>
      <c r="D93" s="59"/>
      <c r="E93" s="11"/>
      <c r="G93" s="11"/>
      <c r="H93" s="59"/>
      <c r="I93" s="59"/>
    </row>
    <row r="94" spans="1:9" x14ac:dyDescent="0.2">
      <c r="A94" s="59"/>
      <c r="B94" s="59"/>
      <c r="C94" s="59"/>
      <c r="D94" s="59"/>
      <c r="E94" s="11"/>
      <c r="G94" s="11"/>
      <c r="H94" s="59"/>
      <c r="I94" s="59"/>
    </row>
    <row r="95" spans="1:9" x14ac:dyDescent="0.2">
      <c r="A95" s="59"/>
      <c r="B95" s="59"/>
      <c r="C95" s="59"/>
      <c r="D95" s="59"/>
      <c r="E95" s="11"/>
      <c r="G95" s="11"/>
      <c r="H95" s="59"/>
      <c r="I95" s="59"/>
    </row>
    <row r="96" spans="1:9" x14ac:dyDescent="0.2">
      <c r="A96" s="59"/>
      <c r="B96" s="59"/>
      <c r="C96" s="59"/>
      <c r="D96" s="59"/>
      <c r="E96" s="11"/>
      <c r="G96" s="11"/>
      <c r="H96" s="59"/>
      <c r="I96" s="59"/>
    </row>
    <row r="97" spans="1:9" x14ac:dyDescent="0.2">
      <c r="A97" s="59"/>
      <c r="B97" s="59"/>
      <c r="C97" s="59"/>
      <c r="D97" s="59"/>
      <c r="E97" s="11"/>
      <c r="G97" s="11"/>
      <c r="H97" s="59"/>
      <c r="I97" s="59"/>
    </row>
    <row r="98" spans="1:9" x14ac:dyDescent="0.2">
      <c r="A98" s="59"/>
      <c r="B98" s="59"/>
      <c r="C98" s="59"/>
      <c r="D98" s="59"/>
      <c r="E98" s="11"/>
      <c r="G98" s="11"/>
      <c r="H98" s="59"/>
      <c r="I98" s="59"/>
    </row>
    <row r="99" spans="1:9" x14ac:dyDescent="0.2">
      <c r="A99" s="59"/>
      <c r="B99" s="59"/>
      <c r="C99" s="59"/>
      <c r="D99" s="59"/>
      <c r="E99" s="11"/>
      <c r="G99" s="11"/>
      <c r="H99" s="59"/>
      <c r="I99" s="59"/>
    </row>
    <row r="100" spans="1:9" x14ac:dyDescent="0.2">
      <c r="A100" s="59"/>
      <c r="B100" s="59"/>
      <c r="C100" s="59"/>
      <c r="D100" s="59"/>
      <c r="E100" s="11"/>
      <c r="G100" s="11"/>
      <c r="H100" s="59"/>
      <c r="I100" s="59"/>
    </row>
    <row r="101" spans="1:9" x14ac:dyDescent="0.2">
      <c r="A101" s="59"/>
      <c r="B101" s="59"/>
      <c r="C101" s="59"/>
      <c r="D101" s="59"/>
      <c r="E101" s="11"/>
      <c r="G101" s="11"/>
      <c r="H101" s="59"/>
      <c r="I101" s="59"/>
    </row>
    <row r="102" spans="1:9" x14ac:dyDescent="0.2">
      <c r="A102" s="59"/>
      <c r="B102" s="59"/>
      <c r="C102" s="59"/>
      <c r="D102" s="59"/>
      <c r="E102" s="11"/>
      <c r="G102" s="11"/>
      <c r="H102" s="59"/>
      <c r="I102" s="59"/>
    </row>
    <row r="103" spans="1:9" x14ac:dyDescent="0.2">
      <c r="A103" s="59"/>
      <c r="B103" s="59"/>
      <c r="C103" s="59"/>
      <c r="D103" s="59"/>
      <c r="E103" s="11"/>
      <c r="G103" s="11"/>
      <c r="H103" s="59"/>
      <c r="I103" s="59"/>
    </row>
    <row r="104" spans="1:9" x14ac:dyDescent="0.2">
      <c r="A104" s="59"/>
      <c r="B104" s="59"/>
      <c r="C104" s="59"/>
      <c r="D104" s="59"/>
      <c r="E104" s="11"/>
      <c r="G104" s="11"/>
      <c r="H104" s="59"/>
      <c r="I104" s="59"/>
    </row>
    <row r="105" spans="1:9" x14ac:dyDescent="0.2">
      <c r="A105" s="59"/>
      <c r="B105" s="59"/>
      <c r="C105" s="59"/>
      <c r="D105" s="59"/>
      <c r="E105" s="11"/>
      <c r="G105" s="11"/>
      <c r="H105" s="59"/>
      <c r="I105" s="59"/>
    </row>
    <row r="106" spans="1:9" x14ac:dyDescent="0.2">
      <c r="A106" s="59"/>
      <c r="B106" s="59"/>
      <c r="C106" s="59"/>
      <c r="D106" s="59"/>
      <c r="E106" s="11"/>
      <c r="G106" s="11"/>
      <c r="H106" s="59"/>
      <c r="I106" s="59"/>
    </row>
    <row r="107" spans="1:9" x14ac:dyDescent="0.2">
      <c r="A107" s="59" t="s">
        <v>996</v>
      </c>
      <c r="B107" s="59"/>
      <c r="C107" s="59"/>
      <c r="D107" s="59"/>
      <c r="E107" s="11"/>
      <c r="G107" s="11"/>
      <c r="H107" s="59"/>
      <c r="I107" s="59"/>
    </row>
    <row r="108" spans="1:9" x14ac:dyDescent="0.2">
      <c r="A108" s="59"/>
      <c r="B108" s="59"/>
      <c r="C108" s="59"/>
      <c r="D108" s="59"/>
      <c r="E108" s="11"/>
      <c r="G108" s="11"/>
      <c r="H108" s="59"/>
      <c r="I108" s="59"/>
    </row>
    <row r="109" spans="1:9" x14ac:dyDescent="0.2">
      <c r="A109" s="59"/>
      <c r="B109" s="59"/>
      <c r="C109" s="59"/>
      <c r="D109" s="59"/>
      <c r="E109" s="11"/>
      <c r="G109" s="11"/>
      <c r="H109" s="59"/>
      <c r="I109" s="59"/>
    </row>
    <row r="110" spans="1:9" x14ac:dyDescent="0.2">
      <c r="A110" s="59"/>
      <c r="B110" s="59"/>
      <c r="C110" s="59"/>
      <c r="D110" s="59"/>
      <c r="E110" s="11"/>
      <c r="G110" s="11"/>
      <c r="H110" s="59"/>
      <c r="I110" s="59"/>
    </row>
    <row r="111" spans="1:9" x14ac:dyDescent="0.2">
      <c r="A111" s="59"/>
      <c r="B111" s="59"/>
      <c r="C111" s="59"/>
      <c r="D111" s="59"/>
      <c r="E111" s="11"/>
      <c r="G111" s="11"/>
      <c r="H111" s="59"/>
      <c r="I111" s="59"/>
    </row>
    <row r="112" spans="1:9" x14ac:dyDescent="0.2">
      <c r="A112" s="59"/>
      <c r="B112" s="59"/>
      <c r="C112" s="59"/>
      <c r="D112" s="59"/>
      <c r="E112" s="11"/>
      <c r="G112" s="11"/>
      <c r="H112" s="59"/>
      <c r="I112" s="59"/>
    </row>
    <row r="113" spans="1:9" x14ac:dyDescent="0.2">
      <c r="A113" s="59"/>
      <c r="B113" s="59"/>
      <c r="C113" s="59"/>
      <c r="D113" s="59"/>
      <c r="E113" s="11"/>
      <c r="G113" s="11"/>
      <c r="H113" s="59"/>
      <c r="I113" s="59"/>
    </row>
    <row r="114" spans="1:9" x14ac:dyDescent="0.2">
      <c r="A114" s="59"/>
      <c r="B114" s="59"/>
      <c r="C114" s="59"/>
      <c r="D114" s="59"/>
      <c r="E114" s="11"/>
      <c r="G114" s="11"/>
      <c r="H114" s="59"/>
      <c r="I114" s="59"/>
    </row>
    <row r="115" spans="1:9" x14ac:dyDescent="0.2">
      <c r="A115" s="59"/>
      <c r="B115" s="59"/>
      <c r="C115" s="59"/>
      <c r="D115" s="59"/>
      <c r="E115" s="11"/>
      <c r="G115" s="11"/>
      <c r="H115" s="59"/>
      <c r="I115" s="59"/>
    </row>
    <row r="116" spans="1:9" x14ac:dyDescent="0.2">
      <c r="A116" s="59"/>
      <c r="B116" s="59"/>
      <c r="C116" s="59"/>
      <c r="D116" s="59"/>
      <c r="E116" s="11"/>
      <c r="G116" s="11"/>
      <c r="H116" s="59"/>
      <c r="I116" s="59"/>
    </row>
    <row r="117" spans="1:9" x14ac:dyDescent="0.2">
      <c r="A117" s="59"/>
      <c r="B117" s="59"/>
      <c r="C117" s="59"/>
      <c r="D117" s="59"/>
      <c r="E117" s="11"/>
      <c r="G117" s="11"/>
      <c r="H117" s="59"/>
      <c r="I117" s="59"/>
    </row>
    <row r="118" spans="1:9" x14ac:dyDescent="0.2">
      <c r="A118" s="59"/>
      <c r="B118" s="59"/>
      <c r="C118" s="59"/>
      <c r="D118" s="59"/>
      <c r="E118" s="11"/>
      <c r="G118" s="11"/>
      <c r="H118" s="59"/>
      <c r="I118" s="59"/>
    </row>
    <row r="119" spans="1:9" x14ac:dyDescent="0.2">
      <c r="A119" s="59"/>
      <c r="B119" s="59"/>
      <c r="C119" s="59"/>
      <c r="D119" s="59"/>
      <c r="E119" s="11"/>
      <c r="G119" s="11"/>
      <c r="H119" s="59"/>
      <c r="I119" s="59"/>
    </row>
    <row r="120" spans="1:9" x14ac:dyDescent="0.2">
      <c r="A120" s="59"/>
      <c r="B120" s="59"/>
      <c r="C120" s="59"/>
      <c r="D120" s="59"/>
      <c r="E120" s="11"/>
      <c r="G120" s="59"/>
      <c r="H120" s="59"/>
      <c r="I120" s="59"/>
    </row>
    <row r="121" spans="1:9" x14ac:dyDescent="0.2">
      <c r="A121" s="59"/>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59"/>
      <c r="B124" s="59"/>
      <c r="C124" s="59"/>
      <c r="D124" s="59"/>
      <c r="E124" s="11"/>
      <c r="G124" s="59"/>
      <c r="H124" s="59"/>
      <c r="I124" s="59"/>
    </row>
    <row r="125" spans="1:9" x14ac:dyDescent="0.2">
      <c r="A125" s="59"/>
      <c r="B125" s="59"/>
      <c r="C125" s="59"/>
      <c r="D125" s="59"/>
      <c r="E125" s="11"/>
      <c r="G125" s="59"/>
      <c r="H125" s="59"/>
      <c r="I125" s="59"/>
    </row>
    <row r="126" spans="1:9" x14ac:dyDescent="0.2">
      <c r="A126" s="59"/>
      <c r="B126" s="59"/>
      <c r="C126" s="59"/>
      <c r="D126" s="59"/>
      <c r="E126" s="11"/>
      <c r="G126" s="59"/>
      <c r="H126" s="59"/>
      <c r="I126" s="59"/>
    </row>
    <row r="127" spans="1:9" x14ac:dyDescent="0.2">
      <c r="A127" s="59"/>
      <c r="B127" s="59"/>
      <c r="C127" s="59"/>
      <c r="D127" s="59"/>
      <c r="E127" s="11"/>
      <c r="G127" s="59"/>
      <c r="H127" s="59"/>
      <c r="I127" s="59"/>
    </row>
    <row r="128" spans="1:9" x14ac:dyDescent="0.2">
      <c r="A128" s="59"/>
      <c r="B128" s="59"/>
      <c r="C128" s="59"/>
      <c r="D128" s="59"/>
      <c r="E128" s="11"/>
      <c r="G128" s="59"/>
      <c r="H128" s="59"/>
      <c r="I128" s="59"/>
    </row>
    <row r="129" spans="1:9" x14ac:dyDescent="0.2">
      <c r="A129" s="59"/>
      <c r="B129" s="59"/>
      <c r="C129" s="59"/>
      <c r="D129" s="59"/>
      <c r="E129" s="11"/>
      <c r="G129" s="59"/>
      <c r="H129" s="59"/>
      <c r="I129" s="59"/>
    </row>
    <row r="130" spans="1:9" x14ac:dyDescent="0.2">
      <c r="A130" s="59"/>
      <c r="B130" s="59"/>
      <c r="C130" s="59"/>
      <c r="D130" s="59"/>
      <c r="E130" s="11"/>
      <c r="G130" s="59"/>
      <c r="H130" s="59"/>
      <c r="I130" s="59"/>
    </row>
    <row r="131" spans="1:9" x14ac:dyDescent="0.2">
      <c r="A131" s="59"/>
      <c r="B131" s="59"/>
      <c r="C131" s="59"/>
      <c r="D131" s="59"/>
      <c r="E131" s="11"/>
      <c r="G131" s="59"/>
      <c r="H131" s="59"/>
      <c r="I131" s="59"/>
    </row>
    <row r="132" spans="1:9" x14ac:dyDescent="0.2">
      <c r="A132" s="59"/>
      <c r="B132" s="59"/>
      <c r="C132" s="59"/>
      <c r="D132" s="59"/>
      <c r="E132" s="11"/>
      <c r="G132" s="59"/>
      <c r="H132" s="59"/>
      <c r="I132" s="59"/>
    </row>
    <row r="133" spans="1:9" x14ac:dyDescent="0.2">
      <c r="A133" s="59"/>
      <c r="B133" s="59"/>
      <c r="C133" s="59"/>
      <c r="D133" s="59"/>
      <c r="E133" s="11"/>
      <c r="G133" s="59"/>
      <c r="H133" s="59"/>
      <c r="I133" s="59"/>
    </row>
    <row r="134" spans="1:9" x14ac:dyDescent="0.2">
      <c r="A134" s="59"/>
      <c r="B134" s="59"/>
      <c r="C134" s="59"/>
      <c r="D134" s="59"/>
      <c r="E134" s="11"/>
      <c r="G134" s="59"/>
      <c r="H134" s="59"/>
      <c r="I134" s="59"/>
    </row>
    <row r="135" spans="1:9" x14ac:dyDescent="0.2">
      <c r="A135" s="59"/>
      <c r="B135" s="59"/>
      <c r="C135" s="59"/>
      <c r="D135" s="59"/>
      <c r="E135" s="11"/>
      <c r="G135" s="59"/>
      <c r="H135" s="59"/>
      <c r="I135" s="59"/>
    </row>
    <row r="136" spans="1:9" x14ac:dyDescent="0.2">
      <c r="A136" s="59"/>
      <c r="B136" s="59"/>
      <c r="C136" s="59"/>
      <c r="D136" s="59"/>
      <c r="E136" s="11"/>
      <c r="G136" s="59"/>
      <c r="H136" s="59"/>
      <c r="I136" s="59"/>
    </row>
    <row r="137" spans="1:9" x14ac:dyDescent="0.2">
      <c r="A137" s="59"/>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59"/>
      <c r="B141" s="59"/>
      <c r="C141" s="59"/>
      <c r="D141" s="59"/>
      <c r="E141" s="11"/>
      <c r="G141" s="59"/>
      <c r="H141" s="59"/>
      <c r="I141" s="59"/>
    </row>
    <row r="142" spans="1:9" x14ac:dyDescent="0.2">
      <c r="A142" s="59"/>
      <c r="B142" s="59"/>
      <c r="C142" s="59"/>
      <c r="D142" s="59"/>
      <c r="E142" s="11"/>
      <c r="G142" s="59"/>
      <c r="H142" s="59"/>
      <c r="I142" s="59"/>
    </row>
    <row r="143" spans="1:9" x14ac:dyDescent="0.2">
      <c r="A143" s="59"/>
      <c r="B143" s="59"/>
      <c r="C143" s="59"/>
      <c r="D143" s="59"/>
      <c r="E143" s="11"/>
      <c r="G143" s="59"/>
      <c r="H143" s="59"/>
      <c r="I143" s="59"/>
    </row>
    <row r="144" spans="1:9" x14ac:dyDescent="0.2">
      <c r="A144" s="59"/>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59"/>
      <c r="B153" s="59"/>
      <c r="C153" s="59"/>
      <c r="D153" s="59"/>
      <c r="E153" s="11"/>
      <c r="G153" s="59"/>
      <c r="H153" s="59"/>
      <c r="I153" s="59"/>
    </row>
    <row r="154" spans="1:9" x14ac:dyDescent="0.2">
      <c r="A154" s="59"/>
      <c r="B154" s="59"/>
      <c r="C154" s="59"/>
      <c r="D154" s="59"/>
      <c r="E154" s="11"/>
      <c r="G154" s="59"/>
      <c r="H154" s="59"/>
      <c r="I154" s="59"/>
    </row>
    <row r="155" spans="1:9" x14ac:dyDescent="0.2">
      <c r="A155" s="59"/>
      <c r="B155" s="59"/>
      <c r="C155" s="59"/>
      <c r="D155" s="59"/>
      <c r="E155" s="11"/>
      <c r="G155" s="59"/>
      <c r="H155" s="59"/>
      <c r="I155" s="59"/>
    </row>
    <row r="156" spans="1:9" x14ac:dyDescent="0.2">
      <c r="A156" s="59"/>
      <c r="B156" s="59"/>
      <c r="C156" s="59"/>
      <c r="D156" s="59"/>
      <c r="E156" s="11"/>
      <c r="G156" s="59"/>
      <c r="H156" s="59"/>
      <c r="I156" s="59"/>
    </row>
    <row r="157" spans="1:9" x14ac:dyDescent="0.2">
      <c r="A157" s="59"/>
      <c r="B157" s="59"/>
      <c r="C157" s="59"/>
      <c r="D157" s="59"/>
      <c r="E157" s="11"/>
      <c r="G157" s="59"/>
      <c r="H157" s="59"/>
      <c r="I157" s="59"/>
    </row>
    <row r="158" spans="1:9" x14ac:dyDescent="0.2">
      <c r="A158" s="59"/>
      <c r="B158" s="59"/>
      <c r="C158" s="59"/>
      <c r="D158" s="59"/>
      <c r="E158" s="11"/>
      <c r="G158" s="59"/>
      <c r="H158" s="59"/>
      <c r="I158" s="59"/>
    </row>
    <row r="159" spans="1:9" x14ac:dyDescent="0.2">
      <c r="A159" s="59"/>
      <c r="B159" s="59"/>
      <c r="C159" s="59"/>
      <c r="D159" s="59"/>
      <c r="E159" s="11"/>
      <c r="G159" s="59"/>
      <c r="H159" s="59"/>
      <c r="I159" s="59"/>
    </row>
    <row r="160" spans="1:9" x14ac:dyDescent="0.2">
      <c r="A160" s="59"/>
      <c r="B160" s="59"/>
      <c r="C160" s="59"/>
      <c r="D160" s="59"/>
      <c r="E160" s="11"/>
      <c r="G160" s="59"/>
      <c r="H160" s="59"/>
      <c r="I160" s="59"/>
    </row>
    <row r="161" spans="1:9" x14ac:dyDescent="0.2">
      <c r="A161" s="59"/>
      <c r="B161" s="59"/>
      <c r="C161" s="59"/>
      <c r="D161" s="59"/>
      <c r="E161" s="11"/>
      <c r="G161" s="59"/>
      <c r="H161" s="59"/>
      <c r="I161" s="59"/>
    </row>
    <row r="162" spans="1:9" x14ac:dyDescent="0.2">
      <c r="A162" s="59"/>
      <c r="B162" s="59"/>
      <c r="C162" s="59"/>
      <c r="D162" s="59"/>
      <c r="E162" s="11"/>
      <c r="G162" s="59"/>
      <c r="H162" s="59"/>
      <c r="I162" s="59"/>
    </row>
    <row r="163" spans="1:9" x14ac:dyDescent="0.2">
      <c r="A163" s="59"/>
      <c r="B163" s="59"/>
      <c r="C163" s="59"/>
      <c r="D163" s="59"/>
      <c r="E163" s="11"/>
      <c r="G163" s="59"/>
      <c r="H163" s="59"/>
      <c r="I163" s="59"/>
    </row>
    <row r="164" spans="1:9" x14ac:dyDescent="0.2">
      <c r="A164" s="59"/>
      <c r="B164" s="59"/>
      <c r="C164" s="59"/>
      <c r="D164" s="59"/>
      <c r="E164" s="11"/>
      <c r="G164" s="59"/>
      <c r="H164" s="59"/>
      <c r="I164" s="59"/>
    </row>
    <row r="165" spans="1:9" x14ac:dyDescent="0.2">
      <c r="A165" s="59"/>
      <c r="B165" s="59"/>
      <c r="C165" s="59"/>
      <c r="D165" s="59"/>
      <c r="E165" s="11"/>
      <c r="G165" s="59"/>
      <c r="H165" s="59"/>
      <c r="I165" s="59"/>
    </row>
    <row r="166" spans="1:9" x14ac:dyDescent="0.2">
      <c r="A166" s="59"/>
      <c r="B166" s="59"/>
      <c r="C166" s="59"/>
      <c r="D166" s="59"/>
      <c r="E166" s="11"/>
      <c r="G166" s="59"/>
      <c r="H166" s="59"/>
      <c r="I166" s="59"/>
    </row>
    <row r="167" spans="1:9" x14ac:dyDescent="0.2">
      <c r="A167" s="59"/>
      <c r="B167" s="59"/>
      <c r="C167" s="59"/>
      <c r="D167" s="59"/>
      <c r="E167" s="11"/>
      <c r="G167" s="59"/>
      <c r="H167" s="59"/>
      <c r="I167" s="59"/>
    </row>
    <row r="168" spans="1:9" x14ac:dyDescent="0.2">
      <c r="A168" s="59"/>
      <c r="B168" s="59"/>
      <c r="C168" s="59"/>
      <c r="D168" s="59"/>
      <c r="E168" s="11"/>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c r="B172" s="59"/>
      <c r="C172" s="59"/>
      <c r="D172" s="59"/>
      <c r="E172" s="11"/>
      <c r="G172" s="59"/>
      <c r="H172" s="59"/>
      <c r="I172" s="59"/>
    </row>
    <row r="173" spans="1:9" x14ac:dyDescent="0.2">
      <c r="A173" s="59"/>
      <c r="B173" s="59"/>
      <c r="C173" s="59"/>
      <c r="D173" s="59"/>
      <c r="E173" s="11"/>
      <c r="G173" s="59"/>
      <c r="H173" s="59"/>
      <c r="I173" s="59"/>
    </row>
    <row r="174" spans="1:9" x14ac:dyDescent="0.2">
      <c r="A174" s="59"/>
      <c r="B174" s="59"/>
      <c r="C174" s="59"/>
      <c r="D174" s="59"/>
      <c r="E174" s="11"/>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row r="207" spans="1:9" x14ac:dyDescent="0.2">
      <c r="A207" s="59"/>
      <c r="B207" s="59"/>
      <c r="C207" s="59"/>
      <c r="D207" s="59"/>
      <c r="E207" s="11"/>
      <c r="G207" s="59"/>
      <c r="H207" s="59"/>
      <c r="I207" s="59"/>
    </row>
    <row r="208" spans="1:9" x14ac:dyDescent="0.2">
      <c r="A208" s="59"/>
      <c r="B208" s="59"/>
      <c r="C208" s="59"/>
      <c r="D208" s="59"/>
      <c r="E208" s="11"/>
      <c r="G208" s="59"/>
      <c r="H208" s="59"/>
      <c r="I208" s="59"/>
    </row>
    <row r="209" spans="1:9" x14ac:dyDescent="0.2">
      <c r="A209" s="59"/>
      <c r="B209" s="59"/>
      <c r="C209" s="59"/>
      <c r="D209" s="59"/>
      <c r="E209" s="11"/>
      <c r="G209" s="59"/>
      <c r="H209" s="59"/>
      <c r="I209" s="59"/>
    </row>
    <row r="210" spans="1:9" x14ac:dyDescent="0.2">
      <c r="A210" s="59"/>
      <c r="B210" s="59"/>
      <c r="C210" s="59"/>
      <c r="D210" s="59"/>
      <c r="E210" s="11"/>
      <c r="G210" s="59"/>
      <c r="H210" s="59"/>
      <c r="I210" s="59"/>
    </row>
    <row r="211" spans="1:9" x14ac:dyDescent="0.2">
      <c r="A211" s="59"/>
      <c r="B211" s="59"/>
      <c r="C211" s="59"/>
      <c r="D211" s="59"/>
      <c r="E211" s="11"/>
      <c r="G211" s="59"/>
      <c r="H211" s="59"/>
      <c r="I211" s="59"/>
    </row>
    <row r="212" spans="1:9" x14ac:dyDescent="0.2">
      <c r="A212" s="59"/>
      <c r="B212" s="59"/>
      <c r="C212" s="59"/>
      <c r="D212" s="59"/>
      <c r="E212" s="11"/>
      <c r="G212" s="59"/>
      <c r="H212" s="59"/>
      <c r="I212" s="59"/>
    </row>
    <row r="213" spans="1:9" x14ac:dyDescent="0.2">
      <c r="A213" s="59"/>
      <c r="B213" s="59"/>
      <c r="C213" s="59"/>
      <c r="D213" s="59"/>
      <c r="E213" s="11"/>
      <c r="G213" s="59"/>
      <c r="H213" s="59"/>
      <c r="I213" s="59"/>
    </row>
    <row r="214" spans="1:9" x14ac:dyDescent="0.2">
      <c r="A214" s="59"/>
      <c r="B214" s="59"/>
      <c r="C214" s="59"/>
      <c r="D214" s="59"/>
      <c r="E214" s="11"/>
      <c r="G214" s="59"/>
      <c r="H214" s="59"/>
      <c r="I214" s="59"/>
    </row>
    <row r="215" spans="1:9" x14ac:dyDescent="0.2">
      <c r="A215" s="59"/>
      <c r="B215" s="59"/>
      <c r="C215" s="59"/>
      <c r="D215" s="59"/>
      <c r="E215" s="11"/>
      <c r="G215" s="59"/>
      <c r="H215" s="59"/>
      <c r="I215" s="59"/>
    </row>
    <row r="216" spans="1:9" x14ac:dyDescent="0.2">
      <c r="A216" s="59"/>
      <c r="B216" s="59"/>
      <c r="C216" s="59"/>
      <c r="D216" s="59"/>
      <c r="E216" s="11"/>
      <c r="G216" s="59"/>
      <c r="H216" s="59"/>
      <c r="I216" s="59"/>
    </row>
    <row r="217" spans="1:9" x14ac:dyDescent="0.2">
      <c r="A217" s="59"/>
      <c r="B217" s="59"/>
      <c r="C217" s="59"/>
      <c r="D217" s="59"/>
      <c r="E217" s="11"/>
      <c r="G217" s="59"/>
      <c r="H217" s="59"/>
      <c r="I217" s="59"/>
    </row>
    <row r="218" spans="1:9" x14ac:dyDescent="0.2">
      <c r="A218" s="59"/>
      <c r="B218" s="59"/>
      <c r="C218" s="59"/>
      <c r="D218" s="59"/>
      <c r="E218" s="11"/>
      <c r="G218" s="59"/>
      <c r="H218" s="59"/>
      <c r="I218" s="59"/>
    </row>
    <row r="219" spans="1:9" x14ac:dyDescent="0.2">
      <c r="A219" s="59"/>
      <c r="B219" s="59"/>
      <c r="C219" s="59"/>
      <c r="D219" s="59"/>
      <c r="E219" s="11"/>
      <c r="G219" s="59"/>
      <c r="H219" s="59"/>
      <c r="I219" s="59"/>
    </row>
    <row r="220" spans="1:9" x14ac:dyDescent="0.2">
      <c r="A220" s="59"/>
      <c r="B220" s="59"/>
      <c r="C220" s="59"/>
      <c r="D220" s="59"/>
      <c r="E220" s="11"/>
      <c r="G220" s="59"/>
      <c r="H220" s="59"/>
      <c r="I220" s="59"/>
    </row>
    <row r="221" spans="1:9" x14ac:dyDescent="0.2">
      <c r="A221" s="59"/>
      <c r="B221" s="59"/>
      <c r="C221" s="59"/>
      <c r="D221" s="59"/>
      <c r="E221" s="11"/>
      <c r="G221" s="59"/>
      <c r="H221" s="59"/>
      <c r="I221" s="59"/>
    </row>
  </sheetData>
  <mergeCells count="4">
    <mergeCell ref="A1:F1"/>
    <mergeCell ref="A56:B56"/>
    <mergeCell ref="A57:B57"/>
    <mergeCell ref="A58:B58"/>
  </mergeCells>
  <conditionalFormatting sqref="F2:F3">
    <cfRule type="cellIs" dxfId="49" priority="6" stopIfTrue="1" operator="between">
      <formula>0.009</formula>
      <formula>-0.009</formula>
    </cfRule>
  </conditionalFormatting>
  <conditionalFormatting sqref="F5:F65">
    <cfRule type="cellIs" dxfId="48" priority="4" stopIfTrue="1" operator="between">
      <formula>0.009</formula>
      <formula>-0.009</formula>
    </cfRule>
  </conditionalFormatting>
  <conditionalFormatting sqref="F203:F65536">
    <cfRule type="cellIs" dxfId="47" priority="2" stopIfTrue="1" operator="between">
      <formula>0.009</formula>
      <formula>-0.009</formula>
    </cfRule>
  </conditionalFormatting>
  <conditionalFormatting sqref="F66:G102">
    <cfRule type="cellIs" dxfId="46" priority="1" stopIfTrue="1" operator="between">
      <formula>0.009</formula>
      <formula>-0.009</formula>
    </cfRule>
  </conditionalFormatting>
  <conditionalFormatting sqref="G63:G65">
    <cfRule type="cellIs" dxfId="45" priority="3"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45"/>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35.42578125" style="7" bestFit="1" customWidth="1"/>
    <col min="4" max="4" width="15.5703125" style="7" bestFit="1" customWidth="1"/>
    <col min="5" max="5" width="26.28515625" style="10" customWidth="1"/>
    <col min="6" max="6" width="13.5703125" style="11" bestFit="1" customWidth="1"/>
    <col min="7" max="16384" width="9.140625" style="7"/>
  </cols>
  <sheetData>
    <row r="1" spans="1:7" s="1" customFormat="1" ht="15" x14ac:dyDescent="0.2">
      <c r="A1" s="114" t="s">
        <v>1482</v>
      </c>
      <c r="B1" s="115"/>
      <c r="C1" s="115"/>
      <c r="D1" s="115"/>
      <c r="E1" s="115"/>
      <c r="F1" s="115"/>
    </row>
    <row r="2" spans="1:7" s="1" customFormat="1" ht="12" x14ac:dyDescent="0.2">
      <c r="E2" s="5"/>
      <c r="F2" s="9"/>
    </row>
    <row r="3" spans="1:7" s="1" customFormat="1" ht="12" x14ac:dyDescent="0.2">
      <c r="A3" s="8" t="s">
        <v>7</v>
      </c>
      <c r="B3" s="2"/>
      <c r="C3" s="3"/>
      <c r="D3" s="3"/>
      <c r="E3" s="4"/>
      <c r="F3" s="9"/>
    </row>
    <row r="4" spans="1:7" s="1" customFormat="1" ht="27.75" customHeight="1" x14ac:dyDescent="0.2">
      <c r="A4" s="6" t="s">
        <v>2</v>
      </c>
      <c r="B4" s="6" t="s">
        <v>0</v>
      </c>
      <c r="C4" s="13" t="s">
        <v>4</v>
      </c>
      <c r="D4" s="13" t="s">
        <v>1</v>
      </c>
      <c r="E4" s="52" t="s">
        <v>6</v>
      </c>
      <c r="F4" s="12" t="s">
        <v>3</v>
      </c>
      <c r="G4" s="57" t="s">
        <v>5</v>
      </c>
    </row>
    <row r="5" spans="1:7" x14ac:dyDescent="0.2">
      <c r="A5" s="16" t="s">
        <v>112</v>
      </c>
      <c r="B5" s="17"/>
      <c r="C5" s="17"/>
      <c r="D5" s="17"/>
      <c r="E5" s="18"/>
      <c r="F5" s="19"/>
      <c r="G5" s="19"/>
    </row>
    <row r="6" spans="1:7" x14ac:dyDescent="0.2">
      <c r="A6" s="20" t="s">
        <v>20</v>
      </c>
      <c r="B6" s="21"/>
      <c r="C6" s="21"/>
      <c r="D6" s="21"/>
      <c r="E6" s="22"/>
      <c r="F6" s="23"/>
      <c r="G6" s="23"/>
    </row>
    <row r="7" spans="1:7" x14ac:dyDescent="0.2">
      <c r="A7" s="21" t="s">
        <v>114</v>
      </c>
      <c r="B7" s="21" t="s">
        <v>113</v>
      </c>
      <c r="C7" s="21" t="s">
        <v>115</v>
      </c>
      <c r="D7" s="24">
        <v>16869284</v>
      </c>
      <c r="E7" s="22">
        <v>160528.10654000001</v>
      </c>
      <c r="F7" s="23">
        <v>8.5721484229719707</v>
      </c>
      <c r="G7" s="23"/>
    </row>
    <row r="8" spans="1:7" x14ac:dyDescent="0.2">
      <c r="A8" s="21" t="s">
        <v>117</v>
      </c>
      <c r="B8" s="21" t="s">
        <v>116</v>
      </c>
      <c r="C8" s="21" t="s">
        <v>115</v>
      </c>
      <c r="D8" s="24">
        <v>10908206</v>
      </c>
      <c r="E8" s="22">
        <v>152474.90346999999</v>
      </c>
      <c r="F8" s="23">
        <v>8.1421100111056202</v>
      </c>
      <c r="G8" s="23"/>
    </row>
    <row r="9" spans="1:7" x14ac:dyDescent="0.2">
      <c r="A9" s="21" t="s">
        <v>122</v>
      </c>
      <c r="B9" s="21" t="s">
        <v>121</v>
      </c>
      <c r="C9" s="21" t="s">
        <v>123</v>
      </c>
      <c r="D9" s="24">
        <v>4528105</v>
      </c>
      <c r="E9" s="22">
        <v>85526.847240000003</v>
      </c>
      <c r="F9" s="23">
        <v>4.5671056894167403</v>
      </c>
      <c r="G9" s="23"/>
    </row>
    <row r="10" spans="1:7" x14ac:dyDescent="0.2">
      <c r="A10" s="21" t="s">
        <v>119</v>
      </c>
      <c r="B10" s="21" t="s">
        <v>118</v>
      </c>
      <c r="C10" s="21" t="s">
        <v>120</v>
      </c>
      <c r="D10" s="24">
        <v>2131779</v>
      </c>
      <c r="E10" s="22">
        <v>76765.361789999995</v>
      </c>
      <c r="F10" s="23">
        <v>4.0992452299501299</v>
      </c>
      <c r="G10" s="23"/>
    </row>
    <row r="11" spans="1:7" x14ac:dyDescent="0.2">
      <c r="A11" s="21" t="s">
        <v>131</v>
      </c>
      <c r="B11" s="21" t="s">
        <v>130</v>
      </c>
      <c r="C11" s="21" t="s">
        <v>115</v>
      </c>
      <c r="D11" s="24">
        <v>6761448</v>
      </c>
      <c r="E11" s="22">
        <v>70670.654500000004</v>
      </c>
      <c r="F11" s="23">
        <v>3.7737898526300802</v>
      </c>
      <c r="G11" s="23"/>
    </row>
    <row r="12" spans="1:7" x14ac:dyDescent="0.2">
      <c r="A12" s="21" t="s">
        <v>125</v>
      </c>
      <c r="B12" s="21" t="s">
        <v>124</v>
      </c>
      <c r="C12" s="21" t="s">
        <v>126</v>
      </c>
      <c r="D12" s="24">
        <v>4627000</v>
      </c>
      <c r="E12" s="22">
        <v>67998.392000000007</v>
      </c>
      <c r="F12" s="23">
        <v>3.6310919085200002</v>
      </c>
      <c r="G12" s="23"/>
    </row>
    <row r="13" spans="1:7" x14ac:dyDescent="0.2">
      <c r="A13" s="21" t="s">
        <v>133</v>
      </c>
      <c r="B13" s="21" t="s">
        <v>132</v>
      </c>
      <c r="C13" s="21" t="s">
        <v>134</v>
      </c>
      <c r="D13" s="24">
        <v>18783160</v>
      </c>
      <c r="E13" s="22">
        <v>58969.730819999997</v>
      </c>
      <c r="F13" s="23">
        <v>3.14896435239387</v>
      </c>
      <c r="G13" s="23"/>
    </row>
    <row r="14" spans="1:7" x14ac:dyDescent="0.2">
      <c r="A14" s="21" t="s">
        <v>128</v>
      </c>
      <c r="B14" s="21" t="s">
        <v>127</v>
      </c>
      <c r="C14" s="21" t="s">
        <v>129</v>
      </c>
      <c r="D14" s="24">
        <v>4184430</v>
      </c>
      <c r="E14" s="22">
        <v>56791.083960000004</v>
      </c>
      <c r="F14" s="23">
        <v>3.0326253221287298</v>
      </c>
      <c r="G14" s="23"/>
    </row>
    <row r="15" spans="1:7" x14ac:dyDescent="0.2">
      <c r="A15" s="21" t="s">
        <v>136</v>
      </c>
      <c r="B15" s="21" t="s">
        <v>135</v>
      </c>
      <c r="C15" s="21" t="s">
        <v>126</v>
      </c>
      <c r="D15" s="24">
        <v>3555589</v>
      </c>
      <c r="E15" s="22">
        <v>51726.708769999997</v>
      </c>
      <c r="F15" s="23">
        <v>2.7621893421996999</v>
      </c>
      <c r="G15" s="23"/>
    </row>
    <row r="16" spans="1:7" x14ac:dyDescent="0.2">
      <c r="A16" s="21" t="s">
        <v>161</v>
      </c>
      <c r="B16" s="21" t="s">
        <v>160</v>
      </c>
      <c r="C16" s="21" t="s">
        <v>162</v>
      </c>
      <c r="D16" s="24">
        <v>1612271</v>
      </c>
      <c r="E16" s="22">
        <v>51584.610650000002</v>
      </c>
      <c r="F16" s="23">
        <v>2.7546013490343899</v>
      </c>
      <c r="G16" s="23"/>
    </row>
    <row r="17" spans="1:7" x14ac:dyDescent="0.2">
      <c r="A17" s="21" t="s">
        <v>292</v>
      </c>
      <c r="B17" s="21" t="s">
        <v>291</v>
      </c>
      <c r="C17" s="21" t="s">
        <v>115</v>
      </c>
      <c r="D17" s="24">
        <v>2429027</v>
      </c>
      <c r="E17" s="22">
        <v>47616.216280000001</v>
      </c>
      <c r="F17" s="23">
        <v>2.5426903866880601</v>
      </c>
      <c r="G17" s="23"/>
    </row>
    <row r="18" spans="1:7" x14ac:dyDescent="0.2">
      <c r="A18" s="21" t="s">
        <v>502</v>
      </c>
      <c r="B18" s="21" t="s">
        <v>501</v>
      </c>
      <c r="C18" s="21" t="s">
        <v>139</v>
      </c>
      <c r="D18" s="24">
        <v>1649761</v>
      </c>
      <c r="E18" s="22">
        <v>45790.766320000002</v>
      </c>
      <c r="F18" s="23">
        <v>2.4452119554456799</v>
      </c>
      <c r="G18" s="23"/>
    </row>
    <row r="19" spans="1:7" x14ac:dyDescent="0.2">
      <c r="A19" s="21" t="s">
        <v>141</v>
      </c>
      <c r="B19" s="21" t="s">
        <v>140</v>
      </c>
      <c r="C19" s="21" t="s">
        <v>142</v>
      </c>
      <c r="D19" s="24">
        <v>591846</v>
      </c>
      <c r="E19" s="22">
        <v>45039.480600000003</v>
      </c>
      <c r="F19" s="23">
        <v>2.4050935435444298</v>
      </c>
      <c r="G19" s="23"/>
    </row>
    <row r="20" spans="1:7" x14ac:dyDescent="0.2">
      <c r="A20" s="21" t="s">
        <v>149</v>
      </c>
      <c r="B20" s="21" t="s">
        <v>148</v>
      </c>
      <c r="C20" s="21" t="s">
        <v>150</v>
      </c>
      <c r="D20" s="24">
        <v>3302563</v>
      </c>
      <c r="E20" s="22">
        <v>43296.600930000001</v>
      </c>
      <c r="F20" s="23">
        <v>2.3120243388011601</v>
      </c>
      <c r="G20" s="23"/>
    </row>
    <row r="21" spans="1:7" x14ac:dyDescent="0.2">
      <c r="A21" s="21" t="s">
        <v>179</v>
      </c>
      <c r="B21" s="21" t="s">
        <v>178</v>
      </c>
      <c r="C21" s="21" t="s">
        <v>180</v>
      </c>
      <c r="D21" s="24">
        <v>696111</v>
      </c>
      <c r="E21" s="22">
        <v>39302.427060000002</v>
      </c>
      <c r="F21" s="23">
        <v>2.09873675958048</v>
      </c>
      <c r="G21" s="23"/>
    </row>
    <row r="22" spans="1:7" x14ac:dyDescent="0.2">
      <c r="A22" s="21" t="s">
        <v>187</v>
      </c>
      <c r="B22" s="21" t="s">
        <v>186</v>
      </c>
      <c r="C22" s="21" t="s">
        <v>188</v>
      </c>
      <c r="D22" s="24">
        <v>9365082</v>
      </c>
      <c r="E22" s="22">
        <v>34594.612910000003</v>
      </c>
      <c r="F22" s="23">
        <v>1.8473410226506899</v>
      </c>
      <c r="G22" s="23"/>
    </row>
    <row r="23" spans="1:7" x14ac:dyDescent="0.2">
      <c r="A23" s="21" t="s">
        <v>249</v>
      </c>
      <c r="B23" s="21" t="s">
        <v>248</v>
      </c>
      <c r="C23" s="21" t="s">
        <v>145</v>
      </c>
      <c r="D23" s="24">
        <v>9245469</v>
      </c>
      <c r="E23" s="22">
        <v>34591.922259999999</v>
      </c>
      <c r="F23" s="23">
        <v>1.8471973428200901</v>
      </c>
      <c r="G23" s="23"/>
    </row>
    <row r="24" spans="1:7" x14ac:dyDescent="0.2">
      <c r="A24" s="21" t="s">
        <v>201</v>
      </c>
      <c r="B24" s="21" t="s">
        <v>200</v>
      </c>
      <c r="C24" s="21" t="s">
        <v>202</v>
      </c>
      <c r="D24" s="24">
        <v>4500948</v>
      </c>
      <c r="E24" s="22">
        <v>32670.13106</v>
      </c>
      <c r="F24" s="23">
        <v>1.74457432084944</v>
      </c>
      <c r="G24" s="23"/>
    </row>
    <row r="25" spans="1:7" x14ac:dyDescent="0.2">
      <c r="A25" s="21" t="s">
        <v>144</v>
      </c>
      <c r="B25" s="21" t="s">
        <v>143</v>
      </c>
      <c r="C25" s="21" t="s">
        <v>145</v>
      </c>
      <c r="D25" s="24">
        <v>9874772</v>
      </c>
      <c r="E25" s="22">
        <v>32344.815689999999</v>
      </c>
      <c r="F25" s="23">
        <v>1.7272025864160101</v>
      </c>
      <c r="G25" s="23"/>
    </row>
    <row r="26" spans="1:7" x14ac:dyDescent="0.2">
      <c r="A26" s="21" t="s">
        <v>251</v>
      </c>
      <c r="B26" s="21" t="s">
        <v>250</v>
      </c>
      <c r="C26" s="21" t="s">
        <v>153</v>
      </c>
      <c r="D26" s="24">
        <v>1900000</v>
      </c>
      <c r="E26" s="22">
        <v>30198.6</v>
      </c>
      <c r="F26" s="23">
        <v>1.6125953700292199</v>
      </c>
      <c r="G26" s="23"/>
    </row>
    <row r="27" spans="1:7" x14ac:dyDescent="0.2">
      <c r="A27" s="21" t="s">
        <v>155</v>
      </c>
      <c r="B27" s="21" t="s">
        <v>154</v>
      </c>
      <c r="C27" s="21" t="s">
        <v>156</v>
      </c>
      <c r="D27" s="24">
        <v>1568320</v>
      </c>
      <c r="E27" s="22">
        <v>27771.810560000002</v>
      </c>
      <c r="F27" s="23">
        <v>1.48300560709386</v>
      </c>
      <c r="G27" s="23"/>
    </row>
    <row r="28" spans="1:7" x14ac:dyDescent="0.2">
      <c r="A28" s="21" t="s">
        <v>147</v>
      </c>
      <c r="B28" s="21" t="s">
        <v>146</v>
      </c>
      <c r="C28" s="21" t="s">
        <v>115</v>
      </c>
      <c r="D28" s="24">
        <v>3379546</v>
      </c>
      <c r="E28" s="22">
        <v>27120.856650000002</v>
      </c>
      <c r="F28" s="23">
        <v>1.44824488105462</v>
      </c>
      <c r="G28" s="23"/>
    </row>
    <row r="29" spans="1:7" x14ac:dyDescent="0.2">
      <c r="A29" s="21" t="s">
        <v>158</v>
      </c>
      <c r="B29" s="21" t="s">
        <v>157</v>
      </c>
      <c r="C29" s="21" t="s">
        <v>159</v>
      </c>
      <c r="D29" s="24">
        <v>14768666</v>
      </c>
      <c r="E29" s="22">
        <v>25560.130249999998</v>
      </c>
      <c r="F29" s="23">
        <v>1.3649026013952199</v>
      </c>
      <c r="G29" s="23"/>
    </row>
    <row r="30" spans="1:7" x14ac:dyDescent="0.2">
      <c r="A30" s="21" t="s">
        <v>238</v>
      </c>
      <c r="B30" s="21" t="s">
        <v>237</v>
      </c>
      <c r="C30" s="21" t="s">
        <v>233</v>
      </c>
      <c r="D30" s="24">
        <v>1786393</v>
      </c>
      <c r="E30" s="22">
        <v>25379.285349999998</v>
      </c>
      <c r="F30" s="23">
        <v>1.35524554284174</v>
      </c>
      <c r="G30" s="23"/>
    </row>
    <row r="31" spans="1:7" x14ac:dyDescent="0.2">
      <c r="A31" s="21" t="s">
        <v>198</v>
      </c>
      <c r="B31" s="21" t="s">
        <v>197</v>
      </c>
      <c r="C31" s="21" t="s">
        <v>199</v>
      </c>
      <c r="D31" s="24">
        <v>802084</v>
      </c>
      <c r="E31" s="22">
        <v>23754.51974</v>
      </c>
      <c r="F31" s="23">
        <v>1.26848359029861</v>
      </c>
      <c r="G31" s="23"/>
    </row>
    <row r="32" spans="1:7" x14ac:dyDescent="0.2">
      <c r="A32" s="21" t="s">
        <v>212</v>
      </c>
      <c r="B32" s="21" t="s">
        <v>211</v>
      </c>
      <c r="C32" s="21" t="s">
        <v>213</v>
      </c>
      <c r="D32" s="24">
        <v>2588891</v>
      </c>
      <c r="E32" s="22">
        <v>23259.891189999998</v>
      </c>
      <c r="F32" s="23">
        <v>1.2420705873907201</v>
      </c>
      <c r="G32" s="23"/>
    </row>
    <row r="33" spans="1:7" x14ac:dyDescent="0.2">
      <c r="A33" s="21" t="s">
        <v>190</v>
      </c>
      <c r="B33" s="21" t="s">
        <v>189</v>
      </c>
      <c r="C33" s="21" t="s">
        <v>191</v>
      </c>
      <c r="D33" s="24">
        <v>627740</v>
      </c>
      <c r="E33" s="22">
        <v>23193.737519999999</v>
      </c>
      <c r="F33" s="23">
        <v>1.23853800303408</v>
      </c>
      <c r="G33" s="23"/>
    </row>
    <row r="34" spans="1:7" x14ac:dyDescent="0.2">
      <c r="A34" s="21" t="s">
        <v>152</v>
      </c>
      <c r="B34" s="21" t="s">
        <v>151</v>
      </c>
      <c r="C34" s="21" t="s">
        <v>153</v>
      </c>
      <c r="D34" s="24">
        <v>1366222</v>
      </c>
      <c r="E34" s="22">
        <v>21784.409790000002</v>
      </c>
      <c r="F34" s="23">
        <v>1.1632803628702399</v>
      </c>
      <c r="G34" s="23"/>
    </row>
    <row r="35" spans="1:7" x14ac:dyDescent="0.2">
      <c r="A35" s="21" t="s">
        <v>245</v>
      </c>
      <c r="B35" s="21" t="s">
        <v>244</v>
      </c>
      <c r="C35" s="21" t="s">
        <v>134</v>
      </c>
      <c r="D35" s="24">
        <v>409774</v>
      </c>
      <c r="E35" s="22">
        <v>21709.826519999999</v>
      </c>
      <c r="F35" s="23">
        <v>1.1592976406286899</v>
      </c>
      <c r="G35" s="23"/>
    </row>
    <row r="36" spans="1:7" x14ac:dyDescent="0.2">
      <c r="A36" s="21" t="s">
        <v>195</v>
      </c>
      <c r="B36" s="21" t="s">
        <v>194</v>
      </c>
      <c r="C36" s="21" t="s">
        <v>196</v>
      </c>
      <c r="D36" s="24">
        <v>1375284</v>
      </c>
      <c r="E36" s="22">
        <v>21479.185509999999</v>
      </c>
      <c r="F36" s="23">
        <v>1.1469814860763301</v>
      </c>
      <c r="G36" s="23"/>
    </row>
    <row r="37" spans="1:7" x14ac:dyDescent="0.2">
      <c r="A37" s="21" t="s">
        <v>227</v>
      </c>
      <c r="B37" s="21" t="s">
        <v>226</v>
      </c>
      <c r="C37" s="21" t="s">
        <v>123</v>
      </c>
      <c r="D37" s="24">
        <v>6148536</v>
      </c>
      <c r="E37" s="22">
        <v>20818.942899999998</v>
      </c>
      <c r="F37" s="23">
        <v>1.11172474649297</v>
      </c>
      <c r="G37" s="23"/>
    </row>
    <row r="38" spans="1:7" x14ac:dyDescent="0.2">
      <c r="A38" s="21" t="s">
        <v>164</v>
      </c>
      <c r="B38" s="21" t="s">
        <v>163</v>
      </c>
      <c r="C38" s="21" t="s">
        <v>153</v>
      </c>
      <c r="D38" s="24">
        <v>1140123</v>
      </c>
      <c r="E38" s="22">
        <v>20524.49425</v>
      </c>
      <c r="F38" s="23">
        <v>1.09600128481921</v>
      </c>
      <c r="G38" s="23"/>
    </row>
    <row r="39" spans="1:7" x14ac:dyDescent="0.2">
      <c r="A39" s="21" t="s">
        <v>830</v>
      </c>
      <c r="B39" s="21" t="s">
        <v>829</v>
      </c>
      <c r="C39" s="21" t="s">
        <v>153</v>
      </c>
      <c r="D39" s="24">
        <v>1047703</v>
      </c>
      <c r="E39" s="22">
        <v>19852.924149999999</v>
      </c>
      <c r="F39" s="23">
        <v>1.0601396609720699</v>
      </c>
      <c r="G39" s="23"/>
    </row>
    <row r="40" spans="1:7" x14ac:dyDescent="0.2">
      <c r="A40" s="21" t="s">
        <v>253</v>
      </c>
      <c r="B40" s="21" t="s">
        <v>252</v>
      </c>
      <c r="C40" s="21" t="s">
        <v>254</v>
      </c>
      <c r="D40" s="24">
        <v>14706230</v>
      </c>
      <c r="E40" s="22">
        <v>18673.970850000002</v>
      </c>
      <c r="F40" s="23">
        <v>0.99718394007571998</v>
      </c>
      <c r="G40" s="23"/>
    </row>
    <row r="41" spans="1:7" x14ac:dyDescent="0.2">
      <c r="A41" s="21" t="s">
        <v>182</v>
      </c>
      <c r="B41" s="21" t="s">
        <v>181</v>
      </c>
      <c r="C41" s="21" t="s">
        <v>183</v>
      </c>
      <c r="D41" s="24">
        <v>11157403</v>
      </c>
      <c r="E41" s="22">
        <v>18502.321390000001</v>
      </c>
      <c r="F41" s="23">
        <v>0.98801791501283498</v>
      </c>
      <c r="G41" s="23"/>
    </row>
    <row r="42" spans="1:7" x14ac:dyDescent="0.2">
      <c r="A42" s="21" t="s">
        <v>260</v>
      </c>
      <c r="B42" s="21" t="s">
        <v>259</v>
      </c>
      <c r="C42" s="21" t="s">
        <v>261</v>
      </c>
      <c r="D42" s="24">
        <v>7894179</v>
      </c>
      <c r="E42" s="22">
        <v>18449.48574</v>
      </c>
      <c r="F42" s="23">
        <v>0.98519650857139496</v>
      </c>
      <c r="G42" s="23"/>
    </row>
    <row r="43" spans="1:7" x14ac:dyDescent="0.2">
      <c r="A43" s="21" t="s">
        <v>215</v>
      </c>
      <c r="B43" s="21" t="s">
        <v>214</v>
      </c>
      <c r="C43" s="21" t="s">
        <v>216</v>
      </c>
      <c r="D43" s="24">
        <v>11882643</v>
      </c>
      <c r="E43" s="22">
        <v>18356.306909999999</v>
      </c>
      <c r="F43" s="23">
        <v>0.98022078950353297</v>
      </c>
      <c r="G43" s="23"/>
    </row>
    <row r="44" spans="1:7" x14ac:dyDescent="0.2">
      <c r="A44" s="21" t="s">
        <v>454</v>
      </c>
      <c r="B44" s="21" t="s">
        <v>453</v>
      </c>
      <c r="C44" s="21" t="s">
        <v>170</v>
      </c>
      <c r="D44" s="24">
        <v>3547897</v>
      </c>
      <c r="E44" s="22">
        <v>17886.722730000001</v>
      </c>
      <c r="F44" s="23">
        <v>0.95514514776825499</v>
      </c>
      <c r="G44" s="23"/>
    </row>
    <row r="45" spans="1:7" x14ac:dyDescent="0.2">
      <c r="A45" s="21" t="s">
        <v>166</v>
      </c>
      <c r="B45" s="21" t="s">
        <v>165</v>
      </c>
      <c r="C45" s="21" t="s">
        <v>167</v>
      </c>
      <c r="D45" s="24">
        <v>2199360</v>
      </c>
      <c r="E45" s="22">
        <v>16980.158879999999</v>
      </c>
      <c r="F45" s="23">
        <v>0.906734934475391</v>
      </c>
      <c r="G45" s="23"/>
    </row>
    <row r="46" spans="1:7" x14ac:dyDescent="0.2">
      <c r="A46" s="21" t="s">
        <v>538</v>
      </c>
      <c r="B46" s="21" t="s">
        <v>537</v>
      </c>
      <c r="C46" s="21" t="s">
        <v>126</v>
      </c>
      <c r="D46" s="24">
        <v>1584641</v>
      </c>
      <c r="E46" s="22">
        <v>15485.111849999999</v>
      </c>
      <c r="F46" s="23">
        <v>0.82689991170764898</v>
      </c>
      <c r="G46" s="23"/>
    </row>
    <row r="47" spans="1:7" x14ac:dyDescent="0.2">
      <c r="A47" s="21" t="s">
        <v>528</v>
      </c>
      <c r="B47" s="21" t="s">
        <v>527</v>
      </c>
      <c r="C47" s="21" t="s">
        <v>162</v>
      </c>
      <c r="D47" s="24">
        <v>622159</v>
      </c>
      <c r="E47" s="22">
        <v>15307.600039999999</v>
      </c>
      <c r="F47" s="23">
        <v>0.817420839070788</v>
      </c>
      <c r="G47" s="21"/>
    </row>
    <row r="48" spans="1:7" x14ac:dyDescent="0.2">
      <c r="A48" s="21" t="s">
        <v>681</v>
      </c>
      <c r="B48" s="21" t="s">
        <v>680</v>
      </c>
      <c r="C48" s="21" t="s">
        <v>183</v>
      </c>
      <c r="D48" s="24">
        <v>8646443</v>
      </c>
      <c r="E48" s="22">
        <v>15063.832990000001</v>
      </c>
      <c r="F48" s="23">
        <v>0.804403758272484</v>
      </c>
      <c r="G48" s="21"/>
    </row>
    <row r="49" spans="1:9" x14ac:dyDescent="0.2">
      <c r="A49" s="21" t="s">
        <v>185</v>
      </c>
      <c r="B49" s="21" t="s">
        <v>184</v>
      </c>
      <c r="C49" s="21" t="s">
        <v>183</v>
      </c>
      <c r="D49" s="24">
        <v>2330938</v>
      </c>
      <c r="E49" s="22">
        <v>14632.463299999999</v>
      </c>
      <c r="F49" s="23">
        <v>0.78136875781335802</v>
      </c>
      <c r="G49" s="21"/>
    </row>
    <row r="50" spans="1:9" x14ac:dyDescent="0.2">
      <c r="A50" s="21" t="s">
        <v>632</v>
      </c>
      <c r="B50" s="21" t="s">
        <v>631</v>
      </c>
      <c r="C50" s="21" t="s">
        <v>633</v>
      </c>
      <c r="D50" s="24">
        <v>4112112</v>
      </c>
      <c r="E50" s="22">
        <v>13997.62925</v>
      </c>
      <c r="F50" s="23">
        <v>0.74746882702958395</v>
      </c>
      <c r="G50" s="21"/>
    </row>
    <row r="51" spans="1:9" x14ac:dyDescent="0.2">
      <c r="A51" s="21" t="s">
        <v>316</v>
      </c>
      <c r="B51" s="21" t="s">
        <v>315</v>
      </c>
      <c r="C51" s="21" t="s">
        <v>196</v>
      </c>
      <c r="D51" s="24">
        <v>674053</v>
      </c>
      <c r="E51" s="22">
        <v>13128.530280000001</v>
      </c>
      <c r="F51" s="23">
        <v>0.70105922608387194</v>
      </c>
      <c r="G51" s="21"/>
    </row>
    <row r="52" spans="1:9" x14ac:dyDescent="0.2">
      <c r="A52" s="21" t="s">
        <v>597</v>
      </c>
      <c r="B52" s="21" t="s">
        <v>596</v>
      </c>
      <c r="C52" s="21" t="s">
        <v>139</v>
      </c>
      <c r="D52" s="24">
        <v>1192629</v>
      </c>
      <c r="E52" s="22">
        <v>12484.44037</v>
      </c>
      <c r="F52" s="23">
        <v>0.66666503540124</v>
      </c>
      <c r="G52" s="21"/>
    </row>
    <row r="53" spans="1:9" x14ac:dyDescent="0.2">
      <c r="A53" s="21" t="s">
        <v>221</v>
      </c>
      <c r="B53" s="21" t="s">
        <v>220</v>
      </c>
      <c r="C53" s="21" t="s">
        <v>145</v>
      </c>
      <c r="D53" s="24">
        <v>8038760</v>
      </c>
      <c r="E53" s="22">
        <v>12234.188840000001</v>
      </c>
      <c r="F53" s="23">
        <v>0.65330168549029299</v>
      </c>
      <c r="G53" s="21"/>
    </row>
    <row r="54" spans="1:9" x14ac:dyDescent="0.2">
      <c r="A54" s="21" t="s">
        <v>210</v>
      </c>
      <c r="B54" s="21" t="s">
        <v>209</v>
      </c>
      <c r="C54" s="21" t="s">
        <v>199</v>
      </c>
      <c r="D54" s="24">
        <v>1124677</v>
      </c>
      <c r="E54" s="22">
        <v>11137.11399</v>
      </c>
      <c r="F54" s="23">
        <v>0.59471824706316401</v>
      </c>
      <c r="G54" s="21"/>
    </row>
    <row r="55" spans="1:9" x14ac:dyDescent="0.2">
      <c r="A55" s="21" t="s">
        <v>258</v>
      </c>
      <c r="B55" s="21" t="s">
        <v>257</v>
      </c>
      <c r="C55" s="21" t="s">
        <v>142</v>
      </c>
      <c r="D55" s="24">
        <v>1574517</v>
      </c>
      <c r="E55" s="22">
        <v>9854.9019029999999</v>
      </c>
      <c r="F55" s="23">
        <v>0.526248540689633</v>
      </c>
      <c r="G55" s="21"/>
    </row>
    <row r="56" spans="1:9" x14ac:dyDescent="0.2">
      <c r="A56" s="21" t="s">
        <v>589</v>
      </c>
      <c r="B56" s="21" t="s">
        <v>588</v>
      </c>
      <c r="C56" s="21" t="s">
        <v>134</v>
      </c>
      <c r="D56" s="24">
        <v>1132626</v>
      </c>
      <c r="E56" s="22">
        <v>9536.1446070000002</v>
      </c>
      <c r="F56" s="23">
        <v>0.50922700526439402</v>
      </c>
      <c r="G56" s="20"/>
    </row>
    <row r="57" spans="1:9" x14ac:dyDescent="0.2">
      <c r="A57" s="21" t="s">
        <v>177</v>
      </c>
      <c r="B57" s="21" t="s">
        <v>176</v>
      </c>
      <c r="C57" s="21" t="s">
        <v>162</v>
      </c>
      <c r="D57" s="24">
        <v>915220</v>
      </c>
      <c r="E57" s="22">
        <v>6122.8217999999997</v>
      </c>
      <c r="F57" s="23">
        <v>0.326956682965236</v>
      </c>
      <c r="G57" s="21"/>
    </row>
    <row r="58" spans="1:9" x14ac:dyDescent="0.2">
      <c r="A58" s="21" t="s">
        <v>576</v>
      </c>
      <c r="B58" s="21" t="s">
        <v>575</v>
      </c>
      <c r="C58" s="21" t="s">
        <v>577</v>
      </c>
      <c r="D58" s="24">
        <v>726655</v>
      </c>
      <c r="E58" s="22">
        <v>5473.5287879999996</v>
      </c>
      <c r="F58" s="23">
        <v>0.29228464833636197</v>
      </c>
      <c r="G58" s="21"/>
    </row>
    <row r="59" spans="1:9" x14ac:dyDescent="0.2">
      <c r="A59" s="21" t="s">
        <v>235</v>
      </c>
      <c r="B59" s="21" t="s">
        <v>234</v>
      </c>
      <c r="C59" s="21" t="s">
        <v>236</v>
      </c>
      <c r="D59" s="24">
        <v>201314</v>
      </c>
      <c r="E59" s="22">
        <v>3592.6496440000001</v>
      </c>
      <c r="F59" s="23">
        <v>0.19184631678460301</v>
      </c>
      <c r="G59" s="21"/>
    </row>
    <row r="60" spans="1:9" x14ac:dyDescent="0.2">
      <c r="A60" s="21" t="s">
        <v>514</v>
      </c>
      <c r="B60" s="21" t="s">
        <v>513</v>
      </c>
      <c r="C60" s="21" t="s">
        <v>139</v>
      </c>
      <c r="D60" s="24">
        <v>132306</v>
      </c>
      <c r="E60" s="22">
        <v>1218.736719</v>
      </c>
      <c r="F60" s="23">
        <v>6.5080142468326399E-2</v>
      </c>
      <c r="G60" s="21"/>
    </row>
    <row r="61" spans="1:9" x14ac:dyDescent="0.2">
      <c r="A61" s="20" t="s">
        <v>27</v>
      </c>
      <c r="B61" s="20"/>
      <c r="C61" s="20"/>
      <c r="D61" s="20"/>
      <c r="E61" s="25">
        <f>SUM(E7:E60)</f>
        <v>1788810.6481009994</v>
      </c>
      <c r="F61" s="26">
        <f>SUM(F7:F60)</f>
        <v>95.521903961992948</v>
      </c>
      <c r="G61" s="20"/>
      <c r="H61" s="14"/>
      <c r="I61" s="14"/>
    </row>
    <row r="62" spans="1:9" x14ac:dyDescent="0.2">
      <c r="A62" s="21"/>
      <c r="B62" s="21"/>
      <c r="C62" s="21"/>
      <c r="D62" s="21"/>
      <c r="E62" s="22"/>
      <c r="F62" s="23"/>
      <c r="G62" s="21"/>
    </row>
    <row r="63" spans="1:9" x14ac:dyDescent="0.2">
      <c r="A63" s="20" t="s">
        <v>371</v>
      </c>
      <c r="B63" s="21"/>
      <c r="C63" s="21"/>
      <c r="D63" s="21"/>
      <c r="E63" s="22"/>
      <c r="F63" s="23"/>
      <c r="G63" s="21"/>
    </row>
    <row r="64" spans="1:9" x14ac:dyDescent="0.2">
      <c r="A64" s="21"/>
      <c r="B64" s="21" t="s">
        <v>372</v>
      </c>
      <c r="C64" s="21" t="s">
        <v>233</v>
      </c>
      <c r="D64" s="24">
        <v>73500</v>
      </c>
      <c r="E64" s="22">
        <v>7.3499999999999998E-3</v>
      </c>
      <c r="F64" s="23">
        <v>3.9248759775998798E-7</v>
      </c>
      <c r="G64" s="21"/>
    </row>
    <row r="65" spans="1:9" x14ac:dyDescent="0.2">
      <c r="A65" s="21"/>
      <c r="B65" s="21" t="s">
        <v>831</v>
      </c>
      <c r="C65" s="21" t="s">
        <v>236</v>
      </c>
      <c r="D65" s="24">
        <v>45000</v>
      </c>
      <c r="E65" s="22">
        <v>4.4999999999999997E-3</v>
      </c>
      <c r="F65" s="23">
        <v>2.4029852924080899E-7</v>
      </c>
      <c r="G65" s="62"/>
    </row>
    <row r="66" spans="1:9" x14ac:dyDescent="0.2">
      <c r="A66" s="20" t="s">
        <v>27</v>
      </c>
      <c r="B66" s="20"/>
      <c r="C66" s="20"/>
      <c r="D66" s="20"/>
      <c r="E66" s="25">
        <f>SUM(E63:E65)</f>
        <v>1.1849999999999999E-2</v>
      </c>
      <c r="F66" s="26">
        <f>SUM(F63:F65)</f>
        <v>6.3278612700079692E-7</v>
      </c>
      <c r="G66" s="62"/>
      <c r="H66" s="14"/>
      <c r="I66" s="14"/>
    </row>
    <row r="67" spans="1:9" x14ac:dyDescent="0.2">
      <c r="A67" s="21"/>
      <c r="B67" s="21"/>
      <c r="C67" s="21"/>
      <c r="D67" s="21"/>
      <c r="E67" s="22"/>
      <c r="F67" s="23"/>
      <c r="G67" s="62"/>
    </row>
    <row r="68" spans="1:9" x14ac:dyDescent="0.2">
      <c r="A68" s="20" t="s">
        <v>28</v>
      </c>
      <c r="B68" s="21"/>
      <c r="C68" s="21"/>
      <c r="D68" s="21"/>
      <c r="E68" s="22"/>
      <c r="F68" s="23"/>
      <c r="G68" s="62"/>
    </row>
    <row r="69" spans="1:9" x14ac:dyDescent="0.2">
      <c r="A69" s="20" t="s">
        <v>33</v>
      </c>
      <c r="B69" s="21"/>
      <c r="C69" s="21"/>
      <c r="D69" s="21"/>
      <c r="E69" s="22"/>
      <c r="F69" s="23"/>
      <c r="G69" s="62"/>
    </row>
    <row r="70" spans="1:9" x14ac:dyDescent="0.2">
      <c r="A70" s="21" t="s">
        <v>280</v>
      </c>
      <c r="B70" s="21" t="s">
        <v>279</v>
      </c>
      <c r="C70" s="21" t="s">
        <v>36</v>
      </c>
      <c r="D70" s="24">
        <v>5000000</v>
      </c>
      <c r="E70" s="22">
        <v>4944.93</v>
      </c>
      <c r="F70" s="23">
        <v>0.26405764582194502</v>
      </c>
      <c r="G70" s="62">
        <v>5.4200999999999997</v>
      </c>
    </row>
    <row r="71" spans="1:9" x14ac:dyDescent="0.2">
      <c r="A71" s="20" t="s">
        <v>27</v>
      </c>
      <c r="B71" s="20"/>
      <c r="C71" s="20"/>
      <c r="D71" s="20"/>
      <c r="E71" s="25">
        <f>SUM(E69:E70)</f>
        <v>4944.93</v>
      </c>
      <c r="F71" s="26">
        <f>SUM(F69:F70)</f>
        <v>0.26405764582194502</v>
      </c>
      <c r="G71" s="20"/>
      <c r="H71" s="14"/>
      <c r="I71" s="14"/>
    </row>
    <row r="72" spans="1:9" x14ac:dyDescent="0.2">
      <c r="A72" s="21"/>
      <c r="B72" s="21"/>
      <c r="C72" s="21"/>
      <c r="D72" s="21"/>
      <c r="E72" s="22"/>
      <c r="F72" s="23"/>
      <c r="G72" s="20"/>
    </row>
    <row r="73" spans="1:9" x14ac:dyDescent="0.2">
      <c r="A73" s="20" t="s">
        <v>38</v>
      </c>
      <c r="B73" s="20"/>
      <c r="C73" s="20"/>
      <c r="D73" s="20"/>
      <c r="E73" s="25">
        <f>E61+E66+E71</f>
        <v>1793755.5899509992</v>
      </c>
      <c r="F73" s="26">
        <f>F61+F66+F71</f>
        <v>95.785962240601023</v>
      </c>
      <c r="G73" s="20"/>
      <c r="H73" s="14"/>
      <c r="I73" s="14"/>
    </row>
    <row r="74" spans="1:9" x14ac:dyDescent="0.2">
      <c r="A74" s="20"/>
      <c r="B74" s="20"/>
      <c r="C74" s="20"/>
      <c r="D74" s="20"/>
      <c r="E74" s="25"/>
      <c r="F74" s="26"/>
      <c r="G74" s="20"/>
      <c r="H74" s="14"/>
      <c r="I74" s="14"/>
    </row>
    <row r="75" spans="1:9" x14ac:dyDescent="0.2">
      <c r="A75" s="20" t="s">
        <v>40</v>
      </c>
      <c r="B75" s="20"/>
      <c r="C75" s="20"/>
      <c r="D75" s="20"/>
      <c r="E75" s="25">
        <f>E77-(E61+E66+E71)</f>
        <v>78915.047783300746</v>
      </c>
      <c r="F75" s="26">
        <f>F77-(F61+F66+F71)</f>
        <v>4.2140377593989768</v>
      </c>
      <c r="G75" s="20"/>
      <c r="H75" s="14"/>
      <c r="I75" s="14"/>
    </row>
    <row r="76" spans="1:9" x14ac:dyDescent="0.2">
      <c r="A76" s="20"/>
      <c r="B76" s="20"/>
      <c r="C76" s="20"/>
      <c r="D76" s="20"/>
      <c r="E76" s="25"/>
      <c r="F76" s="26"/>
      <c r="G76" s="20"/>
      <c r="H76" s="14"/>
      <c r="I76" s="14"/>
    </row>
    <row r="77" spans="1:9" x14ac:dyDescent="0.2">
      <c r="A77" s="27" t="s">
        <v>39</v>
      </c>
      <c r="B77" s="27"/>
      <c r="C77" s="27"/>
      <c r="D77" s="27"/>
      <c r="E77" s="28">
        <v>1872670.6377343</v>
      </c>
      <c r="F77" s="29">
        <v>100</v>
      </c>
      <c r="G77" s="27"/>
      <c r="H77" s="14"/>
      <c r="I77" s="14"/>
    </row>
    <row r="78" spans="1:9" x14ac:dyDescent="0.2">
      <c r="F78" s="15" t="s">
        <v>943</v>
      </c>
      <c r="G78" s="15"/>
    </row>
    <row r="79" spans="1:9" x14ac:dyDescent="0.2">
      <c r="A79" s="14" t="s">
        <v>41</v>
      </c>
    </row>
    <row r="80" spans="1:9" x14ac:dyDescent="0.2">
      <c r="A80" s="14" t="s">
        <v>378</v>
      </c>
    </row>
    <row r="82" spans="1:4" x14ac:dyDescent="0.2">
      <c r="A82" s="14" t="s">
        <v>42</v>
      </c>
    </row>
    <row r="83" spans="1:4" x14ac:dyDescent="0.2">
      <c r="A83" s="14" t="s">
        <v>43</v>
      </c>
    </row>
    <row r="84" spans="1:4" x14ac:dyDescent="0.2">
      <c r="A84" s="14" t="s">
        <v>44</v>
      </c>
      <c r="B84" s="14"/>
      <c r="C84" s="30" t="s">
        <v>46</v>
      </c>
      <c r="D84" s="14" t="s">
        <v>45</v>
      </c>
    </row>
    <row r="85" spans="1:4" x14ac:dyDescent="0.2">
      <c r="A85" s="7" t="s">
        <v>47</v>
      </c>
      <c r="C85" s="31">
        <v>1427.579</v>
      </c>
      <c r="D85" s="31">
        <v>1595.1207999999999</v>
      </c>
    </row>
    <row r="86" spans="1:4" x14ac:dyDescent="0.2">
      <c r="A86" s="7" t="s">
        <v>48</v>
      </c>
      <c r="C86" s="31">
        <v>58.862299999999998</v>
      </c>
      <c r="D86" s="31">
        <v>65.770399999999995</v>
      </c>
    </row>
    <row r="87" spans="1:4" x14ac:dyDescent="0.2">
      <c r="A87" s="7" t="s">
        <v>49</v>
      </c>
      <c r="C87" s="31">
        <v>1584.4626000000001</v>
      </c>
      <c r="D87" s="31">
        <v>1777.3651</v>
      </c>
    </row>
    <row r="88" spans="1:4" x14ac:dyDescent="0.2">
      <c r="A88" s="7" t="s">
        <v>50</v>
      </c>
      <c r="C88" s="31">
        <v>65.980199999999996</v>
      </c>
      <c r="D88" s="31">
        <v>74.010999999999996</v>
      </c>
    </row>
    <row r="90" spans="1:4" x14ac:dyDescent="0.2">
      <c r="A90" s="7" t="s">
        <v>55</v>
      </c>
    </row>
    <row r="92" spans="1:4" x14ac:dyDescent="0.2">
      <c r="A92" s="14" t="s">
        <v>51</v>
      </c>
      <c r="D92" s="30" t="s">
        <v>57</v>
      </c>
    </row>
    <row r="94" spans="1:4" x14ac:dyDescent="0.2">
      <c r="A94" s="14" t="s">
        <v>285</v>
      </c>
      <c r="D94" s="36">
        <v>0.10085918376452319</v>
      </c>
    </row>
    <row r="96" spans="1:4" x14ac:dyDescent="0.2">
      <c r="A96" s="14" t="s">
        <v>964</v>
      </c>
      <c r="D96" s="30" t="s">
        <v>57</v>
      </c>
    </row>
    <row r="98" spans="1:9" x14ac:dyDescent="0.2">
      <c r="A98" s="63" t="s">
        <v>1004</v>
      </c>
      <c r="B98" s="59"/>
      <c r="C98" s="59"/>
      <c r="D98" s="59"/>
      <c r="E98" s="11"/>
      <c r="G98" s="63"/>
      <c r="H98" s="59"/>
      <c r="I98" s="59"/>
    </row>
    <row r="99" spans="1:9" x14ac:dyDescent="0.2">
      <c r="A99" s="63"/>
      <c r="B99" s="59"/>
      <c r="C99" s="59"/>
      <c r="D99" s="59"/>
      <c r="E99" s="11"/>
      <c r="G99" s="63"/>
      <c r="H99" s="59"/>
      <c r="I99" s="59"/>
    </row>
    <row r="100" spans="1:9" x14ac:dyDescent="0.2">
      <c r="A100" s="63" t="s">
        <v>997</v>
      </c>
      <c r="B100" s="59"/>
      <c r="C100" s="59"/>
      <c r="D100" s="59"/>
      <c r="E100" s="11"/>
      <c r="G100" s="63"/>
      <c r="H100" s="59"/>
      <c r="I100" s="59"/>
    </row>
    <row r="101" spans="1:9" x14ac:dyDescent="0.2">
      <c r="A101" s="70"/>
      <c r="B101" s="59"/>
      <c r="C101" s="59"/>
      <c r="D101" s="59"/>
      <c r="E101" s="11"/>
      <c r="G101" s="63"/>
      <c r="H101" s="59"/>
      <c r="I101" s="59"/>
    </row>
    <row r="102" spans="1:9" x14ac:dyDescent="0.2">
      <c r="A102" s="59"/>
      <c r="B102" s="59"/>
      <c r="C102" s="59"/>
      <c r="D102" s="59"/>
      <c r="E102" s="11"/>
      <c r="G102" s="63"/>
      <c r="H102" s="59"/>
      <c r="I102" s="59"/>
    </row>
    <row r="103" spans="1:9" x14ac:dyDescent="0.2">
      <c r="A103" s="59"/>
      <c r="B103" s="59"/>
      <c r="C103" s="59"/>
      <c r="D103" s="59"/>
      <c r="E103" s="11"/>
      <c r="G103" s="63"/>
      <c r="H103" s="59"/>
      <c r="I103" s="59"/>
    </row>
    <row r="104" spans="1:9" x14ac:dyDescent="0.2">
      <c r="A104" s="59"/>
      <c r="B104" s="59"/>
      <c r="C104" s="59"/>
      <c r="D104" s="59"/>
      <c r="E104" s="11"/>
      <c r="G104" s="59"/>
      <c r="H104" s="59"/>
      <c r="I104" s="59"/>
    </row>
    <row r="105" spans="1:9" x14ac:dyDescent="0.2">
      <c r="A105" s="59"/>
      <c r="B105" s="59"/>
      <c r="C105" s="59"/>
      <c r="D105" s="59"/>
      <c r="E105" s="11"/>
      <c r="G105" s="59"/>
      <c r="H105" s="59"/>
      <c r="I105" s="59"/>
    </row>
    <row r="106" spans="1:9" x14ac:dyDescent="0.2">
      <c r="A106" s="59"/>
      <c r="B106" s="59"/>
      <c r="C106" s="59"/>
      <c r="D106" s="59"/>
      <c r="E106" s="11"/>
      <c r="G106" s="59"/>
      <c r="H106" s="59"/>
      <c r="I106" s="59"/>
    </row>
    <row r="107" spans="1:9" x14ac:dyDescent="0.2">
      <c r="A107" s="59"/>
      <c r="B107" s="59"/>
      <c r="C107" s="59"/>
      <c r="D107" s="59"/>
      <c r="E107" s="11"/>
      <c r="G107" s="59"/>
      <c r="H107" s="59"/>
      <c r="I107" s="59"/>
    </row>
    <row r="108" spans="1:9" x14ac:dyDescent="0.2">
      <c r="A108" s="59"/>
      <c r="B108" s="59"/>
      <c r="C108" s="59"/>
      <c r="D108" s="59"/>
      <c r="E108" s="11"/>
      <c r="G108" s="59"/>
      <c r="H108" s="59"/>
      <c r="I108" s="59"/>
    </row>
    <row r="109" spans="1:9" x14ac:dyDescent="0.2">
      <c r="A109" s="59"/>
      <c r="B109" s="59"/>
      <c r="C109" s="59"/>
      <c r="D109" s="59"/>
      <c r="E109" s="11"/>
      <c r="G109" s="59"/>
      <c r="H109" s="59"/>
      <c r="I109" s="59"/>
    </row>
    <row r="110" spans="1:9" x14ac:dyDescent="0.2">
      <c r="A110" s="59"/>
      <c r="B110" s="59"/>
      <c r="C110" s="59"/>
      <c r="D110" s="59"/>
      <c r="E110" s="11"/>
      <c r="G110" s="59"/>
      <c r="H110" s="59"/>
      <c r="I110" s="59"/>
    </row>
    <row r="111" spans="1:9" x14ac:dyDescent="0.2">
      <c r="A111" s="59"/>
      <c r="B111" s="59"/>
      <c r="C111" s="59"/>
      <c r="D111" s="59"/>
      <c r="E111" s="11"/>
      <c r="G111" s="59"/>
      <c r="H111" s="59"/>
      <c r="I111" s="59"/>
    </row>
    <row r="112" spans="1:9" x14ac:dyDescent="0.2">
      <c r="A112" s="59"/>
      <c r="B112" s="59"/>
      <c r="C112" s="59"/>
      <c r="D112" s="59"/>
      <c r="E112" s="11"/>
      <c r="G112" s="59"/>
      <c r="H112" s="59"/>
      <c r="I112" s="59"/>
    </row>
    <row r="113" spans="1:9" x14ac:dyDescent="0.2">
      <c r="A113" s="59"/>
      <c r="B113" s="59"/>
      <c r="C113" s="59"/>
      <c r="D113" s="59"/>
      <c r="E113" s="11"/>
      <c r="G113" s="59"/>
      <c r="H113" s="59"/>
      <c r="I113" s="59"/>
    </row>
    <row r="114" spans="1:9" x14ac:dyDescent="0.2">
      <c r="A114" s="59"/>
      <c r="B114" s="59"/>
      <c r="C114" s="59"/>
      <c r="D114" s="59"/>
      <c r="E114" s="11"/>
      <c r="G114" s="59"/>
      <c r="H114" s="59"/>
      <c r="I114" s="59"/>
    </row>
    <row r="115" spans="1:9" x14ac:dyDescent="0.2">
      <c r="A115" s="59"/>
      <c r="B115" s="59"/>
      <c r="C115" s="59"/>
      <c r="D115" s="59"/>
      <c r="E115" s="11"/>
      <c r="G115" s="59"/>
      <c r="H115" s="59"/>
      <c r="I115" s="59"/>
    </row>
    <row r="116" spans="1:9" x14ac:dyDescent="0.2">
      <c r="A116" s="59"/>
      <c r="B116" s="59"/>
      <c r="C116" s="59"/>
      <c r="D116" s="59"/>
      <c r="E116" s="11"/>
      <c r="G116" s="59"/>
      <c r="H116" s="59"/>
      <c r="I116" s="59"/>
    </row>
    <row r="117" spans="1:9" x14ac:dyDescent="0.2">
      <c r="A117" s="59"/>
      <c r="B117" s="59"/>
      <c r="C117" s="59"/>
      <c r="D117" s="59"/>
      <c r="E117" s="11"/>
      <c r="G117" s="59"/>
      <c r="H117" s="59"/>
      <c r="I117" s="59"/>
    </row>
    <row r="118" spans="1:9" x14ac:dyDescent="0.2">
      <c r="A118" s="59"/>
      <c r="B118" s="59"/>
      <c r="C118" s="59"/>
      <c r="D118" s="59"/>
      <c r="E118" s="11"/>
      <c r="G118" s="59"/>
      <c r="H118" s="59"/>
      <c r="I118" s="59"/>
    </row>
    <row r="119" spans="1:9" x14ac:dyDescent="0.2">
      <c r="A119" s="63" t="s">
        <v>1010</v>
      </c>
      <c r="B119" s="59"/>
      <c r="C119" s="59"/>
      <c r="D119" s="59"/>
      <c r="E119" s="11"/>
      <c r="G119" s="59"/>
      <c r="H119" s="59"/>
      <c r="I119" s="59"/>
    </row>
    <row r="120" spans="1:9" x14ac:dyDescent="0.2">
      <c r="A120" s="59"/>
      <c r="B120" s="59"/>
      <c r="C120" s="59"/>
      <c r="D120" s="59"/>
      <c r="E120" s="11"/>
      <c r="G120" s="59"/>
      <c r="H120" s="59"/>
      <c r="I120" s="59"/>
    </row>
    <row r="121" spans="1:9" x14ac:dyDescent="0.2">
      <c r="A121" s="63" t="s">
        <v>998</v>
      </c>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59"/>
      <c r="B124" s="59"/>
      <c r="C124" s="59"/>
      <c r="D124" s="59"/>
      <c r="E124" s="11"/>
      <c r="G124" s="59"/>
      <c r="H124" s="59"/>
      <c r="I124" s="59"/>
    </row>
    <row r="125" spans="1:9" x14ac:dyDescent="0.2">
      <c r="A125" s="59"/>
      <c r="B125" s="59"/>
      <c r="C125" s="59"/>
      <c r="D125" s="59"/>
      <c r="E125" s="11"/>
      <c r="G125" s="59"/>
      <c r="H125" s="59"/>
      <c r="I125" s="59"/>
    </row>
    <row r="126" spans="1:9" x14ac:dyDescent="0.2">
      <c r="A126" s="59"/>
      <c r="B126" s="59"/>
      <c r="C126" s="59"/>
      <c r="D126" s="59"/>
      <c r="E126" s="11"/>
      <c r="G126" s="59"/>
      <c r="H126" s="59"/>
      <c r="I126" s="59"/>
    </row>
    <row r="127" spans="1:9" x14ac:dyDescent="0.2">
      <c r="A127" s="59"/>
      <c r="B127" s="59"/>
      <c r="C127" s="59"/>
      <c r="D127" s="59"/>
      <c r="E127" s="11"/>
      <c r="G127" s="59"/>
      <c r="H127" s="59"/>
      <c r="I127" s="59"/>
    </row>
    <row r="128" spans="1:9" x14ac:dyDescent="0.2">
      <c r="A128" s="59"/>
      <c r="B128" s="59"/>
      <c r="C128" s="59"/>
      <c r="D128" s="59"/>
      <c r="E128" s="11"/>
      <c r="G128" s="59"/>
      <c r="H128" s="59"/>
      <c r="I128" s="59"/>
    </row>
    <row r="129" spans="1:9" x14ac:dyDescent="0.2">
      <c r="A129" s="59"/>
      <c r="B129" s="59"/>
      <c r="C129" s="59"/>
      <c r="D129" s="59"/>
      <c r="E129" s="11"/>
      <c r="G129" s="59"/>
      <c r="H129" s="59"/>
      <c r="I129" s="59"/>
    </row>
    <row r="130" spans="1:9" x14ac:dyDescent="0.2">
      <c r="A130" s="59"/>
      <c r="B130" s="59"/>
      <c r="C130" s="59"/>
      <c r="D130" s="59"/>
      <c r="E130" s="11"/>
      <c r="G130" s="59"/>
      <c r="H130" s="59"/>
      <c r="I130" s="59"/>
    </row>
    <row r="131" spans="1:9" x14ac:dyDescent="0.2">
      <c r="A131" s="59"/>
      <c r="B131" s="59"/>
      <c r="C131" s="59"/>
      <c r="D131" s="59"/>
      <c r="E131" s="11"/>
      <c r="G131" s="59"/>
      <c r="H131" s="59"/>
      <c r="I131" s="59"/>
    </row>
    <row r="132" spans="1:9" x14ac:dyDescent="0.2">
      <c r="A132" s="59"/>
      <c r="B132" s="59"/>
      <c r="C132" s="59"/>
      <c r="D132" s="59"/>
      <c r="E132" s="11"/>
      <c r="G132" s="59"/>
      <c r="H132" s="59"/>
      <c r="I132" s="59"/>
    </row>
    <row r="133" spans="1:9" x14ac:dyDescent="0.2">
      <c r="A133" s="59"/>
      <c r="B133" s="59"/>
      <c r="C133" s="59"/>
      <c r="D133" s="59"/>
      <c r="E133" s="11"/>
      <c r="G133" s="59"/>
      <c r="H133" s="59"/>
      <c r="I133" s="59"/>
    </row>
    <row r="134" spans="1:9" x14ac:dyDescent="0.2">
      <c r="A134" s="59"/>
      <c r="B134" s="59"/>
      <c r="C134" s="59"/>
      <c r="D134" s="59"/>
      <c r="E134" s="11"/>
      <c r="G134" s="59"/>
      <c r="H134" s="59"/>
      <c r="I134" s="59"/>
    </row>
    <row r="135" spans="1:9" x14ac:dyDescent="0.2">
      <c r="A135" s="59"/>
      <c r="B135" s="59"/>
      <c r="C135" s="59"/>
      <c r="D135" s="59"/>
      <c r="E135" s="11"/>
      <c r="G135" s="59"/>
      <c r="H135" s="59"/>
      <c r="I135" s="59"/>
    </row>
    <row r="136" spans="1:9" x14ac:dyDescent="0.2">
      <c r="A136" s="59"/>
      <c r="B136" s="59"/>
      <c r="C136" s="59"/>
      <c r="D136" s="59"/>
      <c r="E136" s="11"/>
      <c r="G136" s="59"/>
      <c r="H136" s="59"/>
      <c r="I136" s="59"/>
    </row>
    <row r="137" spans="1:9" x14ac:dyDescent="0.2">
      <c r="A137" s="59"/>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63" t="s">
        <v>1018</v>
      </c>
      <c r="B141" s="59"/>
      <c r="C141" s="59"/>
      <c r="D141" s="59"/>
      <c r="E141" s="11"/>
      <c r="G141" s="59"/>
      <c r="H141" s="59"/>
      <c r="I141" s="59"/>
    </row>
    <row r="142" spans="1:9" x14ac:dyDescent="0.2">
      <c r="A142" s="59"/>
      <c r="B142" s="59"/>
      <c r="C142" s="59"/>
      <c r="D142" s="59"/>
      <c r="E142" s="11"/>
      <c r="G142" s="59"/>
      <c r="H142" s="59"/>
      <c r="I142" s="59"/>
    </row>
    <row r="143" spans="1:9" x14ac:dyDescent="0.2">
      <c r="A143" s="59" t="s">
        <v>996</v>
      </c>
      <c r="B143" s="59"/>
      <c r="C143" s="59"/>
      <c r="D143" s="59"/>
      <c r="E143" s="11"/>
      <c r="G143" s="59"/>
      <c r="H143" s="59"/>
      <c r="I143" s="59"/>
    </row>
    <row r="144" spans="1:9" x14ac:dyDescent="0.2">
      <c r="A144" s="59"/>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59"/>
      <c r="B153" s="59"/>
      <c r="C153" s="59"/>
      <c r="D153" s="59"/>
      <c r="E153" s="11"/>
      <c r="G153" s="59"/>
      <c r="H153" s="59"/>
      <c r="I153" s="59"/>
    </row>
    <row r="154" spans="1:9" x14ac:dyDescent="0.2">
      <c r="A154" s="59"/>
      <c r="B154" s="59"/>
      <c r="C154" s="59"/>
      <c r="D154" s="59"/>
      <c r="E154" s="11"/>
      <c r="G154" s="59"/>
      <c r="H154" s="59"/>
      <c r="I154" s="59"/>
    </row>
    <row r="155" spans="1:9" x14ac:dyDescent="0.2">
      <c r="A155" s="59"/>
      <c r="B155" s="59"/>
      <c r="C155" s="59"/>
      <c r="D155" s="59"/>
      <c r="E155" s="11"/>
      <c r="G155" s="59"/>
      <c r="H155" s="59"/>
      <c r="I155" s="59"/>
    </row>
    <row r="156" spans="1:9" x14ac:dyDescent="0.2">
      <c r="A156" s="59"/>
      <c r="B156" s="59"/>
      <c r="C156" s="59"/>
      <c r="D156" s="59"/>
      <c r="E156" s="11"/>
      <c r="G156" s="59"/>
      <c r="H156" s="59"/>
      <c r="I156" s="59"/>
    </row>
    <row r="157" spans="1:9" x14ac:dyDescent="0.2">
      <c r="A157" s="59"/>
      <c r="B157" s="59"/>
      <c r="C157" s="59"/>
      <c r="D157" s="59"/>
      <c r="E157" s="11"/>
      <c r="G157" s="59"/>
      <c r="H157" s="59"/>
      <c r="I157" s="59"/>
    </row>
    <row r="158" spans="1:9" x14ac:dyDescent="0.2">
      <c r="A158" s="59"/>
      <c r="B158" s="59"/>
      <c r="C158" s="59"/>
      <c r="D158" s="59"/>
      <c r="E158" s="11"/>
      <c r="G158" s="59"/>
      <c r="H158" s="59"/>
      <c r="I158" s="59"/>
    </row>
    <row r="159" spans="1:9" x14ac:dyDescent="0.2">
      <c r="A159" s="59"/>
      <c r="B159" s="59"/>
      <c r="C159" s="59"/>
      <c r="D159" s="59"/>
      <c r="E159" s="11"/>
      <c r="G159" s="59"/>
      <c r="H159" s="59"/>
      <c r="I159" s="59"/>
    </row>
    <row r="160" spans="1:9" x14ac:dyDescent="0.2">
      <c r="A160" s="59"/>
      <c r="B160" s="59"/>
      <c r="C160" s="59"/>
      <c r="D160" s="59"/>
      <c r="E160" s="11"/>
      <c r="G160" s="59"/>
      <c r="H160" s="59"/>
      <c r="I160" s="59"/>
    </row>
    <row r="161" spans="1:9" x14ac:dyDescent="0.2">
      <c r="A161" s="59"/>
      <c r="B161" s="59"/>
      <c r="C161" s="59"/>
      <c r="D161" s="59"/>
      <c r="E161" s="11"/>
      <c r="G161" s="59"/>
      <c r="H161" s="59"/>
      <c r="I161" s="59"/>
    </row>
    <row r="162" spans="1:9" x14ac:dyDescent="0.2">
      <c r="A162" s="59"/>
      <c r="B162" s="59"/>
      <c r="C162" s="59"/>
      <c r="D162" s="59"/>
      <c r="E162" s="11"/>
      <c r="G162" s="59"/>
      <c r="H162" s="59"/>
      <c r="I162" s="59"/>
    </row>
    <row r="163" spans="1:9" x14ac:dyDescent="0.2">
      <c r="A163" s="59"/>
      <c r="B163" s="59"/>
      <c r="C163" s="59"/>
      <c r="D163" s="59"/>
      <c r="E163" s="11"/>
      <c r="G163" s="59"/>
      <c r="H163" s="59"/>
      <c r="I163" s="59"/>
    </row>
    <row r="164" spans="1:9" x14ac:dyDescent="0.2">
      <c r="A164" s="59"/>
      <c r="B164" s="59"/>
      <c r="C164" s="59"/>
      <c r="D164" s="59"/>
      <c r="E164" s="11"/>
      <c r="G164" s="59"/>
      <c r="H164" s="59"/>
      <c r="I164" s="59"/>
    </row>
    <row r="165" spans="1:9" x14ac:dyDescent="0.2">
      <c r="A165" s="59"/>
      <c r="B165" s="59"/>
      <c r="C165" s="59"/>
      <c r="D165" s="59"/>
      <c r="E165" s="11"/>
      <c r="G165" s="59"/>
      <c r="H165" s="59"/>
      <c r="I165" s="59"/>
    </row>
    <row r="166" spans="1:9" x14ac:dyDescent="0.2">
      <c r="A166" s="59"/>
      <c r="B166" s="59"/>
      <c r="C166" s="59"/>
      <c r="D166" s="59"/>
      <c r="E166" s="11"/>
      <c r="G166" s="59"/>
      <c r="H166" s="59"/>
      <c r="I166" s="59"/>
    </row>
    <row r="167" spans="1:9" x14ac:dyDescent="0.2">
      <c r="A167" s="59"/>
      <c r="B167" s="59"/>
      <c r="C167" s="59"/>
      <c r="D167" s="59"/>
      <c r="E167" s="11"/>
      <c r="G167" s="59"/>
      <c r="H167" s="59"/>
      <c r="I167" s="59"/>
    </row>
    <row r="168" spans="1:9" x14ac:dyDescent="0.2">
      <c r="A168" s="59"/>
      <c r="B168" s="59"/>
      <c r="C168" s="59"/>
      <c r="D168" s="59"/>
      <c r="E168" s="11"/>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c r="B172" s="59"/>
      <c r="C172" s="59"/>
      <c r="D172" s="59"/>
      <c r="E172" s="11"/>
      <c r="G172" s="59"/>
      <c r="H172" s="59"/>
      <c r="I172" s="59"/>
    </row>
    <row r="173" spans="1:9" x14ac:dyDescent="0.2">
      <c r="A173" s="59"/>
      <c r="B173" s="59"/>
      <c r="C173" s="59"/>
      <c r="D173" s="59"/>
      <c r="E173" s="11"/>
      <c r="G173" s="59"/>
      <c r="H173" s="59"/>
      <c r="I173" s="59"/>
    </row>
    <row r="174" spans="1:9" x14ac:dyDescent="0.2">
      <c r="A174" s="59"/>
      <c r="B174" s="59"/>
      <c r="C174" s="59"/>
      <c r="D174" s="59"/>
      <c r="E174" s="11"/>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row r="207" spans="1:9" x14ac:dyDescent="0.2">
      <c r="A207" s="59"/>
      <c r="B207" s="59"/>
      <c r="C207" s="59"/>
      <c r="D207" s="59"/>
      <c r="E207" s="11"/>
      <c r="G207" s="59"/>
      <c r="H207" s="59"/>
      <c r="I207" s="59"/>
    </row>
    <row r="208" spans="1:9" x14ac:dyDescent="0.2">
      <c r="A208" s="59"/>
      <c r="B208" s="59"/>
      <c r="C208" s="59"/>
      <c r="D208" s="59"/>
      <c r="E208" s="11"/>
      <c r="G208" s="59"/>
      <c r="H208" s="59"/>
      <c r="I208" s="59"/>
    </row>
    <row r="209" spans="1:9" x14ac:dyDescent="0.2">
      <c r="A209" s="59"/>
      <c r="B209" s="59"/>
      <c r="C209" s="59"/>
      <c r="D209" s="59"/>
      <c r="E209" s="11"/>
      <c r="G209" s="59"/>
      <c r="H209" s="59"/>
      <c r="I209" s="59"/>
    </row>
    <row r="210" spans="1:9" x14ac:dyDescent="0.2">
      <c r="A210" s="59"/>
      <c r="B210" s="59"/>
      <c r="C210" s="59"/>
      <c r="D210" s="59"/>
      <c r="E210" s="11"/>
      <c r="G210" s="59"/>
      <c r="H210" s="59"/>
      <c r="I210" s="59"/>
    </row>
    <row r="211" spans="1:9" x14ac:dyDescent="0.2">
      <c r="A211" s="59"/>
      <c r="B211" s="59"/>
      <c r="C211" s="59"/>
      <c r="D211" s="59"/>
      <c r="E211" s="11"/>
      <c r="G211" s="59"/>
      <c r="H211" s="59"/>
      <c r="I211" s="59"/>
    </row>
    <row r="212" spans="1:9" x14ac:dyDescent="0.2">
      <c r="A212" s="59"/>
      <c r="B212" s="59"/>
      <c r="C212" s="59"/>
      <c r="D212" s="59"/>
      <c r="E212" s="11"/>
      <c r="G212" s="59"/>
      <c r="H212" s="59"/>
      <c r="I212" s="59"/>
    </row>
    <row r="213" spans="1:9" x14ac:dyDescent="0.2">
      <c r="A213" s="59"/>
      <c r="B213" s="59"/>
      <c r="C213" s="59"/>
      <c r="D213" s="59"/>
      <c r="E213" s="11"/>
      <c r="G213" s="59"/>
      <c r="H213" s="59"/>
      <c r="I213" s="59"/>
    </row>
    <row r="214" spans="1:9" x14ac:dyDescent="0.2">
      <c r="A214" s="59"/>
      <c r="B214" s="59"/>
      <c r="C214" s="59"/>
      <c r="D214" s="59"/>
      <c r="E214" s="11"/>
      <c r="G214" s="59"/>
      <c r="H214" s="59"/>
      <c r="I214" s="59"/>
    </row>
    <row r="215" spans="1:9" x14ac:dyDescent="0.2">
      <c r="A215" s="59"/>
      <c r="B215" s="59"/>
      <c r="C215" s="59"/>
      <c r="D215" s="59"/>
      <c r="E215" s="11"/>
      <c r="G215" s="59"/>
      <c r="H215" s="59"/>
      <c r="I215" s="59"/>
    </row>
    <row r="216" spans="1:9" x14ac:dyDescent="0.2">
      <c r="A216" s="59"/>
      <c r="B216" s="59"/>
      <c r="C216" s="59"/>
      <c r="D216" s="59"/>
      <c r="E216" s="11"/>
      <c r="G216" s="59"/>
      <c r="H216" s="59"/>
      <c r="I216" s="59"/>
    </row>
    <row r="217" spans="1:9" x14ac:dyDescent="0.2">
      <c r="A217" s="59"/>
      <c r="B217" s="59"/>
      <c r="C217" s="59"/>
      <c r="D217" s="59"/>
      <c r="E217" s="11"/>
      <c r="G217" s="59"/>
      <c r="H217" s="59"/>
      <c r="I217" s="59"/>
    </row>
    <row r="218" spans="1:9" x14ac:dyDescent="0.2">
      <c r="A218" s="59"/>
      <c r="B218" s="59"/>
      <c r="C218" s="59"/>
      <c r="D218" s="59"/>
      <c r="E218" s="11"/>
      <c r="G218" s="59"/>
      <c r="H218" s="59"/>
      <c r="I218" s="59"/>
    </row>
    <row r="219" spans="1:9" x14ac:dyDescent="0.2">
      <c r="A219" s="59"/>
      <c r="B219" s="59"/>
      <c r="C219" s="59"/>
      <c r="D219" s="59"/>
      <c r="E219" s="11"/>
      <c r="G219" s="59"/>
      <c r="H219" s="59"/>
      <c r="I219" s="59"/>
    </row>
    <row r="220" spans="1:9" x14ac:dyDescent="0.2">
      <c r="A220" s="59"/>
      <c r="B220" s="59"/>
      <c r="C220" s="59"/>
      <c r="D220" s="59"/>
      <c r="E220" s="11"/>
      <c r="G220" s="59"/>
      <c r="H220" s="59"/>
      <c r="I220" s="59"/>
    </row>
    <row r="221" spans="1:9" x14ac:dyDescent="0.2">
      <c r="A221" s="59"/>
      <c r="B221" s="59"/>
      <c r="C221" s="59"/>
      <c r="D221" s="59"/>
      <c r="E221" s="11"/>
      <c r="G221" s="59"/>
      <c r="H221" s="59"/>
      <c r="I221" s="59"/>
    </row>
    <row r="222" spans="1:9" x14ac:dyDescent="0.2">
      <c r="A222" s="59"/>
      <c r="B222" s="59"/>
      <c r="C222" s="59"/>
      <c r="D222" s="59"/>
      <c r="E222" s="11"/>
      <c r="G222" s="59"/>
      <c r="H222" s="59"/>
      <c r="I222" s="59"/>
    </row>
    <row r="223" spans="1:9" x14ac:dyDescent="0.2">
      <c r="A223" s="59"/>
      <c r="B223" s="59"/>
      <c r="C223" s="59"/>
      <c r="D223" s="59"/>
      <c r="E223" s="11"/>
      <c r="G223" s="59"/>
      <c r="H223" s="59"/>
      <c r="I223" s="59"/>
    </row>
    <row r="224" spans="1:9" x14ac:dyDescent="0.2">
      <c r="A224" s="59"/>
      <c r="B224" s="59"/>
      <c r="C224" s="59"/>
      <c r="D224" s="59"/>
      <c r="E224" s="11"/>
      <c r="G224" s="59"/>
      <c r="H224" s="59"/>
      <c r="I224" s="59"/>
    </row>
    <row r="225" spans="1:9" x14ac:dyDescent="0.2">
      <c r="A225" s="59"/>
      <c r="B225" s="59"/>
      <c r="C225" s="59"/>
      <c r="D225" s="59"/>
      <c r="E225" s="11"/>
      <c r="G225" s="59"/>
      <c r="H225" s="59"/>
      <c r="I225" s="59"/>
    </row>
    <row r="226" spans="1:9" x14ac:dyDescent="0.2">
      <c r="A226" s="59"/>
      <c r="B226" s="59"/>
      <c r="C226" s="59"/>
      <c r="D226" s="59"/>
      <c r="E226" s="11"/>
      <c r="G226" s="59"/>
      <c r="H226" s="59"/>
      <c r="I226" s="59"/>
    </row>
    <row r="227" spans="1:9" x14ac:dyDescent="0.2">
      <c r="A227" s="59"/>
      <c r="B227" s="59"/>
      <c r="C227" s="59"/>
      <c r="D227" s="59"/>
      <c r="E227" s="11"/>
      <c r="G227" s="59"/>
      <c r="H227" s="59"/>
      <c r="I227" s="59"/>
    </row>
    <row r="228" spans="1:9" x14ac:dyDescent="0.2">
      <c r="A228" s="59"/>
      <c r="B228" s="59"/>
      <c r="C228" s="59"/>
      <c r="D228" s="59"/>
      <c r="E228" s="11"/>
      <c r="G228" s="59"/>
      <c r="H228" s="59"/>
      <c r="I228" s="59"/>
    </row>
    <row r="229" spans="1:9" x14ac:dyDescent="0.2">
      <c r="A229" s="59"/>
      <c r="B229" s="59"/>
      <c r="C229" s="59"/>
      <c r="D229" s="59"/>
      <c r="E229" s="11"/>
      <c r="G229" s="59"/>
      <c r="H229" s="59"/>
      <c r="I229" s="59"/>
    </row>
    <row r="230" spans="1:9" x14ac:dyDescent="0.2">
      <c r="A230" s="59"/>
      <c r="B230" s="59"/>
      <c r="C230" s="59"/>
      <c r="D230" s="59"/>
      <c r="E230" s="11"/>
      <c r="G230" s="59"/>
      <c r="H230" s="59"/>
      <c r="I230" s="59"/>
    </row>
    <row r="231" spans="1:9" x14ac:dyDescent="0.2">
      <c r="A231" s="59"/>
      <c r="B231" s="59"/>
      <c r="C231" s="59"/>
      <c r="D231" s="59"/>
      <c r="E231" s="11"/>
      <c r="G231" s="59"/>
      <c r="H231" s="59"/>
      <c r="I231" s="59"/>
    </row>
    <row r="232" spans="1:9" x14ac:dyDescent="0.2">
      <c r="A232" s="59"/>
      <c r="B232" s="59"/>
      <c r="C232" s="59"/>
      <c r="D232" s="59"/>
      <c r="E232" s="11"/>
      <c r="G232" s="59"/>
      <c r="H232" s="59"/>
      <c r="I232" s="59"/>
    </row>
    <row r="233" spans="1:9" x14ac:dyDescent="0.2">
      <c r="A233" s="59"/>
      <c r="B233" s="59"/>
      <c r="C233" s="59"/>
      <c r="D233" s="59"/>
      <c r="E233" s="11"/>
      <c r="G233" s="59"/>
      <c r="H233" s="59"/>
      <c r="I233" s="59"/>
    </row>
    <row r="234" spans="1:9" x14ac:dyDescent="0.2">
      <c r="A234" s="59"/>
      <c r="B234" s="59"/>
      <c r="C234" s="59"/>
      <c r="D234" s="59"/>
      <c r="E234" s="11"/>
      <c r="G234" s="59"/>
      <c r="H234" s="59"/>
      <c r="I234" s="59"/>
    </row>
    <row r="235" spans="1:9" x14ac:dyDescent="0.2">
      <c r="A235" s="59"/>
      <c r="B235" s="59"/>
      <c r="C235" s="59"/>
      <c r="D235" s="59"/>
      <c r="E235" s="11"/>
      <c r="G235" s="59"/>
      <c r="H235" s="59"/>
      <c r="I235" s="59"/>
    </row>
    <row r="236" spans="1:9" x14ac:dyDescent="0.2">
      <c r="A236" s="59"/>
      <c r="B236" s="59"/>
      <c r="C236" s="59"/>
      <c r="D236" s="59"/>
      <c r="E236" s="11"/>
      <c r="G236" s="59"/>
      <c r="H236" s="59"/>
      <c r="I236" s="59"/>
    </row>
    <row r="237" spans="1:9" x14ac:dyDescent="0.2">
      <c r="A237" s="59"/>
      <c r="B237" s="59"/>
      <c r="C237" s="59"/>
      <c r="D237" s="59"/>
      <c r="E237" s="11"/>
      <c r="G237" s="59"/>
      <c r="H237" s="59"/>
      <c r="I237" s="59"/>
    </row>
    <row r="238" spans="1:9" x14ac:dyDescent="0.2">
      <c r="A238" s="59"/>
      <c r="B238" s="59"/>
      <c r="C238" s="59"/>
      <c r="D238" s="59"/>
      <c r="E238" s="11"/>
      <c r="G238" s="59"/>
      <c r="H238" s="59"/>
      <c r="I238" s="59"/>
    </row>
    <row r="239" spans="1:9" x14ac:dyDescent="0.2">
      <c r="A239" s="59"/>
      <c r="B239" s="59"/>
      <c r="C239" s="59"/>
      <c r="D239" s="59"/>
      <c r="E239" s="11"/>
      <c r="G239" s="59"/>
      <c r="H239" s="59"/>
      <c r="I239" s="59"/>
    </row>
    <row r="240" spans="1:9" x14ac:dyDescent="0.2">
      <c r="A240" s="59"/>
      <c r="B240" s="59"/>
      <c r="C240" s="59"/>
      <c r="D240" s="59"/>
      <c r="E240" s="11"/>
      <c r="G240" s="59"/>
      <c r="H240" s="59"/>
      <c r="I240" s="59"/>
    </row>
    <row r="241" spans="1:9" x14ac:dyDescent="0.2">
      <c r="A241" s="59"/>
      <c r="B241" s="59"/>
      <c r="C241" s="59"/>
      <c r="D241" s="59"/>
      <c r="E241" s="11"/>
      <c r="G241" s="59"/>
      <c r="H241" s="59"/>
      <c r="I241" s="59"/>
    </row>
    <row r="242" spans="1:9" x14ac:dyDescent="0.2">
      <c r="A242" s="59"/>
      <c r="B242" s="59"/>
      <c r="C242" s="59"/>
      <c r="D242" s="59"/>
      <c r="E242" s="11"/>
      <c r="G242" s="59"/>
      <c r="H242" s="59"/>
      <c r="I242" s="59"/>
    </row>
    <row r="243" spans="1:9" x14ac:dyDescent="0.2">
      <c r="A243" s="59"/>
      <c r="B243" s="59"/>
      <c r="C243" s="59"/>
      <c r="D243" s="59"/>
      <c r="E243" s="11"/>
      <c r="G243" s="59"/>
      <c r="H243" s="59"/>
      <c r="I243" s="59"/>
    </row>
    <row r="244" spans="1:9" x14ac:dyDescent="0.2">
      <c r="A244" s="59"/>
      <c r="B244" s="59"/>
      <c r="C244" s="59"/>
      <c r="D244" s="59"/>
      <c r="E244" s="11"/>
      <c r="G244" s="59"/>
      <c r="H244" s="59"/>
      <c r="I244" s="59"/>
    </row>
    <row r="245" spans="1:9" x14ac:dyDescent="0.2">
      <c r="A245" s="59"/>
      <c r="B245" s="59"/>
      <c r="C245" s="59"/>
      <c r="D245" s="59"/>
      <c r="E245" s="11"/>
      <c r="G245" s="59"/>
      <c r="H245" s="59"/>
      <c r="I245" s="59"/>
    </row>
  </sheetData>
  <mergeCells count="1">
    <mergeCell ref="A1:F1"/>
  </mergeCells>
  <conditionalFormatting sqref="F2:F3">
    <cfRule type="cellIs" dxfId="44" priority="10" stopIfTrue="1" operator="between">
      <formula>0.009</formula>
      <formula>-0.009</formula>
    </cfRule>
  </conditionalFormatting>
  <conditionalFormatting sqref="F5:F134">
    <cfRule type="cellIs" dxfId="43" priority="1" stopIfTrue="1" operator="between">
      <formula>0.009</formula>
      <formula>-0.009</formula>
    </cfRule>
  </conditionalFormatting>
  <conditionalFormatting sqref="F236:F237">
    <cfRule type="cellIs" dxfId="42" priority="3" stopIfTrue="1" operator="between">
      <formula>0.009</formula>
      <formula>-0.009</formula>
    </cfRule>
  </conditionalFormatting>
  <conditionalFormatting sqref="F240:F65536">
    <cfRule type="cellIs" dxfId="41" priority="4" stopIfTrue="1" operator="between">
      <formula>0.009</formula>
      <formula>-0.009</formula>
    </cfRule>
  </conditionalFormatting>
  <conditionalFormatting sqref="G76">
    <cfRule type="cellIs" dxfId="40" priority="7" stopIfTrue="1" operator="between">
      <formula>0.009</formula>
      <formula>-0.009</formula>
    </cfRule>
  </conditionalFormatting>
  <conditionalFormatting sqref="G78">
    <cfRule type="cellIs" dxfId="39" priority="5"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56"/>
  <sheetViews>
    <sheetView workbookViewId="0">
      <selection sqref="A1:F1"/>
    </sheetView>
  </sheetViews>
  <sheetFormatPr defaultColWidth="9.140625" defaultRowHeight="11.25" x14ac:dyDescent="0.2"/>
  <cols>
    <col min="1" max="1" width="40.5703125" style="7" bestFit="1" customWidth="1"/>
    <col min="2" max="2" width="33.85546875" style="7" bestFit="1" customWidth="1"/>
    <col min="3" max="3" width="35.42578125" style="7" bestFit="1" customWidth="1"/>
    <col min="4" max="4" width="15.5703125" style="7" bestFit="1" customWidth="1"/>
    <col min="5" max="5" width="26.28515625" style="10" customWidth="1"/>
    <col min="6" max="6" width="13.5703125" style="11" bestFit="1" customWidth="1"/>
    <col min="7" max="16384" width="9.140625" style="7"/>
  </cols>
  <sheetData>
    <row r="1" spans="1:6" s="1" customFormat="1" ht="15" x14ac:dyDescent="0.2">
      <c r="A1" s="114" t="s">
        <v>970</v>
      </c>
      <c r="B1" s="115"/>
      <c r="C1" s="115"/>
      <c r="D1" s="115"/>
      <c r="E1" s="115"/>
      <c r="F1" s="115"/>
    </row>
    <row r="2" spans="1:6" s="1" customFormat="1" ht="12" x14ac:dyDescent="0.2">
      <c r="E2" s="5"/>
      <c r="F2" s="9"/>
    </row>
    <row r="3" spans="1:6" s="1" customFormat="1" ht="12" x14ac:dyDescent="0.2">
      <c r="A3" s="8" t="s">
        <v>7</v>
      </c>
      <c r="B3" s="2"/>
      <c r="C3" s="3"/>
      <c r="D3" s="3"/>
      <c r="E3" s="4"/>
      <c r="F3" s="9"/>
    </row>
    <row r="4" spans="1:6" s="1" customFormat="1" ht="27.75" customHeight="1" x14ac:dyDescent="0.2">
      <c r="A4" s="6" t="s">
        <v>2</v>
      </c>
      <c r="B4" s="6" t="s">
        <v>0</v>
      </c>
      <c r="C4" s="13" t="s">
        <v>532</v>
      </c>
      <c r="D4" s="13" t="s">
        <v>1</v>
      </c>
      <c r="E4" s="52" t="s">
        <v>6</v>
      </c>
      <c r="F4" s="12" t="s">
        <v>3</v>
      </c>
    </row>
    <row r="5" spans="1:6" x14ac:dyDescent="0.2">
      <c r="A5" s="16" t="s">
        <v>112</v>
      </c>
      <c r="B5" s="17"/>
      <c r="C5" s="17"/>
      <c r="D5" s="17"/>
      <c r="E5" s="18"/>
      <c r="F5" s="19"/>
    </row>
    <row r="6" spans="1:6" x14ac:dyDescent="0.2">
      <c r="A6" s="20" t="s">
        <v>20</v>
      </c>
      <c r="B6" s="21"/>
      <c r="C6" s="21"/>
      <c r="D6" s="21"/>
      <c r="E6" s="22"/>
      <c r="F6" s="23"/>
    </row>
    <row r="7" spans="1:6" x14ac:dyDescent="0.2">
      <c r="A7" s="21" t="s">
        <v>144</v>
      </c>
      <c r="B7" s="21" t="s">
        <v>143</v>
      </c>
      <c r="C7" s="21" t="s">
        <v>145</v>
      </c>
      <c r="D7" s="24">
        <v>3600000</v>
      </c>
      <c r="E7" s="22">
        <v>11791.8</v>
      </c>
      <c r="F7" s="23">
        <v>5.0901877266881401</v>
      </c>
    </row>
    <row r="8" spans="1:6" x14ac:dyDescent="0.2">
      <c r="A8" s="21" t="s">
        <v>114</v>
      </c>
      <c r="B8" s="21" t="s">
        <v>113</v>
      </c>
      <c r="C8" s="21" t="s">
        <v>115</v>
      </c>
      <c r="D8" s="24">
        <v>1140000</v>
      </c>
      <c r="E8" s="22">
        <v>10848.24</v>
      </c>
      <c r="F8" s="23">
        <v>4.6828794674407099</v>
      </c>
    </row>
    <row r="9" spans="1:6" x14ac:dyDescent="0.2">
      <c r="A9" s="21" t="s">
        <v>833</v>
      </c>
      <c r="B9" s="21" t="s">
        <v>832</v>
      </c>
      <c r="C9" s="21" t="s">
        <v>145</v>
      </c>
      <c r="D9" s="24">
        <v>13500000</v>
      </c>
      <c r="E9" s="22">
        <v>10426.049999999999</v>
      </c>
      <c r="F9" s="23">
        <v>4.5006319432009496</v>
      </c>
    </row>
    <row r="10" spans="1:6" x14ac:dyDescent="0.2">
      <c r="A10" s="21" t="s">
        <v>125</v>
      </c>
      <c r="B10" s="21" t="s">
        <v>124</v>
      </c>
      <c r="C10" s="21" t="s">
        <v>126</v>
      </c>
      <c r="D10" s="24">
        <v>686814</v>
      </c>
      <c r="E10" s="22">
        <v>10093.418540000001</v>
      </c>
      <c r="F10" s="23">
        <v>4.3570443166127797</v>
      </c>
    </row>
    <row r="11" spans="1:6" x14ac:dyDescent="0.2">
      <c r="A11" s="21" t="s">
        <v>158</v>
      </c>
      <c r="B11" s="21" t="s">
        <v>157</v>
      </c>
      <c r="C11" s="21" t="s">
        <v>159</v>
      </c>
      <c r="D11" s="24">
        <v>5800000</v>
      </c>
      <c r="E11" s="22">
        <v>10038.06</v>
      </c>
      <c r="F11" s="23">
        <v>4.3331475950880396</v>
      </c>
    </row>
    <row r="12" spans="1:6" x14ac:dyDescent="0.2">
      <c r="A12" s="21" t="s">
        <v>136</v>
      </c>
      <c r="B12" s="21" t="s">
        <v>135</v>
      </c>
      <c r="C12" s="21" t="s">
        <v>126</v>
      </c>
      <c r="D12" s="24">
        <v>640932</v>
      </c>
      <c r="E12" s="22">
        <v>9324.2787360000002</v>
      </c>
      <c r="F12" s="23">
        <v>4.02502834022002</v>
      </c>
    </row>
    <row r="13" spans="1:6" x14ac:dyDescent="0.2">
      <c r="A13" s="21" t="s">
        <v>396</v>
      </c>
      <c r="B13" s="21" t="s">
        <v>395</v>
      </c>
      <c r="C13" s="21" t="s">
        <v>173</v>
      </c>
      <c r="D13" s="24">
        <v>2050000</v>
      </c>
      <c r="E13" s="22">
        <v>8399.875</v>
      </c>
      <c r="F13" s="23">
        <v>3.6259893002522601</v>
      </c>
    </row>
    <row r="14" spans="1:6" x14ac:dyDescent="0.2">
      <c r="A14" s="21" t="s">
        <v>260</v>
      </c>
      <c r="B14" s="21" t="s">
        <v>259</v>
      </c>
      <c r="C14" s="21" t="s">
        <v>261</v>
      </c>
      <c r="D14" s="24">
        <v>3500000</v>
      </c>
      <c r="E14" s="22">
        <v>8179.85</v>
      </c>
      <c r="F14" s="23">
        <v>3.5310107088103599</v>
      </c>
    </row>
    <row r="15" spans="1:6" x14ac:dyDescent="0.2">
      <c r="A15" s="21" t="s">
        <v>337</v>
      </c>
      <c r="B15" s="21" t="s">
        <v>336</v>
      </c>
      <c r="C15" s="21" t="s">
        <v>338</v>
      </c>
      <c r="D15" s="24">
        <v>1713809</v>
      </c>
      <c r="E15" s="22">
        <v>6423.3561319999999</v>
      </c>
      <c r="F15" s="23">
        <v>2.7727818100080901</v>
      </c>
    </row>
    <row r="16" spans="1:6" x14ac:dyDescent="0.2">
      <c r="A16" s="21" t="s">
        <v>221</v>
      </c>
      <c r="B16" s="21" t="s">
        <v>220</v>
      </c>
      <c r="C16" s="21" t="s">
        <v>145</v>
      </c>
      <c r="D16" s="24">
        <v>4220000</v>
      </c>
      <c r="E16" s="22">
        <v>6422.4179999999997</v>
      </c>
      <c r="F16" s="23">
        <v>2.7723768448634698</v>
      </c>
    </row>
    <row r="17" spans="1:6" x14ac:dyDescent="0.2">
      <c r="A17" s="21" t="s">
        <v>187</v>
      </c>
      <c r="B17" s="21" t="s">
        <v>186</v>
      </c>
      <c r="C17" s="21" t="s">
        <v>188</v>
      </c>
      <c r="D17" s="24">
        <v>1700000</v>
      </c>
      <c r="E17" s="22">
        <v>6279.8</v>
      </c>
      <c r="F17" s="23">
        <v>2.71081267372718</v>
      </c>
    </row>
    <row r="18" spans="1:6" x14ac:dyDescent="0.2">
      <c r="A18" s="21" t="s">
        <v>318</v>
      </c>
      <c r="B18" s="21" t="s">
        <v>317</v>
      </c>
      <c r="C18" s="21" t="s">
        <v>126</v>
      </c>
      <c r="D18" s="24">
        <v>191460</v>
      </c>
      <c r="E18" s="22">
        <v>5905.9666200000001</v>
      </c>
      <c r="F18" s="23">
        <v>2.54943933948624</v>
      </c>
    </row>
    <row r="19" spans="1:6" x14ac:dyDescent="0.2">
      <c r="A19" s="21" t="s">
        <v>172</v>
      </c>
      <c r="B19" s="21" t="s">
        <v>171</v>
      </c>
      <c r="C19" s="21" t="s">
        <v>173</v>
      </c>
      <c r="D19" s="24">
        <v>200000</v>
      </c>
      <c r="E19" s="22">
        <v>5319.6</v>
      </c>
      <c r="F19" s="23">
        <v>2.2963213954519501</v>
      </c>
    </row>
    <row r="20" spans="1:6" x14ac:dyDescent="0.2">
      <c r="A20" s="21" t="s">
        <v>296</v>
      </c>
      <c r="B20" s="21" t="s">
        <v>295</v>
      </c>
      <c r="C20" s="21" t="s">
        <v>129</v>
      </c>
      <c r="D20" s="24">
        <v>1291500</v>
      </c>
      <c r="E20" s="22">
        <v>4854.7484999999997</v>
      </c>
      <c r="F20" s="23">
        <v>2.0956581040093698</v>
      </c>
    </row>
    <row r="21" spans="1:6" x14ac:dyDescent="0.2">
      <c r="A21" s="21" t="s">
        <v>314</v>
      </c>
      <c r="B21" s="21" t="s">
        <v>313</v>
      </c>
      <c r="C21" s="21" t="s">
        <v>145</v>
      </c>
      <c r="D21" s="24">
        <v>1700000</v>
      </c>
      <c r="E21" s="22">
        <v>4679.25</v>
      </c>
      <c r="F21" s="23">
        <v>2.01990034770819</v>
      </c>
    </row>
    <row r="22" spans="1:6" x14ac:dyDescent="0.2">
      <c r="A22" s="21" t="s">
        <v>204</v>
      </c>
      <c r="B22" s="21" t="s">
        <v>203</v>
      </c>
      <c r="C22" s="21" t="s">
        <v>162</v>
      </c>
      <c r="D22" s="24">
        <v>29000</v>
      </c>
      <c r="E22" s="22">
        <v>4289.3900000000003</v>
      </c>
      <c r="F22" s="23">
        <v>1.8516087732983</v>
      </c>
    </row>
    <row r="23" spans="1:6" x14ac:dyDescent="0.2">
      <c r="A23" s="21" t="s">
        <v>835</v>
      </c>
      <c r="B23" s="21" t="s">
        <v>834</v>
      </c>
      <c r="C23" s="21" t="s">
        <v>129</v>
      </c>
      <c r="D23" s="24">
        <v>2000000</v>
      </c>
      <c r="E23" s="22">
        <v>3944.6</v>
      </c>
      <c r="F23" s="23">
        <v>1.70277264766143</v>
      </c>
    </row>
    <row r="24" spans="1:6" x14ac:dyDescent="0.2">
      <c r="A24" s="21" t="s">
        <v>510</v>
      </c>
      <c r="B24" s="21" t="s">
        <v>509</v>
      </c>
      <c r="C24" s="21" t="s">
        <v>170</v>
      </c>
      <c r="D24" s="24">
        <v>115000</v>
      </c>
      <c r="E24" s="22">
        <v>3922.19</v>
      </c>
      <c r="F24" s="23">
        <v>1.6930988822519899</v>
      </c>
    </row>
    <row r="25" spans="1:6" x14ac:dyDescent="0.2">
      <c r="A25" s="21" t="s">
        <v>147</v>
      </c>
      <c r="B25" s="21" t="s">
        <v>146</v>
      </c>
      <c r="C25" s="21" t="s">
        <v>115</v>
      </c>
      <c r="D25" s="24">
        <v>434000</v>
      </c>
      <c r="E25" s="22">
        <v>3482.85</v>
      </c>
      <c r="F25" s="23">
        <v>1.5034481863579601</v>
      </c>
    </row>
    <row r="26" spans="1:6" x14ac:dyDescent="0.2">
      <c r="A26" s="21" t="s">
        <v>328</v>
      </c>
      <c r="B26" s="21" t="s">
        <v>327</v>
      </c>
      <c r="C26" s="21" t="s">
        <v>233</v>
      </c>
      <c r="D26" s="24">
        <v>980800</v>
      </c>
      <c r="E26" s="22">
        <v>3432.8</v>
      </c>
      <c r="F26" s="23">
        <v>1.4818430119383901</v>
      </c>
    </row>
    <row r="27" spans="1:6" x14ac:dyDescent="0.2">
      <c r="A27" s="21" t="s">
        <v>227</v>
      </c>
      <c r="B27" s="21" t="s">
        <v>226</v>
      </c>
      <c r="C27" s="21" t="s">
        <v>123</v>
      </c>
      <c r="D27" s="24">
        <v>1000000</v>
      </c>
      <c r="E27" s="22">
        <v>3386</v>
      </c>
      <c r="F27" s="23">
        <v>1.46164077092268</v>
      </c>
    </row>
    <row r="28" spans="1:6" x14ac:dyDescent="0.2">
      <c r="A28" s="21" t="s">
        <v>837</v>
      </c>
      <c r="B28" s="21" t="s">
        <v>836</v>
      </c>
      <c r="C28" s="21" t="s">
        <v>159</v>
      </c>
      <c r="D28" s="24">
        <v>250000</v>
      </c>
      <c r="E28" s="22">
        <v>3129.5</v>
      </c>
      <c r="F28" s="23">
        <v>1.3509169499712099</v>
      </c>
    </row>
    <row r="29" spans="1:6" x14ac:dyDescent="0.2">
      <c r="A29" s="21" t="s">
        <v>839</v>
      </c>
      <c r="B29" s="21" t="s">
        <v>838</v>
      </c>
      <c r="C29" s="21" t="s">
        <v>191</v>
      </c>
      <c r="D29" s="24">
        <v>579157</v>
      </c>
      <c r="E29" s="22">
        <v>3128.026957</v>
      </c>
      <c r="F29" s="23">
        <v>1.35028107882351</v>
      </c>
    </row>
    <row r="30" spans="1:6" x14ac:dyDescent="0.2">
      <c r="A30" s="21" t="s">
        <v>493</v>
      </c>
      <c r="B30" s="21" t="s">
        <v>492</v>
      </c>
      <c r="C30" s="21" t="s">
        <v>494</v>
      </c>
      <c r="D30" s="24">
        <v>522050</v>
      </c>
      <c r="E30" s="22">
        <v>2994.4787999999999</v>
      </c>
      <c r="F30" s="23">
        <v>1.2926321032910899</v>
      </c>
    </row>
    <row r="31" spans="1:6" x14ac:dyDescent="0.2">
      <c r="A31" s="21" t="s">
        <v>298</v>
      </c>
      <c r="B31" s="21" t="s">
        <v>297</v>
      </c>
      <c r="C31" s="21" t="s">
        <v>126</v>
      </c>
      <c r="D31" s="24">
        <v>200000</v>
      </c>
      <c r="E31" s="22">
        <v>2962.8</v>
      </c>
      <c r="F31" s="23">
        <v>1.2789572581481701</v>
      </c>
    </row>
    <row r="32" spans="1:6" x14ac:dyDescent="0.2">
      <c r="A32" s="21" t="s">
        <v>502</v>
      </c>
      <c r="B32" s="21" t="s">
        <v>501</v>
      </c>
      <c r="C32" s="21" t="s">
        <v>139</v>
      </c>
      <c r="D32" s="24">
        <v>103351</v>
      </c>
      <c r="E32" s="22">
        <v>2868.6103560000001</v>
      </c>
      <c r="F32" s="23">
        <v>1.2382982434201499</v>
      </c>
    </row>
    <row r="33" spans="1:9" x14ac:dyDescent="0.2">
      <c r="A33" s="21" t="s">
        <v>326</v>
      </c>
      <c r="B33" s="21" t="s">
        <v>325</v>
      </c>
      <c r="C33" s="21" t="s">
        <v>129</v>
      </c>
      <c r="D33" s="24">
        <v>2068000</v>
      </c>
      <c r="E33" s="22">
        <v>2825.3015999999998</v>
      </c>
      <c r="F33" s="23">
        <v>1.21960307404403</v>
      </c>
    </row>
    <row r="34" spans="1:9" x14ac:dyDescent="0.2">
      <c r="A34" s="21" t="s">
        <v>253</v>
      </c>
      <c r="B34" s="21" t="s">
        <v>252</v>
      </c>
      <c r="C34" s="21" t="s">
        <v>254</v>
      </c>
      <c r="D34" s="24">
        <v>2000000</v>
      </c>
      <c r="E34" s="22">
        <v>2539.6</v>
      </c>
      <c r="F34" s="23">
        <v>1.0962737453736699</v>
      </c>
    </row>
    <row r="35" spans="1:9" x14ac:dyDescent="0.2">
      <c r="A35" s="21" t="s">
        <v>512</v>
      </c>
      <c r="B35" s="21" t="s">
        <v>511</v>
      </c>
      <c r="C35" s="21" t="s">
        <v>159</v>
      </c>
      <c r="D35" s="24">
        <v>840000</v>
      </c>
      <c r="E35" s="22">
        <v>2435.16</v>
      </c>
      <c r="F35" s="23">
        <v>1.05118994085058</v>
      </c>
    </row>
    <row r="36" spans="1:9" x14ac:dyDescent="0.2">
      <c r="A36" s="21" t="s">
        <v>215</v>
      </c>
      <c r="B36" s="21" t="s">
        <v>214</v>
      </c>
      <c r="C36" s="21" t="s">
        <v>216</v>
      </c>
      <c r="D36" s="24">
        <v>1400000</v>
      </c>
      <c r="E36" s="22">
        <v>2162.7199999999998</v>
      </c>
      <c r="F36" s="23">
        <v>0.93358527114291101</v>
      </c>
    </row>
    <row r="37" spans="1:9" x14ac:dyDescent="0.2">
      <c r="A37" s="21" t="s">
        <v>467</v>
      </c>
      <c r="B37" s="21" t="s">
        <v>466</v>
      </c>
      <c r="C37" s="21" t="s">
        <v>159</v>
      </c>
      <c r="D37" s="24">
        <v>750000</v>
      </c>
      <c r="E37" s="22">
        <v>2021.25</v>
      </c>
      <c r="F37" s="23">
        <v>0.87251665925205701</v>
      </c>
    </row>
    <row r="38" spans="1:9" x14ac:dyDescent="0.2">
      <c r="A38" s="21" t="s">
        <v>841</v>
      </c>
      <c r="B38" s="21" t="s">
        <v>840</v>
      </c>
      <c r="C38" s="21" t="s">
        <v>162</v>
      </c>
      <c r="D38" s="24">
        <v>20000</v>
      </c>
      <c r="E38" s="22">
        <v>1726.3</v>
      </c>
      <c r="F38" s="23">
        <v>0.74519505695328503</v>
      </c>
    </row>
    <row r="39" spans="1:9" x14ac:dyDescent="0.2">
      <c r="A39" s="21" t="s">
        <v>635</v>
      </c>
      <c r="B39" s="21" t="s">
        <v>634</v>
      </c>
      <c r="C39" s="21" t="s">
        <v>170</v>
      </c>
      <c r="D39" s="24">
        <v>132119</v>
      </c>
      <c r="E39" s="22">
        <v>1598.1114239999999</v>
      </c>
      <c r="F39" s="23">
        <v>0.68985966148721201</v>
      </c>
    </row>
    <row r="40" spans="1:9" x14ac:dyDescent="0.2">
      <c r="A40" s="21" t="s">
        <v>520</v>
      </c>
      <c r="B40" s="21" t="s">
        <v>519</v>
      </c>
      <c r="C40" s="21" t="s">
        <v>180</v>
      </c>
      <c r="D40" s="24">
        <v>2260000</v>
      </c>
      <c r="E40" s="22">
        <v>1455.2139999999999</v>
      </c>
      <c r="F40" s="23">
        <v>0.62817487088525603</v>
      </c>
    </row>
    <row r="41" spans="1:9" x14ac:dyDescent="0.2">
      <c r="A41" s="21" t="s">
        <v>240</v>
      </c>
      <c r="B41" s="21" t="s">
        <v>239</v>
      </c>
      <c r="C41" s="21" t="s">
        <v>241</v>
      </c>
      <c r="D41" s="24">
        <v>50000</v>
      </c>
      <c r="E41" s="22">
        <v>1104.9000000000001</v>
      </c>
      <c r="F41" s="23">
        <v>0.476954190133629</v>
      </c>
    </row>
    <row r="42" spans="1:9" x14ac:dyDescent="0.2">
      <c r="A42" s="21" t="s">
        <v>526</v>
      </c>
      <c r="B42" s="21" t="s">
        <v>525</v>
      </c>
      <c r="C42" s="21" t="s">
        <v>213</v>
      </c>
      <c r="D42" s="24">
        <v>500000</v>
      </c>
      <c r="E42" s="22">
        <v>1059.5999999999999</v>
      </c>
      <c r="F42" s="23">
        <v>0.45739945684278499</v>
      </c>
    </row>
    <row r="43" spans="1:9" x14ac:dyDescent="0.2">
      <c r="A43" s="21" t="s">
        <v>657</v>
      </c>
      <c r="B43" s="21" t="s">
        <v>656</v>
      </c>
      <c r="C43" s="21" t="s">
        <v>134</v>
      </c>
      <c r="D43" s="24">
        <v>140000</v>
      </c>
      <c r="E43" s="22">
        <v>1037.33</v>
      </c>
      <c r="F43" s="23">
        <v>0.447786125487662</v>
      </c>
    </row>
    <row r="44" spans="1:9" x14ac:dyDescent="0.2">
      <c r="A44" s="21" t="s">
        <v>756</v>
      </c>
      <c r="B44" s="21" t="s">
        <v>755</v>
      </c>
      <c r="C44" s="21" t="s">
        <v>494</v>
      </c>
      <c r="D44" s="24">
        <v>4280</v>
      </c>
      <c r="E44" s="22">
        <v>560.08079999999995</v>
      </c>
      <c r="F44" s="23">
        <v>0.24177109636473501</v>
      </c>
    </row>
    <row r="45" spans="1:9" x14ac:dyDescent="0.2">
      <c r="A45" s="20" t="s">
        <v>27</v>
      </c>
      <c r="B45" s="20"/>
      <c r="C45" s="20"/>
      <c r="D45" s="20"/>
      <c r="E45" s="25">
        <f>SUM(E7:E44)</f>
        <v>177053.52546499998</v>
      </c>
      <c r="F45" s="26">
        <f>SUM(F7:F44)</f>
        <v>76.429016968470421</v>
      </c>
      <c r="G45" s="14"/>
      <c r="H45" s="14"/>
      <c r="I45" s="14"/>
    </row>
    <row r="46" spans="1:9" x14ac:dyDescent="0.2">
      <c r="A46" s="21"/>
      <c r="B46" s="21"/>
      <c r="C46" s="21"/>
      <c r="D46" s="21"/>
      <c r="E46" s="22"/>
      <c r="F46" s="23"/>
    </row>
    <row r="47" spans="1:9" x14ac:dyDescent="0.2">
      <c r="A47" s="20" t="s">
        <v>264</v>
      </c>
      <c r="B47" s="21"/>
      <c r="C47" s="21"/>
      <c r="D47" s="21"/>
      <c r="E47" s="22"/>
      <c r="F47" s="23"/>
    </row>
    <row r="48" spans="1:9" x14ac:dyDescent="0.2">
      <c r="A48" s="21" t="s">
        <v>843</v>
      </c>
      <c r="B48" s="21" t="s">
        <v>842</v>
      </c>
      <c r="C48" s="21" t="s">
        <v>196</v>
      </c>
      <c r="D48" s="24">
        <v>2335000</v>
      </c>
      <c r="E48" s="22">
        <v>9056.7644999999993</v>
      </c>
      <c r="F48" s="23">
        <v>3.90954998400625</v>
      </c>
    </row>
    <row r="49" spans="1:9" x14ac:dyDescent="0.2">
      <c r="A49" s="21" t="s">
        <v>531</v>
      </c>
      <c r="B49" s="21" t="s">
        <v>530</v>
      </c>
      <c r="C49" s="21" t="s">
        <v>196</v>
      </c>
      <c r="D49" s="24">
        <v>2202489</v>
      </c>
      <c r="E49" s="22">
        <v>7037.1726040000003</v>
      </c>
      <c r="F49" s="23">
        <v>3.0377490815199399</v>
      </c>
    </row>
    <row r="50" spans="1:9" x14ac:dyDescent="0.2">
      <c r="A50" s="21" t="s">
        <v>266</v>
      </c>
      <c r="B50" s="21" t="s">
        <v>265</v>
      </c>
      <c r="C50" s="21" t="s">
        <v>196</v>
      </c>
      <c r="D50" s="24">
        <v>3999900</v>
      </c>
      <c r="E50" s="22">
        <v>4285.4928600000003</v>
      </c>
      <c r="F50" s="23">
        <v>1.8499264877950501</v>
      </c>
    </row>
    <row r="51" spans="1:9" x14ac:dyDescent="0.2">
      <c r="A51" s="21" t="s">
        <v>845</v>
      </c>
      <c r="B51" s="21" t="s">
        <v>844</v>
      </c>
      <c r="C51" s="21" t="s">
        <v>196</v>
      </c>
      <c r="D51" s="24">
        <v>1600000</v>
      </c>
      <c r="E51" s="22">
        <v>2372</v>
      </c>
      <c r="F51" s="23">
        <v>1.02392554891571</v>
      </c>
    </row>
    <row r="52" spans="1:9" x14ac:dyDescent="0.2">
      <c r="A52" s="20" t="s">
        <v>27</v>
      </c>
      <c r="B52" s="20"/>
      <c r="C52" s="20"/>
      <c r="D52" s="20"/>
      <c r="E52" s="25">
        <f>SUM(E47:E51)</f>
        <v>22751.429964000003</v>
      </c>
      <c r="F52" s="26">
        <f>SUM(F47:F51)</f>
        <v>9.82115110223695</v>
      </c>
      <c r="G52" s="14"/>
      <c r="H52" s="14"/>
      <c r="I52" s="14"/>
    </row>
    <row r="53" spans="1:9" x14ac:dyDescent="0.2">
      <c r="A53" s="21"/>
      <c r="B53" s="21"/>
      <c r="C53" s="21"/>
      <c r="D53" s="21"/>
      <c r="E53" s="22"/>
      <c r="F53" s="23"/>
    </row>
    <row r="54" spans="1:9" x14ac:dyDescent="0.2">
      <c r="A54" s="20" t="s">
        <v>553</v>
      </c>
      <c r="B54" s="21"/>
      <c r="C54" s="21"/>
      <c r="D54" s="21"/>
      <c r="E54" s="22"/>
      <c r="F54" s="23"/>
    </row>
    <row r="55" spans="1:9" x14ac:dyDescent="0.2">
      <c r="A55" s="21" t="s">
        <v>847</v>
      </c>
      <c r="B55" s="21" t="s">
        <v>846</v>
      </c>
      <c r="C55" s="21" t="s">
        <v>385</v>
      </c>
      <c r="D55" s="24">
        <v>86900</v>
      </c>
      <c r="E55" s="22">
        <v>4844.2177670000001</v>
      </c>
      <c r="F55" s="23">
        <v>2.0911122833653901</v>
      </c>
    </row>
    <row r="56" spans="1:9" x14ac:dyDescent="0.2">
      <c r="A56" s="21" t="s">
        <v>849</v>
      </c>
      <c r="B56" s="21" t="s">
        <v>848</v>
      </c>
      <c r="C56" s="21" t="s">
        <v>566</v>
      </c>
      <c r="D56" s="24">
        <v>80000</v>
      </c>
      <c r="E56" s="22">
        <v>3164.258296</v>
      </c>
      <c r="F56" s="23">
        <v>1.3659211267465801</v>
      </c>
    </row>
    <row r="57" spans="1:9" x14ac:dyDescent="0.2">
      <c r="A57" s="21" t="s">
        <v>851</v>
      </c>
      <c r="B57" s="21" t="s">
        <v>850</v>
      </c>
      <c r="C57" s="21" t="s">
        <v>170</v>
      </c>
      <c r="D57" s="24">
        <v>2297307</v>
      </c>
      <c r="E57" s="22">
        <v>1723.4570409999999</v>
      </c>
      <c r="F57" s="23">
        <v>0.74396783167730696</v>
      </c>
    </row>
    <row r="58" spans="1:9" x14ac:dyDescent="0.2">
      <c r="A58" s="21" t="s">
        <v>853</v>
      </c>
      <c r="B58" s="21" t="s">
        <v>852</v>
      </c>
      <c r="C58" s="21" t="s">
        <v>170</v>
      </c>
      <c r="D58" s="24">
        <v>65000</v>
      </c>
      <c r="E58" s="22">
        <v>1719.770309</v>
      </c>
      <c r="F58" s="23">
        <v>0.74237637337764195</v>
      </c>
    </row>
    <row r="59" spans="1:9" x14ac:dyDescent="0.2">
      <c r="A59" s="21" t="s">
        <v>855</v>
      </c>
      <c r="B59" s="21" t="s">
        <v>854</v>
      </c>
      <c r="C59" s="21" t="s">
        <v>162</v>
      </c>
      <c r="D59" s="24">
        <v>12220</v>
      </c>
      <c r="E59" s="22">
        <v>1703.7053880000001</v>
      </c>
      <c r="F59" s="23">
        <v>0.73544159974643897</v>
      </c>
    </row>
    <row r="60" spans="1:9" x14ac:dyDescent="0.2">
      <c r="A60" s="21" t="s">
        <v>857</v>
      </c>
      <c r="B60" s="21" t="s">
        <v>856</v>
      </c>
      <c r="C60" s="21" t="s">
        <v>375</v>
      </c>
      <c r="D60" s="24">
        <v>25300</v>
      </c>
      <c r="E60" s="22">
        <v>1612.2974830000001</v>
      </c>
      <c r="F60" s="23">
        <v>0.69598338334578203</v>
      </c>
    </row>
    <row r="61" spans="1:9" x14ac:dyDescent="0.2">
      <c r="A61" s="21" t="s">
        <v>859</v>
      </c>
      <c r="B61" s="21" t="s">
        <v>858</v>
      </c>
      <c r="C61" s="21" t="s">
        <v>577</v>
      </c>
      <c r="D61" s="24">
        <v>250000</v>
      </c>
      <c r="E61" s="22">
        <v>1468.8105909999999</v>
      </c>
      <c r="F61" s="23">
        <v>0.63404413602145204</v>
      </c>
    </row>
    <row r="62" spans="1:9" x14ac:dyDescent="0.2">
      <c r="A62" s="20" t="s">
        <v>27</v>
      </c>
      <c r="B62" s="20"/>
      <c r="C62" s="20"/>
      <c r="D62" s="20"/>
      <c r="E62" s="25">
        <f>SUM(E54:E61)</f>
        <v>16236.516874999999</v>
      </c>
      <c r="F62" s="26">
        <f>SUM(F54:F61)</f>
        <v>7.008846734280592</v>
      </c>
      <c r="G62" s="14"/>
      <c r="H62" s="14"/>
      <c r="I62" s="14"/>
    </row>
    <row r="63" spans="1:9" x14ac:dyDescent="0.2">
      <c r="A63" s="21"/>
      <c r="B63" s="21"/>
      <c r="C63" s="21"/>
      <c r="D63" s="21"/>
      <c r="E63" s="22"/>
      <c r="F63" s="23"/>
    </row>
    <row r="64" spans="1:9" x14ac:dyDescent="0.2">
      <c r="A64" s="20" t="s">
        <v>977</v>
      </c>
      <c r="B64" s="21"/>
      <c r="C64" s="21"/>
      <c r="D64" s="21"/>
      <c r="E64" s="22"/>
      <c r="F64" s="23"/>
    </row>
    <row r="65" spans="1:9" x14ac:dyDescent="0.2">
      <c r="A65" s="21" t="s">
        <v>860</v>
      </c>
      <c r="B65" s="21" t="s">
        <v>976</v>
      </c>
      <c r="C65" s="21" t="s">
        <v>977</v>
      </c>
      <c r="D65" s="24">
        <v>1981000</v>
      </c>
      <c r="E65" s="22">
        <v>2001.1967609999999</v>
      </c>
      <c r="F65" s="23">
        <v>0.86386024114471605</v>
      </c>
    </row>
    <row r="66" spans="1:9" x14ac:dyDescent="0.2">
      <c r="A66" s="20" t="s">
        <v>27</v>
      </c>
      <c r="B66" s="20"/>
      <c r="C66" s="20"/>
      <c r="D66" s="20"/>
      <c r="E66" s="25">
        <f>SUM(E65:E65)</f>
        <v>2001.1967609999999</v>
      </c>
      <c r="F66" s="26">
        <f>SUM(F65:F65)</f>
        <v>0.86386024114471605</v>
      </c>
      <c r="G66" s="14"/>
      <c r="H66" s="14"/>
      <c r="I66" s="14"/>
    </row>
    <row r="67" spans="1:9" x14ac:dyDescent="0.2">
      <c r="A67" s="21"/>
      <c r="B67" s="21"/>
      <c r="C67" s="21"/>
      <c r="D67" s="21"/>
      <c r="E67" s="22"/>
      <c r="F67" s="23"/>
    </row>
    <row r="68" spans="1:9" x14ac:dyDescent="0.2">
      <c r="A68" s="20" t="s">
        <v>38</v>
      </c>
      <c r="B68" s="20"/>
      <c r="C68" s="20"/>
      <c r="D68" s="20"/>
      <c r="E68" s="25">
        <f>E45+E52+E62+E66</f>
        <v>218042.66906499999</v>
      </c>
      <c r="F68" s="26">
        <f>F45+F52+F62+F66</f>
        <v>94.122875046132691</v>
      </c>
      <c r="G68" s="14"/>
      <c r="H68" s="14"/>
      <c r="I68" s="14"/>
    </row>
    <row r="69" spans="1:9" x14ac:dyDescent="0.2">
      <c r="A69" s="20"/>
      <c r="B69" s="20"/>
      <c r="C69" s="20"/>
      <c r="D69" s="20"/>
      <c r="E69" s="25"/>
      <c r="F69" s="26"/>
      <c r="G69" s="14"/>
      <c r="H69" s="14"/>
      <c r="I69" s="14"/>
    </row>
    <row r="70" spans="1:9" x14ac:dyDescent="0.2">
      <c r="A70" s="20" t="s">
        <v>40</v>
      </c>
      <c r="B70" s="20"/>
      <c r="C70" s="20"/>
      <c r="D70" s="20"/>
      <c r="E70" s="25">
        <f>E72-(E45+E52+E62+E66)</f>
        <v>13614.798854599998</v>
      </c>
      <c r="F70" s="26">
        <f>F72-(F45+F52+F62+F66)</f>
        <v>5.8771249538673089</v>
      </c>
      <c r="G70" s="14"/>
      <c r="H70" s="14"/>
      <c r="I70" s="14"/>
    </row>
    <row r="71" spans="1:9" x14ac:dyDescent="0.2">
      <c r="A71" s="20"/>
      <c r="B71" s="20"/>
      <c r="C71" s="20"/>
      <c r="D71" s="20"/>
      <c r="E71" s="25"/>
      <c r="F71" s="26"/>
      <c r="G71" s="14"/>
      <c r="H71" s="14"/>
      <c r="I71" s="14"/>
    </row>
    <row r="72" spans="1:9" x14ac:dyDescent="0.2">
      <c r="A72" s="27" t="s">
        <v>39</v>
      </c>
      <c r="B72" s="27"/>
      <c r="C72" s="27"/>
      <c r="D72" s="27"/>
      <c r="E72" s="28">
        <v>231657.46791959999</v>
      </c>
      <c r="F72" s="29">
        <v>100</v>
      </c>
      <c r="G72" s="14"/>
      <c r="H72" s="14"/>
      <c r="I72" s="14"/>
    </row>
    <row r="74" spans="1:9" x14ac:dyDescent="0.2">
      <c r="A74" s="14" t="s">
        <v>42</v>
      </c>
    </row>
    <row r="75" spans="1:9" x14ac:dyDescent="0.2">
      <c r="A75" s="14" t="s">
        <v>43</v>
      </c>
    </row>
    <row r="76" spans="1:9" x14ac:dyDescent="0.2">
      <c r="A76" s="14" t="s">
        <v>44</v>
      </c>
      <c r="B76" s="14"/>
      <c r="C76" s="30" t="s">
        <v>46</v>
      </c>
      <c r="D76" s="14" t="s">
        <v>45</v>
      </c>
    </row>
    <row r="77" spans="1:9" x14ac:dyDescent="0.2">
      <c r="A77" s="7" t="s">
        <v>47</v>
      </c>
      <c r="C77" s="31">
        <v>127.1806</v>
      </c>
      <c r="D77" s="31">
        <v>133.4342</v>
      </c>
    </row>
    <row r="78" spans="1:9" x14ac:dyDescent="0.2">
      <c r="A78" s="7" t="s">
        <v>48</v>
      </c>
      <c r="C78" s="31">
        <v>24.906099999999999</v>
      </c>
      <c r="D78" s="31">
        <v>25.232900000000001</v>
      </c>
    </row>
    <row r="79" spans="1:9" x14ac:dyDescent="0.2">
      <c r="A79" s="7" t="s">
        <v>49</v>
      </c>
      <c r="C79" s="31">
        <v>138.7473</v>
      </c>
      <c r="D79" s="31">
        <v>146.18530000000001</v>
      </c>
    </row>
    <row r="80" spans="1:9" x14ac:dyDescent="0.2">
      <c r="A80" s="7" t="s">
        <v>50</v>
      </c>
      <c r="C80" s="31">
        <v>28.045200000000001</v>
      </c>
      <c r="D80" s="31">
        <v>28.5443</v>
      </c>
    </row>
    <row r="82" spans="1:9" x14ac:dyDescent="0.2">
      <c r="A82" s="14" t="s">
        <v>51</v>
      </c>
    </row>
    <row r="83" spans="1:9" x14ac:dyDescent="0.2">
      <c r="A83" s="116" t="s">
        <v>52</v>
      </c>
      <c r="B83" s="117"/>
      <c r="C83" s="32" t="s">
        <v>53</v>
      </c>
    </row>
    <row r="84" spans="1:9" x14ac:dyDescent="0.2">
      <c r="A84" s="112" t="s">
        <v>48</v>
      </c>
      <c r="B84" s="113"/>
      <c r="C84" s="33">
        <v>0.9</v>
      </c>
    </row>
    <row r="85" spans="1:9" x14ac:dyDescent="0.2">
      <c r="A85" s="112" t="s">
        <v>50</v>
      </c>
      <c r="B85" s="113"/>
      <c r="C85" s="33">
        <v>1</v>
      </c>
    </row>
    <row r="86" spans="1:9" x14ac:dyDescent="0.2">
      <c r="A86" s="7" t="s">
        <v>54</v>
      </c>
    </row>
    <row r="87" spans="1:9" x14ac:dyDescent="0.2">
      <c r="A87" s="7" t="s">
        <v>55</v>
      </c>
    </row>
    <row r="89" spans="1:9" x14ac:dyDescent="0.2">
      <c r="A89" s="14" t="s">
        <v>285</v>
      </c>
      <c r="D89" s="36">
        <v>0.13393527556567092</v>
      </c>
    </row>
    <row r="91" spans="1:9" x14ac:dyDescent="0.2">
      <c r="A91" s="14" t="s">
        <v>964</v>
      </c>
      <c r="D91" s="30" t="s">
        <v>57</v>
      </c>
      <c r="G91" s="10"/>
    </row>
    <row r="93" spans="1:9" x14ac:dyDescent="0.2">
      <c r="A93" s="63" t="s">
        <v>1004</v>
      </c>
      <c r="B93" s="59"/>
      <c r="C93" s="59"/>
      <c r="D93" s="59"/>
      <c r="E93" s="11"/>
      <c r="G93" s="59"/>
      <c r="H93" s="59"/>
      <c r="I93" s="59"/>
    </row>
    <row r="94" spans="1:9" x14ac:dyDescent="0.2">
      <c r="A94" s="70"/>
      <c r="B94" s="59"/>
      <c r="C94" s="59"/>
      <c r="D94" s="59"/>
      <c r="E94" s="11"/>
      <c r="G94" s="59"/>
      <c r="H94" s="59"/>
      <c r="I94" s="59"/>
    </row>
    <row r="95" spans="1:9" x14ac:dyDescent="0.2">
      <c r="A95" s="63" t="s">
        <v>997</v>
      </c>
      <c r="B95" s="59"/>
      <c r="C95" s="59"/>
      <c r="D95" s="59"/>
      <c r="E95" s="11"/>
      <c r="G95" s="59"/>
      <c r="H95" s="59"/>
      <c r="I95" s="59"/>
    </row>
    <row r="96" spans="1:9" x14ac:dyDescent="0.2">
      <c r="A96" s="70"/>
      <c r="B96" s="59"/>
      <c r="C96" s="59"/>
      <c r="D96" s="59"/>
      <c r="E96" s="11"/>
      <c r="G96" s="59"/>
      <c r="H96" s="59"/>
      <c r="I96" s="59"/>
    </row>
    <row r="97" spans="1:9" x14ac:dyDescent="0.2">
      <c r="A97" s="59"/>
      <c r="B97" s="59"/>
      <c r="C97" s="59"/>
      <c r="D97" s="59"/>
      <c r="E97" s="11"/>
      <c r="G97" s="59"/>
      <c r="H97" s="59"/>
      <c r="I97" s="59"/>
    </row>
    <row r="98" spans="1:9" x14ac:dyDescent="0.2">
      <c r="A98" s="59"/>
      <c r="B98" s="59"/>
      <c r="C98" s="59"/>
      <c r="D98" s="59"/>
      <c r="E98" s="11"/>
      <c r="G98" s="59"/>
      <c r="H98" s="59"/>
      <c r="I98" s="59"/>
    </row>
    <row r="99" spans="1:9" x14ac:dyDescent="0.2">
      <c r="A99" s="59"/>
      <c r="B99" s="59"/>
      <c r="C99" s="59"/>
      <c r="D99" s="59"/>
      <c r="E99" s="11"/>
      <c r="G99" s="59"/>
      <c r="H99" s="59"/>
      <c r="I99" s="59"/>
    </row>
    <row r="100" spans="1:9" x14ac:dyDescent="0.2">
      <c r="A100" s="59"/>
      <c r="B100" s="59"/>
      <c r="C100" s="59"/>
      <c r="D100" s="59"/>
      <c r="E100" s="11"/>
      <c r="G100" s="59"/>
      <c r="H100" s="59"/>
      <c r="I100" s="59"/>
    </row>
    <row r="101" spans="1:9" x14ac:dyDescent="0.2">
      <c r="A101" s="59"/>
      <c r="B101" s="59"/>
      <c r="C101" s="59"/>
      <c r="D101" s="59"/>
      <c r="E101" s="11"/>
      <c r="G101" s="59"/>
      <c r="H101" s="59"/>
      <c r="I101" s="59"/>
    </row>
    <row r="102" spans="1:9" x14ac:dyDescent="0.2">
      <c r="A102" s="59"/>
      <c r="B102" s="59"/>
      <c r="C102" s="59"/>
      <c r="D102" s="59"/>
      <c r="E102" s="11"/>
      <c r="G102" s="59"/>
      <c r="H102" s="59"/>
      <c r="I102" s="59"/>
    </row>
    <row r="103" spans="1:9" x14ac:dyDescent="0.2">
      <c r="A103" s="59"/>
      <c r="B103" s="59"/>
      <c r="C103" s="59"/>
      <c r="D103" s="59"/>
      <c r="E103" s="11"/>
      <c r="G103" s="59"/>
      <c r="H103" s="59"/>
      <c r="I103" s="59"/>
    </row>
    <row r="104" spans="1:9" x14ac:dyDescent="0.2">
      <c r="A104" s="59"/>
      <c r="B104" s="59"/>
      <c r="C104" s="59"/>
      <c r="D104" s="59"/>
      <c r="E104" s="11"/>
      <c r="G104" s="59"/>
      <c r="H104" s="59"/>
      <c r="I104" s="59"/>
    </row>
    <row r="105" spans="1:9" x14ac:dyDescent="0.2">
      <c r="A105" s="59"/>
      <c r="B105" s="59"/>
      <c r="C105" s="59"/>
      <c r="D105" s="59"/>
      <c r="E105" s="11"/>
      <c r="G105" s="59"/>
      <c r="H105" s="59"/>
      <c r="I105" s="59"/>
    </row>
    <row r="106" spans="1:9" x14ac:dyDescent="0.2">
      <c r="A106" s="59"/>
      <c r="B106" s="59"/>
      <c r="C106" s="59"/>
      <c r="D106" s="59"/>
      <c r="E106" s="11"/>
      <c r="G106" s="59"/>
      <c r="H106" s="59"/>
      <c r="I106" s="59"/>
    </row>
    <row r="107" spans="1:9" x14ac:dyDescent="0.2">
      <c r="A107" s="59"/>
      <c r="B107" s="59"/>
      <c r="C107" s="59"/>
      <c r="D107" s="59"/>
      <c r="E107" s="11"/>
      <c r="G107" s="59"/>
      <c r="H107" s="59"/>
      <c r="I107" s="59"/>
    </row>
    <row r="108" spans="1:9" x14ac:dyDescent="0.2">
      <c r="A108" s="59"/>
      <c r="B108" s="59"/>
      <c r="C108" s="59"/>
      <c r="D108" s="59"/>
      <c r="E108" s="11"/>
      <c r="G108" s="59"/>
      <c r="H108" s="59"/>
      <c r="I108" s="59"/>
    </row>
    <row r="109" spans="1:9" x14ac:dyDescent="0.2">
      <c r="A109" s="59"/>
      <c r="B109" s="59"/>
      <c r="C109" s="59"/>
      <c r="D109" s="59"/>
      <c r="E109" s="11"/>
      <c r="G109" s="59"/>
      <c r="H109" s="59"/>
      <c r="I109" s="59"/>
    </row>
    <row r="110" spans="1:9" x14ac:dyDescent="0.2">
      <c r="A110" s="59"/>
      <c r="B110" s="59"/>
      <c r="C110" s="59"/>
      <c r="D110" s="59"/>
      <c r="E110" s="11"/>
      <c r="G110" s="59"/>
      <c r="H110" s="59"/>
      <c r="I110" s="59"/>
    </row>
    <row r="111" spans="1:9" x14ac:dyDescent="0.2">
      <c r="A111" s="59"/>
      <c r="B111" s="59"/>
      <c r="C111" s="59"/>
      <c r="D111" s="59"/>
      <c r="E111" s="11"/>
      <c r="G111" s="59"/>
      <c r="H111" s="59"/>
      <c r="I111" s="59"/>
    </row>
    <row r="112" spans="1:9" x14ac:dyDescent="0.2">
      <c r="A112" s="59"/>
      <c r="B112" s="59"/>
      <c r="C112" s="59"/>
      <c r="D112" s="59"/>
      <c r="E112" s="11"/>
      <c r="G112" s="59"/>
      <c r="H112" s="59"/>
      <c r="I112" s="59"/>
    </row>
    <row r="113" spans="1:9" x14ac:dyDescent="0.2">
      <c r="A113" s="63" t="s">
        <v>1019</v>
      </c>
      <c r="B113" s="59"/>
      <c r="C113" s="59"/>
      <c r="D113" s="59"/>
      <c r="E113" s="11"/>
      <c r="G113" s="59"/>
      <c r="H113" s="59"/>
      <c r="I113" s="59"/>
    </row>
    <row r="114" spans="1:9" x14ac:dyDescent="0.2">
      <c r="A114" s="59"/>
      <c r="B114" s="59"/>
      <c r="C114" s="59"/>
      <c r="D114" s="59"/>
      <c r="E114" s="11"/>
      <c r="G114" s="59"/>
      <c r="H114" s="59"/>
      <c r="I114" s="59"/>
    </row>
    <row r="115" spans="1:9" x14ac:dyDescent="0.2">
      <c r="A115" s="63" t="s">
        <v>1035</v>
      </c>
      <c r="B115" s="59"/>
      <c r="C115" s="59"/>
      <c r="D115" s="59"/>
      <c r="E115" s="11"/>
      <c r="G115" s="59"/>
      <c r="H115" s="59"/>
      <c r="I115" s="59"/>
    </row>
    <row r="116" spans="1:9" x14ac:dyDescent="0.2">
      <c r="A116" s="59"/>
      <c r="B116" s="59"/>
      <c r="C116" s="59"/>
      <c r="D116" s="59"/>
      <c r="E116" s="11"/>
      <c r="G116" s="59"/>
      <c r="H116" s="59"/>
      <c r="I116" s="59"/>
    </row>
    <row r="117" spans="1:9" x14ac:dyDescent="0.2">
      <c r="A117" s="59"/>
      <c r="B117" s="59"/>
      <c r="C117" s="59"/>
      <c r="D117" s="59"/>
      <c r="E117" s="11"/>
      <c r="G117" s="59"/>
      <c r="H117" s="59"/>
      <c r="I117" s="59"/>
    </row>
    <row r="118" spans="1:9" x14ac:dyDescent="0.2">
      <c r="A118" s="59"/>
      <c r="B118" s="59"/>
      <c r="C118" s="59"/>
      <c r="D118" s="59"/>
      <c r="E118" s="11"/>
      <c r="G118" s="59"/>
      <c r="H118" s="59"/>
      <c r="I118" s="59"/>
    </row>
    <row r="119" spans="1:9" x14ac:dyDescent="0.2">
      <c r="A119" s="59"/>
      <c r="B119" s="59"/>
      <c r="C119" s="59"/>
      <c r="D119" s="59"/>
      <c r="E119" s="11"/>
      <c r="G119" s="59"/>
      <c r="H119" s="59"/>
      <c r="I119" s="59"/>
    </row>
    <row r="120" spans="1:9" x14ac:dyDescent="0.2">
      <c r="A120" s="59"/>
      <c r="B120" s="59"/>
      <c r="C120" s="59"/>
      <c r="D120" s="59"/>
      <c r="E120" s="11"/>
      <c r="G120" s="59"/>
      <c r="H120" s="59"/>
      <c r="I120" s="59"/>
    </row>
    <row r="121" spans="1:9" x14ac:dyDescent="0.2">
      <c r="A121" s="59"/>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59"/>
      <c r="B124" s="59"/>
      <c r="C124" s="59"/>
      <c r="D124" s="59"/>
      <c r="E124" s="11"/>
      <c r="G124" s="59"/>
      <c r="H124" s="59"/>
      <c r="I124" s="59"/>
    </row>
    <row r="125" spans="1:9" x14ac:dyDescent="0.2">
      <c r="A125" s="59"/>
      <c r="B125" s="59"/>
      <c r="C125" s="59"/>
      <c r="D125" s="59"/>
      <c r="E125" s="11"/>
      <c r="G125" s="59"/>
      <c r="H125" s="59"/>
      <c r="I125" s="59"/>
    </row>
    <row r="126" spans="1:9" x14ac:dyDescent="0.2">
      <c r="A126" s="59"/>
      <c r="B126" s="59"/>
      <c r="C126" s="59"/>
      <c r="D126" s="59"/>
      <c r="E126" s="11"/>
      <c r="G126" s="59"/>
      <c r="H126" s="59"/>
      <c r="I126" s="59"/>
    </row>
    <row r="127" spans="1:9" x14ac:dyDescent="0.2">
      <c r="A127" s="59"/>
      <c r="B127" s="59"/>
      <c r="C127" s="59"/>
      <c r="D127" s="59"/>
      <c r="E127" s="11"/>
      <c r="G127" s="59"/>
      <c r="H127" s="59"/>
      <c r="I127" s="59"/>
    </row>
    <row r="128" spans="1:9" x14ac:dyDescent="0.2">
      <c r="A128" s="59"/>
      <c r="B128" s="59"/>
      <c r="C128" s="59"/>
      <c r="D128" s="59"/>
      <c r="E128" s="11"/>
      <c r="G128" s="59"/>
      <c r="H128" s="59"/>
      <c r="I128" s="59"/>
    </row>
    <row r="129" spans="1:9" x14ac:dyDescent="0.2">
      <c r="A129" s="59"/>
      <c r="B129" s="59"/>
      <c r="C129" s="59"/>
      <c r="D129" s="59"/>
      <c r="E129" s="11"/>
      <c r="G129" s="59"/>
      <c r="H129" s="59"/>
      <c r="I129" s="59"/>
    </row>
    <row r="130" spans="1:9" x14ac:dyDescent="0.2">
      <c r="A130" s="59"/>
      <c r="B130" s="59"/>
      <c r="C130" s="59"/>
      <c r="D130" s="59"/>
      <c r="E130" s="11"/>
      <c r="G130" s="59"/>
      <c r="H130" s="59"/>
      <c r="I130" s="59"/>
    </row>
    <row r="131" spans="1:9" x14ac:dyDescent="0.2">
      <c r="A131" s="59"/>
      <c r="B131" s="59"/>
      <c r="C131" s="59"/>
      <c r="D131" s="59"/>
      <c r="E131" s="11"/>
      <c r="G131" s="59"/>
      <c r="H131" s="59"/>
      <c r="I131" s="59"/>
    </row>
    <row r="132" spans="1:9" x14ac:dyDescent="0.2">
      <c r="A132" s="59"/>
      <c r="B132" s="59"/>
      <c r="C132" s="59"/>
      <c r="D132" s="59"/>
      <c r="E132" s="11"/>
      <c r="G132" s="59"/>
      <c r="H132" s="59"/>
      <c r="I132" s="59"/>
    </row>
    <row r="133" spans="1:9" x14ac:dyDescent="0.2">
      <c r="A133" s="59"/>
      <c r="B133" s="59"/>
      <c r="C133" s="59"/>
      <c r="D133" s="59"/>
      <c r="E133" s="11"/>
      <c r="G133" s="59"/>
      <c r="H133" s="59"/>
      <c r="I133" s="59"/>
    </row>
    <row r="134" spans="1:9" x14ac:dyDescent="0.2">
      <c r="A134" s="59"/>
      <c r="B134" s="59"/>
      <c r="C134" s="59"/>
      <c r="D134" s="59"/>
      <c r="E134" s="11"/>
      <c r="G134" s="59"/>
      <c r="H134" s="59"/>
      <c r="I134" s="59"/>
    </row>
    <row r="135" spans="1:9" x14ac:dyDescent="0.2">
      <c r="A135" s="63" t="s">
        <v>1020</v>
      </c>
      <c r="B135" s="59"/>
      <c r="C135" s="59"/>
      <c r="D135" s="59"/>
      <c r="E135" s="11"/>
      <c r="G135" s="59"/>
      <c r="H135" s="59"/>
      <c r="I135" s="59"/>
    </row>
    <row r="136" spans="1:9" x14ac:dyDescent="0.2">
      <c r="A136" s="59"/>
      <c r="B136" s="59"/>
      <c r="C136" s="59"/>
      <c r="D136" s="59"/>
      <c r="E136" s="11"/>
      <c r="G136" s="59"/>
      <c r="H136" s="59"/>
      <c r="I136" s="59"/>
    </row>
    <row r="137" spans="1:9" x14ac:dyDescent="0.2">
      <c r="A137" s="63" t="s">
        <v>1036</v>
      </c>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59"/>
      <c r="B141" s="59"/>
      <c r="C141" s="59"/>
      <c r="D141" s="59"/>
      <c r="E141" s="11"/>
      <c r="G141" s="59"/>
      <c r="H141" s="59"/>
      <c r="I141" s="59"/>
    </row>
    <row r="142" spans="1:9" x14ac:dyDescent="0.2">
      <c r="A142" s="59"/>
      <c r="B142" s="59"/>
      <c r="C142" s="59"/>
      <c r="D142" s="59"/>
      <c r="E142" s="11"/>
      <c r="G142" s="59"/>
      <c r="H142" s="59"/>
      <c r="I142" s="59"/>
    </row>
    <row r="143" spans="1:9" x14ac:dyDescent="0.2">
      <c r="A143" s="59"/>
      <c r="B143" s="59"/>
      <c r="C143" s="59"/>
      <c r="D143" s="59"/>
      <c r="E143" s="11"/>
      <c r="G143" s="59"/>
      <c r="H143" s="59"/>
      <c r="I143" s="59"/>
    </row>
    <row r="144" spans="1:9" x14ac:dyDescent="0.2">
      <c r="A144" s="59"/>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59"/>
      <c r="B153" s="59"/>
      <c r="C153" s="59"/>
      <c r="D153" s="59"/>
      <c r="E153" s="11"/>
      <c r="G153" s="59"/>
      <c r="H153" s="59"/>
      <c r="I153" s="59"/>
    </row>
    <row r="154" spans="1:9" x14ac:dyDescent="0.2">
      <c r="A154" s="7" t="s">
        <v>1021</v>
      </c>
      <c r="B154" s="59"/>
      <c r="C154" s="59"/>
      <c r="D154" s="59"/>
      <c r="E154" s="11"/>
      <c r="G154" s="59"/>
      <c r="H154" s="59"/>
      <c r="I154" s="59"/>
    </row>
    <row r="156" spans="1:9" x14ac:dyDescent="0.2">
      <c r="A156" s="59" t="s">
        <v>996</v>
      </c>
    </row>
  </sheetData>
  <mergeCells count="4">
    <mergeCell ref="A1:F1"/>
    <mergeCell ref="A83:B83"/>
    <mergeCell ref="A84:B84"/>
    <mergeCell ref="A85:B85"/>
  </mergeCells>
  <conditionalFormatting sqref="F2:F3">
    <cfRule type="cellIs" dxfId="38" priority="5" stopIfTrue="1" operator="between">
      <formula>0.009</formula>
      <formula>-0.009</formula>
    </cfRule>
  </conditionalFormatting>
  <conditionalFormatting sqref="F5:F151">
    <cfRule type="cellIs" dxfId="37" priority="1" stopIfTrue="1" operator="between">
      <formula>0.009</formula>
      <formula>-0.009</formula>
    </cfRule>
  </conditionalFormatting>
  <conditionalFormatting sqref="F155:F65536">
    <cfRule type="cellIs" dxfId="36" priority="2" stopIfTrue="1" operator="between">
      <formula>0.009</formula>
      <formula>-0.009</formula>
    </cfRule>
  </conditionalFormatting>
  <hyperlinks>
    <hyperlink ref="A96"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59"/>
  <sheetViews>
    <sheetView workbookViewId="0">
      <selection sqref="A1:G1"/>
    </sheetView>
  </sheetViews>
  <sheetFormatPr defaultColWidth="9.28515625" defaultRowHeight="11.25" x14ac:dyDescent="0.2"/>
  <cols>
    <col min="1" max="1" width="34.42578125" style="7" bestFit="1" customWidth="1"/>
    <col min="2" max="2" width="49" style="7" bestFit="1" customWidth="1"/>
    <col min="3" max="3" width="24.710937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7" s="1" customFormat="1" ht="15" customHeight="1" x14ac:dyDescent="0.2">
      <c r="A1" s="114" t="s">
        <v>1162</v>
      </c>
      <c r="B1" s="115"/>
      <c r="C1" s="115"/>
      <c r="D1" s="115"/>
      <c r="E1" s="115"/>
      <c r="F1" s="115"/>
      <c r="G1" s="115"/>
    </row>
    <row r="2" spans="1:7" s="1" customFormat="1" ht="12" x14ac:dyDescent="0.2">
      <c r="E2" s="5"/>
      <c r="F2" s="9"/>
      <c r="G2" s="10"/>
    </row>
    <row r="3" spans="1:7" s="1" customFormat="1" ht="12" x14ac:dyDescent="0.2">
      <c r="A3" s="8" t="s">
        <v>7</v>
      </c>
      <c r="B3" s="2"/>
      <c r="C3" s="3"/>
      <c r="D3" s="3"/>
      <c r="E3" s="4"/>
      <c r="F3" s="9"/>
      <c r="G3" s="10"/>
    </row>
    <row r="4" spans="1:7" s="1" customFormat="1" ht="27.75" customHeight="1" x14ac:dyDescent="0.2">
      <c r="A4" s="6" t="s">
        <v>2</v>
      </c>
      <c r="B4" s="6" t="s">
        <v>0</v>
      </c>
      <c r="C4" s="13" t="s">
        <v>1038</v>
      </c>
      <c r="D4" s="13" t="s">
        <v>1</v>
      </c>
      <c r="E4" s="52" t="s">
        <v>6</v>
      </c>
      <c r="F4" s="12" t="s">
        <v>3</v>
      </c>
      <c r="G4" s="12" t="s">
        <v>5</v>
      </c>
    </row>
    <row r="5" spans="1:7" x14ac:dyDescent="0.2">
      <c r="A5" s="16" t="s">
        <v>28</v>
      </c>
      <c r="B5" s="17"/>
      <c r="C5" s="17"/>
      <c r="D5" s="17"/>
      <c r="E5" s="18"/>
      <c r="F5" s="19"/>
      <c r="G5" s="18"/>
    </row>
    <row r="6" spans="1:7" x14ac:dyDescent="0.2">
      <c r="A6" s="20" t="s">
        <v>29</v>
      </c>
      <c r="B6" s="21"/>
      <c r="C6" s="21"/>
      <c r="D6" s="21"/>
      <c r="E6" s="22"/>
      <c r="F6" s="23"/>
      <c r="G6" s="22"/>
    </row>
    <row r="7" spans="1:7" x14ac:dyDescent="0.2">
      <c r="A7" s="21" t="s">
        <v>1163</v>
      </c>
      <c r="B7" s="21" t="s">
        <v>1164</v>
      </c>
      <c r="C7" s="21" t="s">
        <v>32</v>
      </c>
      <c r="D7" s="24">
        <v>5500</v>
      </c>
      <c r="E7" s="22">
        <v>26677.392500000002</v>
      </c>
      <c r="F7" s="23">
        <v>6.9022920722259604</v>
      </c>
      <c r="G7" s="22">
        <v>6.0510999999999999</v>
      </c>
    </row>
    <row r="8" spans="1:7" x14ac:dyDescent="0.2">
      <c r="A8" s="21" t="s">
        <v>1165</v>
      </c>
      <c r="B8" s="21" t="s">
        <v>1166</v>
      </c>
      <c r="C8" s="21" t="s">
        <v>30</v>
      </c>
      <c r="D8" s="24">
        <v>3500</v>
      </c>
      <c r="E8" s="22">
        <v>17047.625</v>
      </c>
      <c r="F8" s="23">
        <v>4.4107641662423003</v>
      </c>
      <c r="G8" s="22">
        <v>6.1300999999999997</v>
      </c>
    </row>
    <row r="9" spans="1:7" x14ac:dyDescent="0.2">
      <c r="A9" s="21" t="s">
        <v>1167</v>
      </c>
      <c r="B9" s="21" t="s">
        <v>1168</v>
      </c>
      <c r="C9" s="21" t="s">
        <v>32</v>
      </c>
      <c r="D9" s="24">
        <v>3000</v>
      </c>
      <c r="E9" s="22">
        <v>14516.4</v>
      </c>
      <c r="F9" s="23">
        <v>3.7558555483734399</v>
      </c>
      <c r="G9" s="22">
        <v>6.0799000000000003</v>
      </c>
    </row>
    <row r="10" spans="1:7" x14ac:dyDescent="0.2">
      <c r="A10" s="21" t="s">
        <v>1046</v>
      </c>
      <c r="B10" s="21" t="s">
        <v>1047</v>
      </c>
      <c r="C10" s="21" t="s">
        <v>32</v>
      </c>
      <c r="D10" s="24">
        <v>2500</v>
      </c>
      <c r="E10" s="22">
        <v>12432.887500000001</v>
      </c>
      <c r="F10" s="23">
        <v>3.2167844299673298</v>
      </c>
      <c r="G10" s="22">
        <v>5.7949000000000002</v>
      </c>
    </row>
    <row r="11" spans="1:7" x14ac:dyDescent="0.2">
      <c r="A11" s="21" t="s">
        <v>1169</v>
      </c>
      <c r="B11" s="21" t="s">
        <v>1170</v>
      </c>
      <c r="C11" s="21" t="s">
        <v>32</v>
      </c>
      <c r="D11" s="24">
        <v>2300</v>
      </c>
      <c r="E11" s="22">
        <v>11140.004000000001</v>
      </c>
      <c r="F11" s="23">
        <v>2.88227424377272</v>
      </c>
      <c r="G11" s="22">
        <v>6.08</v>
      </c>
    </row>
    <row r="12" spans="1:7" x14ac:dyDescent="0.2">
      <c r="A12" s="21" t="s">
        <v>1171</v>
      </c>
      <c r="B12" s="21" t="s">
        <v>1172</v>
      </c>
      <c r="C12" s="21" t="s">
        <v>32</v>
      </c>
      <c r="D12" s="24">
        <v>2200</v>
      </c>
      <c r="E12" s="22">
        <v>10870.222</v>
      </c>
      <c r="F12" s="23">
        <v>2.8124730381327998</v>
      </c>
      <c r="G12" s="22">
        <v>5.8102</v>
      </c>
    </row>
    <row r="13" spans="1:7" x14ac:dyDescent="0.2">
      <c r="A13" s="21" t="s">
        <v>1173</v>
      </c>
      <c r="B13" s="21" t="s">
        <v>1174</v>
      </c>
      <c r="C13" s="21" t="s">
        <v>32</v>
      </c>
      <c r="D13" s="24">
        <v>2000</v>
      </c>
      <c r="E13" s="22">
        <v>9826.19</v>
      </c>
      <c r="F13" s="23">
        <v>2.5423486698404298</v>
      </c>
      <c r="G13" s="22">
        <v>5.9234</v>
      </c>
    </row>
    <row r="14" spans="1:7" x14ac:dyDescent="0.2">
      <c r="A14" s="21" t="s">
        <v>1175</v>
      </c>
      <c r="B14" s="21" t="s">
        <v>1176</v>
      </c>
      <c r="C14" s="21" t="s">
        <v>31</v>
      </c>
      <c r="D14" s="24">
        <v>2000</v>
      </c>
      <c r="E14" s="22">
        <v>9766.59</v>
      </c>
      <c r="F14" s="23">
        <v>2.52692824944122</v>
      </c>
      <c r="G14" s="22">
        <v>6.1</v>
      </c>
    </row>
    <row r="15" spans="1:7" x14ac:dyDescent="0.2">
      <c r="A15" s="21" t="s">
        <v>1177</v>
      </c>
      <c r="B15" s="21" t="s">
        <v>1178</v>
      </c>
      <c r="C15" s="21" t="s">
        <v>32</v>
      </c>
      <c r="D15" s="24">
        <v>2000</v>
      </c>
      <c r="E15" s="22">
        <v>9740.1200000000008</v>
      </c>
      <c r="F15" s="23">
        <v>2.5200796164216399</v>
      </c>
      <c r="G15" s="22">
        <v>6.125</v>
      </c>
    </row>
    <row r="16" spans="1:7" x14ac:dyDescent="0.2">
      <c r="A16" s="21" t="s">
        <v>1179</v>
      </c>
      <c r="B16" s="21" t="s">
        <v>1180</v>
      </c>
      <c r="C16" s="21" t="s">
        <v>30</v>
      </c>
      <c r="D16" s="24">
        <v>2000</v>
      </c>
      <c r="E16" s="22">
        <v>9565.7000000000007</v>
      </c>
      <c r="F16" s="23">
        <v>2.4749516008842298</v>
      </c>
      <c r="G16" s="22">
        <v>6.3250999999999999</v>
      </c>
    </row>
    <row r="17" spans="1:7" x14ac:dyDescent="0.2">
      <c r="A17" s="21" t="s">
        <v>1181</v>
      </c>
      <c r="B17" s="21" t="s">
        <v>1182</v>
      </c>
      <c r="C17" s="21" t="s">
        <v>32</v>
      </c>
      <c r="D17" s="24">
        <v>1500</v>
      </c>
      <c r="E17" s="22">
        <v>7309.7250000000004</v>
      </c>
      <c r="F17" s="23">
        <v>1.8912589346073401</v>
      </c>
      <c r="G17" s="22">
        <v>6.21</v>
      </c>
    </row>
    <row r="18" spans="1:7" x14ac:dyDescent="0.2">
      <c r="A18" s="21" t="s">
        <v>1183</v>
      </c>
      <c r="B18" s="21" t="s">
        <v>1184</v>
      </c>
      <c r="C18" s="21" t="s">
        <v>31</v>
      </c>
      <c r="D18" s="24">
        <v>1500</v>
      </c>
      <c r="E18" s="22">
        <v>7278.915</v>
      </c>
      <c r="F18" s="23">
        <v>1.88328740520299</v>
      </c>
      <c r="G18" s="22">
        <v>6.125</v>
      </c>
    </row>
    <row r="19" spans="1:7" x14ac:dyDescent="0.2">
      <c r="A19" s="21" t="s">
        <v>1185</v>
      </c>
      <c r="B19" s="21" t="s">
        <v>1186</v>
      </c>
      <c r="C19" s="21" t="s">
        <v>32</v>
      </c>
      <c r="D19" s="24">
        <v>1500</v>
      </c>
      <c r="E19" s="22">
        <v>7274.6175000000003</v>
      </c>
      <c r="F19" s="23">
        <v>1.8821755049233599</v>
      </c>
      <c r="G19" s="22">
        <v>6.0799000000000003</v>
      </c>
    </row>
    <row r="20" spans="1:7" x14ac:dyDescent="0.2">
      <c r="A20" s="21" t="s">
        <v>1187</v>
      </c>
      <c r="B20" s="21" t="s">
        <v>1188</v>
      </c>
      <c r="C20" s="21" t="s">
        <v>32</v>
      </c>
      <c r="D20" s="24">
        <v>1500</v>
      </c>
      <c r="E20" s="22">
        <v>7272.2624999999998</v>
      </c>
      <c r="F20" s="23">
        <v>1.88156619133209</v>
      </c>
      <c r="G20" s="22">
        <v>6.08</v>
      </c>
    </row>
    <row r="21" spans="1:7" x14ac:dyDescent="0.2">
      <c r="A21" s="21" t="s">
        <v>1189</v>
      </c>
      <c r="B21" s="21" t="s">
        <v>1190</v>
      </c>
      <c r="C21" s="21" t="s">
        <v>32</v>
      </c>
      <c r="D21" s="24">
        <v>1500</v>
      </c>
      <c r="E21" s="22">
        <v>7265.1750000000002</v>
      </c>
      <c r="F21" s="23">
        <v>1.8797324290908199</v>
      </c>
      <c r="G21" s="22">
        <v>6.05</v>
      </c>
    </row>
    <row r="22" spans="1:7" x14ac:dyDescent="0.2">
      <c r="A22" s="21" t="s">
        <v>1191</v>
      </c>
      <c r="B22" s="21" t="s">
        <v>1192</v>
      </c>
      <c r="C22" s="21" t="s">
        <v>30</v>
      </c>
      <c r="D22" s="24">
        <v>1500</v>
      </c>
      <c r="E22" s="22">
        <v>7264.6575000000003</v>
      </c>
      <c r="F22" s="23">
        <v>1.8795985353398701</v>
      </c>
      <c r="G22" s="22">
        <v>6.0949999999999998</v>
      </c>
    </row>
    <row r="23" spans="1:7" x14ac:dyDescent="0.2">
      <c r="A23" s="21" t="s">
        <v>1193</v>
      </c>
      <c r="B23" s="21" t="s">
        <v>1194</v>
      </c>
      <c r="C23" s="21" t="s">
        <v>32</v>
      </c>
      <c r="D23" s="24">
        <v>1000</v>
      </c>
      <c r="E23" s="22">
        <v>4922.75</v>
      </c>
      <c r="F23" s="23">
        <v>1.27367239127851</v>
      </c>
      <c r="G23" s="22">
        <v>5.9051</v>
      </c>
    </row>
    <row r="24" spans="1:7" x14ac:dyDescent="0.2">
      <c r="A24" s="21" t="s">
        <v>1195</v>
      </c>
      <c r="B24" s="21" t="s">
        <v>1196</v>
      </c>
      <c r="C24" s="21" t="s">
        <v>30</v>
      </c>
      <c r="D24" s="24">
        <v>1000</v>
      </c>
      <c r="E24" s="22">
        <v>4912.5</v>
      </c>
      <c r="F24" s="23">
        <v>1.27102038944811</v>
      </c>
      <c r="G24" s="22">
        <v>5.9101999999999997</v>
      </c>
    </row>
    <row r="25" spans="1:7" x14ac:dyDescent="0.2">
      <c r="A25" s="21" t="s">
        <v>1197</v>
      </c>
      <c r="B25" s="21" t="s">
        <v>1198</v>
      </c>
      <c r="C25" s="21" t="s">
        <v>32</v>
      </c>
      <c r="D25" s="24">
        <v>1000</v>
      </c>
      <c r="E25" s="22">
        <v>4878.3050000000003</v>
      </c>
      <c r="F25" s="23">
        <v>1.2621730526100099</v>
      </c>
      <c r="G25" s="22">
        <v>6.03</v>
      </c>
    </row>
    <row r="26" spans="1:7" x14ac:dyDescent="0.2">
      <c r="A26" s="21" t="s">
        <v>1199</v>
      </c>
      <c r="B26" s="21" t="s">
        <v>1200</v>
      </c>
      <c r="C26" s="21" t="s">
        <v>32</v>
      </c>
      <c r="D26" s="24">
        <v>1000</v>
      </c>
      <c r="E26" s="22">
        <v>4861.74</v>
      </c>
      <c r="F26" s="23">
        <v>1.2578871589201901</v>
      </c>
      <c r="G26" s="22">
        <v>6.0350000000000001</v>
      </c>
    </row>
    <row r="27" spans="1:7" x14ac:dyDescent="0.2">
      <c r="A27" s="21" t="s">
        <v>1201</v>
      </c>
      <c r="B27" s="21" t="s">
        <v>1202</v>
      </c>
      <c r="C27" s="21" t="s">
        <v>30</v>
      </c>
      <c r="D27" s="24">
        <v>1000</v>
      </c>
      <c r="E27" s="22">
        <v>4852.4949999999999</v>
      </c>
      <c r="F27" s="23">
        <v>1.25549518263511</v>
      </c>
      <c r="G27" s="22">
        <v>6.13</v>
      </c>
    </row>
    <row r="28" spans="1:7" x14ac:dyDescent="0.2">
      <c r="A28" s="21" t="s">
        <v>1203</v>
      </c>
      <c r="B28" s="21" t="s">
        <v>1204</v>
      </c>
      <c r="C28" s="21" t="s">
        <v>32</v>
      </c>
      <c r="D28" s="24">
        <v>1000</v>
      </c>
      <c r="E28" s="22">
        <v>4849.68</v>
      </c>
      <c r="F28" s="23">
        <v>1.25476685237633</v>
      </c>
      <c r="G28" s="22">
        <v>6.05</v>
      </c>
    </row>
    <row r="29" spans="1:7" x14ac:dyDescent="0.2">
      <c r="A29" s="21" t="s">
        <v>1205</v>
      </c>
      <c r="B29" s="21" t="s">
        <v>1206</v>
      </c>
      <c r="C29" s="21" t="s">
        <v>31</v>
      </c>
      <c r="D29" s="24">
        <v>1000</v>
      </c>
      <c r="E29" s="22">
        <v>4843.3149999999996</v>
      </c>
      <c r="F29" s="23">
        <v>1.2531200239226199</v>
      </c>
      <c r="G29" s="22">
        <v>6.15</v>
      </c>
    </row>
    <row r="30" spans="1:7" x14ac:dyDescent="0.2">
      <c r="A30" s="21" t="s">
        <v>1207</v>
      </c>
      <c r="B30" s="21" t="s">
        <v>1208</v>
      </c>
      <c r="C30" s="21" t="s">
        <v>31</v>
      </c>
      <c r="D30" s="24">
        <v>1000</v>
      </c>
      <c r="E30" s="22">
        <v>4840.9449999999997</v>
      </c>
      <c r="F30" s="23">
        <v>1.2525068293530499</v>
      </c>
      <c r="G30" s="22">
        <v>6.15</v>
      </c>
    </row>
    <row r="31" spans="1:7" x14ac:dyDescent="0.2">
      <c r="A31" s="21" t="s">
        <v>1209</v>
      </c>
      <c r="B31" s="21" t="s">
        <v>1210</v>
      </c>
      <c r="C31" s="21" t="s">
        <v>30</v>
      </c>
      <c r="D31" s="24">
        <v>1000</v>
      </c>
      <c r="E31" s="22">
        <v>4838.2849999999999</v>
      </c>
      <c r="F31" s="23">
        <v>1.2518186025365801</v>
      </c>
      <c r="G31" s="22">
        <v>6.1</v>
      </c>
    </row>
    <row r="32" spans="1:7" x14ac:dyDescent="0.2">
      <c r="A32" s="21" t="s">
        <v>1211</v>
      </c>
      <c r="B32" s="21" t="s">
        <v>1212</v>
      </c>
      <c r="C32" s="21" t="s">
        <v>32</v>
      </c>
      <c r="D32" s="24">
        <v>1000</v>
      </c>
      <c r="E32" s="22">
        <v>4833.34</v>
      </c>
      <c r="F32" s="23">
        <v>1.25053917336084</v>
      </c>
      <c r="G32" s="22">
        <v>6.08</v>
      </c>
    </row>
    <row r="33" spans="1:9" x14ac:dyDescent="0.2">
      <c r="A33" s="21" t="s">
        <v>1213</v>
      </c>
      <c r="B33" s="21" t="s">
        <v>1214</v>
      </c>
      <c r="C33" s="21" t="s">
        <v>30</v>
      </c>
      <c r="D33" s="24">
        <v>1000</v>
      </c>
      <c r="E33" s="22">
        <v>4833.33</v>
      </c>
      <c r="F33" s="23">
        <v>1.2505365860419799</v>
      </c>
      <c r="G33" s="22">
        <v>6.1098999999999997</v>
      </c>
    </row>
    <row r="34" spans="1:9" x14ac:dyDescent="0.2">
      <c r="A34" s="21" t="s">
        <v>1215</v>
      </c>
      <c r="B34" s="21" t="s">
        <v>1216</v>
      </c>
      <c r="C34" s="21" t="s">
        <v>32</v>
      </c>
      <c r="D34" s="24">
        <v>1000</v>
      </c>
      <c r="E34" s="22">
        <v>4832.8149999999996</v>
      </c>
      <c r="F34" s="23">
        <v>1.2504033391207501</v>
      </c>
      <c r="G34" s="22">
        <v>6.1</v>
      </c>
    </row>
    <row r="35" spans="1:9" x14ac:dyDescent="0.2">
      <c r="A35" s="21" t="s">
        <v>1217</v>
      </c>
      <c r="B35" s="21" t="s">
        <v>1218</v>
      </c>
      <c r="C35" s="21" t="s">
        <v>30</v>
      </c>
      <c r="D35" s="24">
        <v>1000</v>
      </c>
      <c r="E35" s="22">
        <v>4830.9650000000001</v>
      </c>
      <c r="F35" s="23">
        <v>1.24992468513184</v>
      </c>
      <c r="G35" s="22">
        <v>6.1401000000000003</v>
      </c>
    </row>
    <row r="36" spans="1:9" x14ac:dyDescent="0.2">
      <c r="A36" s="21" t="s">
        <v>1219</v>
      </c>
      <c r="B36" s="21" t="s">
        <v>1220</v>
      </c>
      <c r="C36" s="21" t="s">
        <v>31</v>
      </c>
      <c r="D36" s="24">
        <v>500</v>
      </c>
      <c r="E36" s="22">
        <v>2421.3474999999999</v>
      </c>
      <c r="F36" s="23">
        <v>0.62647980507668299</v>
      </c>
      <c r="G36" s="22">
        <v>6.0800999999999998</v>
      </c>
    </row>
    <row r="37" spans="1:9" x14ac:dyDescent="0.2">
      <c r="A37" s="21" t="s">
        <v>1221</v>
      </c>
      <c r="B37" s="21" t="s">
        <v>1222</v>
      </c>
      <c r="C37" s="21" t="s">
        <v>32</v>
      </c>
      <c r="D37" s="24">
        <v>300</v>
      </c>
      <c r="E37" s="22">
        <v>1475.2484999999999</v>
      </c>
      <c r="F37" s="23">
        <v>0.38169382656544298</v>
      </c>
      <c r="G37" s="22">
        <v>5.8883999999999999</v>
      </c>
    </row>
    <row r="38" spans="1:9" x14ac:dyDescent="0.2">
      <c r="A38" s="21" t="s">
        <v>1223</v>
      </c>
      <c r="B38" s="21" t="s">
        <v>1224</v>
      </c>
      <c r="C38" s="21" t="s">
        <v>32</v>
      </c>
      <c r="D38" s="24">
        <v>100</v>
      </c>
      <c r="E38" s="22">
        <v>485.01</v>
      </c>
      <c r="F38" s="23">
        <v>0.12548755197684</v>
      </c>
      <c r="G38" s="22">
        <v>6.0650000000000004</v>
      </c>
    </row>
    <row r="39" spans="1:9" x14ac:dyDescent="0.2">
      <c r="A39" s="20" t="s">
        <v>27</v>
      </c>
      <c r="B39" s="20"/>
      <c r="C39" s="20"/>
      <c r="D39" s="20"/>
      <c r="E39" s="25">
        <f>SUM(E6:E38)</f>
        <v>242760.55449999997</v>
      </c>
      <c r="F39" s="26">
        <f>SUM(F6:F38)</f>
        <v>62.809896086153444</v>
      </c>
      <c r="G39" s="25"/>
      <c r="H39" s="14"/>
      <c r="I39" s="14"/>
    </row>
    <row r="40" spans="1:9" x14ac:dyDescent="0.2">
      <c r="A40" s="21"/>
      <c r="B40" s="21"/>
      <c r="C40" s="21"/>
      <c r="D40" s="21"/>
      <c r="E40" s="22"/>
      <c r="F40" s="23"/>
      <c r="G40" s="22"/>
    </row>
    <row r="41" spans="1:9" x14ac:dyDescent="0.2">
      <c r="A41" s="20" t="s">
        <v>1058</v>
      </c>
      <c r="B41" s="21"/>
      <c r="C41" s="21"/>
      <c r="D41" s="21"/>
      <c r="E41" s="22"/>
      <c r="F41" s="23"/>
      <c r="G41" s="22"/>
    </row>
    <row r="42" spans="1:9" x14ac:dyDescent="0.2">
      <c r="A42" s="21" t="s">
        <v>1225</v>
      </c>
      <c r="B42" s="21" t="s">
        <v>1226</v>
      </c>
      <c r="C42" s="21" t="s">
        <v>32</v>
      </c>
      <c r="D42" s="24">
        <v>2000</v>
      </c>
      <c r="E42" s="22">
        <v>9716.77</v>
      </c>
      <c r="F42" s="23">
        <v>2.5140382268860502</v>
      </c>
      <c r="G42" s="22">
        <v>6.8201000000000001</v>
      </c>
    </row>
    <row r="43" spans="1:9" x14ac:dyDescent="0.2">
      <c r="A43" s="21" t="s">
        <v>1227</v>
      </c>
      <c r="B43" s="21" t="s">
        <v>1228</v>
      </c>
      <c r="C43" s="21" t="s">
        <v>32</v>
      </c>
      <c r="D43" s="24">
        <v>2000</v>
      </c>
      <c r="E43" s="22">
        <v>9694.9699999999993</v>
      </c>
      <c r="F43" s="23">
        <v>2.50839787177358</v>
      </c>
      <c r="G43" s="22">
        <v>6.5998999999999999</v>
      </c>
    </row>
    <row r="44" spans="1:9" x14ac:dyDescent="0.2">
      <c r="A44" s="21" t="s">
        <v>1229</v>
      </c>
      <c r="B44" s="21" t="s">
        <v>1230</v>
      </c>
      <c r="C44" s="21" t="s">
        <v>1065</v>
      </c>
      <c r="D44" s="24">
        <v>2000</v>
      </c>
      <c r="E44" s="22">
        <v>9657.86</v>
      </c>
      <c r="F44" s="23">
        <v>2.4987963314881001</v>
      </c>
      <c r="G44" s="22">
        <v>6.77</v>
      </c>
    </row>
    <row r="45" spans="1:9" x14ac:dyDescent="0.2">
      <c r="A45" s="21" t="s">
        <v>1231</v>
      </c>
      <c r="B45" s="21" t="s">
        <v>1232</v>
      </c>
      <c r="C45" s="21" t="s">
        <v>1065</v>
      </c>
      <c r="D45" s="24">
        <v>2000</v>
      </c>
      <c r="E45" s="22">
        <v>9655.7099999999991</v>
      </c>
      <c r="F45" s="23">
        <v>2.4982400579334301</v>
      </c>
      <c r="G45" s="22">
        <v>6.4749999999999996</v>
      </c>
    </row>
    <row r="46" spans="1:9" x14ac:dyDescent="0.2">
      <c r="A46" s="21" t="s">
        <v>1233</v>
      </c>
      <c r="B46" s="21" t="s">
        <v>1234</v>
      </c>
      <c r="C46" s="21" t="s">
        <v>32</v>
      </c>
      <c r="D46" s="24">
        <v>2000</v>
      </c>
      <c r="E46" s="22">
        <v>9506.27</v>
      </c>
      <c r="F46" s="23">
        <v>2.4595751649056199</v>
      </c>
      <c r="G46" s="22">
        <v>6.6749999999999998</v>
      </c>
    </row>
    <row r="47" spans="1:9" x14ac:dyDescent="0.2">
      <c r="A47" s="21" t="s">
        <v>1235</v>
      </c>
      <c r="B47" s="21" t="s">
        <v>1236</v>
      </c>
      <c r="C47" s="21" t="s">
        <v>32</v>
      </c>
      <c r="D47" s="24">
        <v>2000</v>
      </c>
      <c r="E47" s="22">
        <v>9504.09</v>
      </c>
      <c r="F47" s="23">
        <v>2.4590111293943799</v>
      </c>
      <c r="G47" s="22">
        <v>7.08</v>
      </c>
    </row>
    <row r="48" spans="1:9" x14ac:dyDescent="0.2">
      <c r="A48" s="21" t="s">
        <v>1237</v>
      </c>
      <c r="B48" s="21" t="s">
        <v>1238</v>
      </c>
      <c r="C48" s="21" t="s">
        <v>1065</v>
      </c>
      <c r="D48" s="24">
        <v>1500</v>
      </c>
      <c r="E48" s="22">
        <v>7322.0550000000003</v>
      </c>
      <c r="F48" s="23">
        <v>1.8944490987603999</v>
      </c>
      <c r="G48" s="22">
        <v>6.16</v>
      </c>
    </row>
    <row r="49" spans="1:9" x14ac:dyDescent="0.2">
      <c r="A49" s="21" t="s">
        <v>1239</v>
      </c>
      <c r="B49" s="21" t="s">
        <v>1240</v>
      </c>
      <c r="C49" s="21" t="s">
        <v>32</v>
      </c>
      <c r="D49" s="24">
        <v>1400</v>
      </c>
      <c r="E49" s="22">
        <v>6942.9359999999997</v>
      </c>
      <c r="F49" s="23">
        <v>1.7963589249126299</v>
      </c>
      <c r="G49" s="22">
        <v>6.2499000000000002</v>
      </c>
    </row>
    <row r="50" spans="1:9" x14ac:dyDescent="0.2">
      <c r="A50" s="21" t="s">
        <v>1241</v>
      </c>
      <c r="B50" s="21" t="s">
        <v>1242</v>
      </c>
      <c r="C50" s="21" t="s">
        <v>32</v>
      </c>
      <c r="D50" s="24">
        <v>1100</v>
      </c>
      <c r="E50" s="22">
        <v>5389.9065000000001</v>
      </c>
      <c r="F50" s="23">
        <v>1.3945406735305601</v>
      </c>
      <c r="G50" s="22">
        <v>6.5399000000000003</v>
      </c>
    </row>
    <row r="51" spans="1:9" x14ac:dyDescent="0.2">
      <c r="A51" s="21" t="s">
        <v>1243</v>
      </c>
      <c r="B51" s="21" t="s">
        <v>1244</v>
      </c>
      <c r="C51" s="21" t="s">
        <v>31</v>
      </c>
      <c r="D51" s="24">
        <v>1000</v>
      </c>
      <c r="E51" s="22">
        <v>4861.7950000000001</v>
      </c>
      <c r="F51" s="23">
        <v>1.2579013891739199</v>
      </c>
      <c r="G51" s="22">
        <v>6.4850000000000003</v>
      </c>
    </row>
    <row r="52" spans="1:9" x14ac:dyDescent="0.2">
      <c r="A52" s="21" t="s">
        <v>1245</v>
      </c>
      <c r="B52" s="21" t="s">
        <v>1246</v>
      </c>
      <c r="C52" s="21" t="s">
        <v>30</v>
      </c>
      <c r="D52" s="24">
        <v>1000</v>
      </c>
      <c r="E52" s="22">
        <v>4819.6049999999996</v>
      </c>
      <c r="F52" s="23">
        <v>1.2469854909081</v>
      </c>
      <c r="G52" s="22">
        <v>7.3451000000000004</v>
      </c>
    </row>
    <row r="53" spans="1:9" x14ac:dyDescent="0.2">
      <c r="A53" s="21" t="s">
        <v>1247</v>
      </c>
      <c r="B53" s="21" t="s">
        <v>1248</v>
      </c>
      <c r="C53" s="21" t="s">
        <v>32</v>
      </c>
      <c r="D53" s="24">
        <v>900</v>
      </c>
      <c r="E53" s="22">
        <v>4416.5069999999996</v>
      </c>
      <c r="F53" s="23">
        <v>1.14269118516851</v>
      </c>
      <c r="G53" s="22">
        <v>6.6349999999999998</v>
      </c>
    </row>
    <row r="54" spans="1:9" x14ac:dyDescent="0.2">
      <c r="A54" s="21" t="s">
        <v>1249</v>
      </c>
      <c r="B54" s="21" t="s">
        <v>1250</v>
      </c>
      <c r="C54" s="21" t="s">
        <v>1065</v>
      </c>
      <c r="D54" s="24">
        <v>500</v>
      </c>
      <c r="E54" s="22">
        <v>2494.0974999999999</v>
      </c>
      <c r="F54" s="23">
        <v>0.64530254977538004</v>
      </c>
      <c r="G54" s="22">
        <v>6.6445999999999996</v>
      </c>
    </row>
    <row r="55" spans="1:9" x14ac:dyDescent="0.2">
      <c r="A55" s="21" t="s">
        <v>1251</v>
      </c>
      <c r="B55" s="21" t="s">
        <v>1252</v>
      </c>
      <c r="C55" s="21" t="s">
        <v>32</v>
      </c>
      <c r="D55" s="24">
        <v>500</v>
      </c>
      <c r="E55" s="22">
        <v>2422.6424999999999</v>
      </c>
      <c r="F55" s="23">
        <v>0.62681486286891397</v>
      </c>
      <c r="G55" s="22">
        <v>6.4748999999999999</v>
      </c>
    </row>
    <row r="56" spans="1:9" x14ac:dyDescent="0.2">
      <c r="A56" s="20" t="s">
        <v>27</v>
      </c>
      <c r="B56" s="20"/>
      <c r="C56" s="20"/>
      <c r="D56" s="20"/>
      <c r="E56" s="25">
        <f>SUM(E41:E55)</f>
        <v>96405.214499999987</v>
      </c>
      <c r="F56" s="26">
        <f>SUM(F41:F55)</f>
        <v>24.943102957479574</v>
      </c>
      <c r="G56" s="25"/>
      <c r="H56" s="14"/>
      <c r="I56" s="14"/>
    </row>
    <row r="57" spans="1:9" x14ac:dyDescent="0.2">
      <c r="A57" s="21"/>
      <c r="B57" s="21"/>
      <c r="C57" s="21"/>
      <c r="D57" s="21"/>
      <c r="E57" s="22"/>
      <c r="F57" s="23"/>
      <c r="G57" s="22"/>
    </row>
    <row r="58" spans="1:9" x14ac:dyDescent="0.2">
      <c r="A58" s="20" t="s">
        <v>33</v>
      </c>
      <c r="B58" s="21"/>
      <c r="C58" s="21"/>
      <c r="D58" s="21"/>
      <c r="E58" s="22"/>
      <c r="F58" s="23"/>
      <c r="G58" s="22"/>
    </row>
    <row r="59" spans="1:9" x14ac:dyDescent="0.2">
      <c r="A59" s="21" t="s">
        <v>1253</v>
      </c>
      <c r="B59" s="21" t="s">
        <v>1254</v>
      </c>
      <c r="C59" s="21" t="s">
        <v>36</v>
      </c>
      <c r="D59" s="24">
        <v>22500000</v>
      </c>
      <c r="E59" s="22">
        <v>21877.514999999999</v>
      </c>
      <c r="F59" s="23">
        <v>5.6604107145968099</v>
      </c>
      <c r="G59" s="22">
        <v>5.5537999999999998</v>
      </c>
    </row>
    <row r="60" spans="1:9" x14ac:dyDescent="0.2">
      <c r="A60" s="21" t="s">
        <v>1255</v>
      </c>
      <c r="B60" s="21" t="s">
        <v>1256</v>
      </c>
      <c r="C60" s="21" t="s">
        <v>36</v>
      </c>
      <c r="D60" s="24">
        <v>5000000</v>
      </c>
      <c r="E60" s="22">
        <v>4856.6400000000003</v>
      </c>
      <c r="F60" s="23">
        <v>1.2565676263021399</v>
      </c>
      <c r="G60" s="22">
        <v>5.5537999999999998</v>
      </c>
    </row>
    <row r="61" spans="1:9" x14ac:dyDescent="0.2">
      <c r="A61" s="21" t="s">
        <v>1257</v>
      </c>
      <c r="B61" s="21" t="s">
        <v>1258</v>
      </c>
      <c r="C61" s="21" t="s">
        <v>36</v>
      </c>
      <c r="D61" s="24">
        <v>316500</v>
      </c>
      <c r="E61" s="22">
        <v>309.672462</v>
      </c>
      <c r="F61" s="23">
        <v>8.0122140102309294E-2</v>
      </c>
      <c r="G61" s="22">
        <v>5.5499000000000001</v>
      </c>
    </row>
    <row r="62" spans="1:9" x14ac:dyDescent="0.2">
      <c r="A62" s="20" t="s">
        <v>27</v>
      </c>
      <c r="B62" s="20"/>
      <c r="C62" s="20"/>
      <c r="D62" s="20"/>
      <c r="E62" s="25">
        <f>SUM(E58:E61)</f>
        <v>27043.827461999997</v>
      </c>
      <c r="F62" s="26">
        <f>SUM(F58:F61)</f>
        <v>6.9971004810012598</v>
      </c>
      <c r="G62" s="25"/>
      <c r="H62" s="14"/>
      <c r="I62" s="14"/>
    </row>
    <row r="63" spans="1:9" x14ac:dyDescent="0.2">
      <c r="A63" s="21"/>
      <c r="B63" s="21"/>
      <c r="C63" s="21"/>
      <c r="D63" s="21"/>
      <c r="E63" s="22"/>
      <c r="F63" s="23"/>
      <c r="G63" s="22"/>
    </row>
    <row r="64" spans="1:9" x14ac:dyDescent="0.2">
      <c r="A64" s="20" t="s">
        <v>35</v>
      </c>
      <c r="B64" s="21"/>
      <c r="C64" s="21"/>
      <c r="D64" s="21"/>
      <c r="E64" s="22"/>
      <c r="F64" s="23"/>
      <c r="G64" s="22"/>
    </row>
    <row r="65" spans="1:9" x14ac:dyDescent="0.2">
      <c r="A65" s="21" t="s">
        <v>1259</v>
      </c>
      <c r="B65" s="21" t="s">
        <v>1260</v>
      </c>
      <c r="C65" s="21" t="s">
        <v>36</v>
      </c>
      <c r="D65" s="24">
        <v>2860000</v>
      </c>
      <c r="E65" s="22">
        <v>3006.1092967</v>
      </c>
      <c r="F65" s="23">
        <v>0.777776327534904</v>
      </c>
      <c r="G65" s="22">
        <v>6.0654358049999999</v>
      </c>
    </row>
    <row r="66" spans="1:9" x14ac:dyDescent="0.2">
      <c r="A66" s="20" t="s">
        <v>27</v>
      </c>
      <c r="B66" s="20"/>
      <c r="C66" s="20"/>
      <c r="D66" s="20"/>
      <c r="E66" s="25">
        <f>SUM(E65:E65)</f>
        <v>3006.1092967</v>
      </c>
      <c r="F66" s="26">
        <f>SUM(F65:F65)</f>
        <v>0.777776327534904</v>
      </c>
      <c r="G66" s="25"/>
      <c r="H66" s="14"/>
      <c r="I66" s="14"/>
    </row>
    <row r="67" spans="1:9" x14ac:dyDescent="0.2">
      <c r="A67" s="21"/>
      <c r="B67" s="21"/>
      <c r="C67" s="21"/>
      <c r="D67" s="21"/>
      <c r="E67" s="22"/>
      <c r="F67" s="23"/>
      <c r="G67" s="22"/>
    </row>
    <row r="68" spans="1:9" x14ac:dyDescent="0.2">
      <c r="A68" s="20" t="s">
        <v>1124</v>
      </c>
      <c r="B68" s="21"/>
      <c r="C68" s="21"/>
      <c r="D68" s="21"/>
      <c r="E68" s="22"/>
      <c r="F68" s="23"/>
      <c r="G68" s="22"/>
    </row>
    <row r="69" spans="1:9" x14ac:dyDescent="0.2">
      <c r="A69" s="21" t="s">
        <v>1125</v>
      </c>
      <c r="B69" s="21" t="s">
        <v>1126</v>
      </c>
      <c r="C69" s="21" t="s">
        <v>1127</v>
      </c>
      <c r="D69" s="24">
        <v>8236.3259999999991</v>
      </c>
      <c r="E69" s="22">
        <v>933.06214039999998</v>
      </c>
      <c r="F69" s="23">
        <v>0.24141292724081301</v>
      </c>
      <c r="G69" s="22">
        <v>5.66</v>
      </c>
    </row>
    <row r="70" spans="1:9" x14ac:dyDescent="0.2">
      <c r="A70" s="20" t="s">
        <v>27</v>
      </c>
      <c r="B70" s="20"/>
      <c r="C70" s="20"/>
      <c r="D70" s="20"/>
      <c r="E70" s="25">
        <f>SUM(E69:E69)</f>
        <v>933.06214039999998</v>
      </c>
      <c r="F70" s="26">
        <f>SUM(F69:F69)</f>
        <v>0.24141292724081301</v>
      </c>
      <c r="G70" s="25"/>
      <c r="H70" s="14"/>
      <c r="I70" s="14"/>
    </row>
    <row r="71" spans="1:9" x14ac:dyDescent="0.2">
      <c r="A71" s="21"/>
      <c r="B71" s="21"/>
      <c r="C71" s="21"/>
      <c r="D71" s="21"/>
      <c r="E71" s="22"/>
      <c r="F71" s="23"/>
      <c r="G71" s="22"/>
    </row>
    <row r="72" spans="1:9" x14ac:dyDescent="0.2">
      <c r="A72" s="20" t="s">
        <v>38</v>
      </c>
      <c r="B72" s="20"/>
      <c r="C72" s="20"/>
      <c r="D72" s="20"/>
      <c r="E72" s="25">
        <f>E39+E56+E62+E66+E70</f>
        <v>370148.76789909997</v>
      </c>
      <c r="F72" s="26">
        <f>F39+F56+F62+F66+F70</f>
        <v>95.769288779410005</v>
      </c>
      <c r="G72" s="25"/>
      <c r="H72" s="14"/>
      <c r="I72" s="14"/>
    </row>
    <row r="73" spans="1:9" x14ac:dyDescent="0.2">
      <c r="A73" s="20"/>
      <c r="B73" s="20"/>
      <c r="C73" s="20"/>
      <c r="D73" s="20"/>
      <c r="E73" s="25"/>
      <c r="F73" s="26"/>
      <c r="G73" s="25"/>
      <c r="H73" s="14"/>
      <c r="I73" s="14"/>
    </row>
    <row r="74" spans="1:9" x14ac:dyDescent="0.2">
      <c r="A74" s="20" t="s">
        <v>40</v>
      </c>
      <c r="B74" s="20"/>
      <c r="C74" s="20"/>
      <c r="D74" s="20"/>
      <c r="E74" s="25">
        <f>E76-(E39+E56+E62+E66+E70)</f>
        <v>16351.719487500028</v>
      </c>
      <c r="F74" s="26">
        <f>F76-(F39+F56+F62+F66+F70)</f>
        <v>4.2307112205899955</v>
      </c>
      <c r="G74" s="25"/>
      <c r="H74" s="14"/>
      <c r="I74" s="14"/>
    </row>
    <row r="75" spans="1:9" x14ac:dyDescent="0.2">
      <c r="A75" s="20"/>
      <c r="B75" s="20"/>
      <c r="C75" s="20"/>
      <c r="D75" s="20"/>
      <c r="E75" s="25"/>
      <c r="F75" s="26"/>
      <c r="G75" s="25"/>
      <c r="H75" s="14"/>
      <c r="I75" s="14"/>
    </row>
    <row r="76" spans="1:9" x14ac:dyDescent="0.2">
      <c r="A76" s="27" t="s">
        <v>39</v>
      </c>
      <c r="B76" s="27"/>
      <c r="C76" s="27"/>
      <c r="D76" s="27"/>
      <c r="E76" s="28">
        <v>386500.4873866</v>
      </c>
      <c r="F76" s="29">
        <v>100</v>
      </c>
      <c r="G76" s="28"/>
      <c r="H76" s="14"/>
      <c r="I76" s="14"/>
    </row>
    <row r="78" spans="1:9" x14ac:dyDescent="0.2">
      <c r="A78" s="14" t="s">
        <v>1128</v>
      </c>
    </row>
    <row r="79" spans="1:9" x14ac:dyDescent="0.2">
      <c r="A79" s="14" t="s">
        <v>41</v>
      </c>
    </row>
    <row r="80" spans="1:9" x14ac:dyDescent="0.2">
      <c r="A80" s="14" t="s">
        <v>1129</v>
      </c>
    </row>
    <row r="81" spans="1:4" x14ac:dyDescent="0.2">
      <c r="A81" s="14"/>
    </row>
    <row r="82" spans="1:4" x14ac:dyDescent="0.2">
      <c r="A82" s="14" t="s">
        <v>1261</v>
      </c>
    </row>
    <row r="83" spans="1:4" x14ac:dyDescent="0.2">
      <c r="A83" s="14" t="s">
        <v>1262</v>
      </c>
    </row>
    <row r="85" spans="1:4" x14ac:dyDescent="0.2">
      <c r="A85" s="14" t="s">
        <v>42</v>
      </c>
    </row>
    <row r="86" spans="1:4" x14ac:dyDescent="0.2">
      <c r="A86" s="14" t="s">
        <v>43</v>
      </c>
    </row>
    <row r="87" spans="1:4" x14ac:dyDescent="0.2">
      <c r="A87" s="14" t="s">
        <v>44</v>
      </c>
      <c r="B87" s="14"/>
      <c r="C87" s="30" t="s">
        <v>46</v>
      </c>
      <c r="D87" s="14" t="s">
        <v>45</v>
      </c>
    </row>
    <row r="88" spans="1:4" x14ac:dyDescent="0.2">
      <c r="A88" s="7" t="s">
        <v>1263</v>
      </c>
      <c r="C88" s="31">
        <v>48.773099999999999</v>
      </c>
      <c r="D88" s="31">
        <v>50.7896</v>
      </c>
    </row>
    <row r="89" spans="1:4" x14ac:dyDescent="0.2">
      <c r="A89" s="7" t="s">
        <v>1264</v>
      </c>
      <c r="C89" s="31">
        <v>10.045199999999999</v>
      </c>
      <c r="D89" s="31">
        <v>10.1027</v>
      </c>
    </row>
    <row r="90" spans="1:4" x14ac:dyDescent="0.2">
      <c r="A90" s="7" t="s">
        <v>1265</v>
      </c>
      <c r="C90" s="31">
        <v>10.025399999999999</v>
      </c>
      <c r="D90" s="31">
        <v>10.0946</v>
      </c>
    </row>
    <row r="91" spans="1:4" x14ac:dyDescent="0.2">
      <c r="A91" s="7" t="s">
        <v>1266</v>
      </c>
      <c r="C91" s="31">
        <v>10.4489</v>
      </c>
      <c r="D91" s="31">
        <v>10.5358</v>
      </c>
    </row>
    <row r="92" spans="1:4" x14ac:dyDescent="0.2">
      <c r="A92" s="7" t="s">
        <v>1267</v>
      </c>
      <c r="C92" s="31">
        <v>11.028600000000001</v>
      </c>
      <c r="D92" s="31">
        <v>11.1776</v>
      </c>
    </row>
    <row r="93" spans="1:4" x14ac:dyDescent="0.2">
      <c r="A93" s="7" t="s">
        <v>1268</v>
      </c>
      <c r="C93" s="31">
        <v>50.368400000000001</v>
      </c>
      <c r="D93" s="31">
        <v>52.491199999999999</v>
      </c>
    </row>
    <row r="94" spans="1:4" x14ac:dyDescent="0.2">
      <c r="A94" s="7" t="s">
        <v>1269</v>
      </c>
      <c r="C94" s="31">
        <v>10.056699999999999</v>
      </c>
      <c r="D94" s="31">
        <v>10.1135</v>
      </c>
    </row>
    <row r="95" spans="1:4" x14ac:dyDescent="0.2">
      <c r="A95" s="7" t="s">
        <v>1270</v>
      </c>
      <c r="C95" s="31">
        <v>10.0303</v>
      </c>
      <c r="D95" s="31">
        <v>10.1052</v>
      </c>
    </row>
    <row r="96" spans="1:4" x14ac:dyDescent="0.2">
      <c r="A96" s="7" t="s">
        <v>1271</v>
      </c>
      <c r="C96" s="31">
        <v>10.865399999999999</v>
      </c>
      <c r="D96" s="31">
        <v>10.9473</v>
      </c>
    </row>
    <row r="97" spans="1:5" x14ac:dyDescent="0.2">
      <c r="A97" s="7" t="s">
        <v>1272</v>
      </c>
      <c r="C97" s="31">
        <v>11.5589</v>
      </c>
      <c r="D97" s="31">
        <v>11.7189</v>
      </c>
    </row>
    <row r="99" spans="1:5" x14ac:dyDescent="0.2">
      <c r="A99" s="14" t="s">
        <v>51</v>
      </c>
    </row>
    <row r="100" spans="1:5" x14ac:dyDescent="0.2">
      <c r="A100" s="116" t="s">
        <v>52</v>
      </c>
      <c r="B100" s="117"/>
      <c r="C100" s="32" t="s">
        <v>53</v>
      </c>
    </row>
    <row r="101" spans="1:5" x14ac:dyDescent="0.2">
      <c r="A101" s="112" t="s">
        <v>1264</v>
      </c>
      <c r="B101" s="113"/>
      <c r="C101" s="33">
        <v>0.35109178000000002</v>
      </c>
    </row>
    <row r="102" spans="1:5" x14ac:dyDescent="0.2">
      <c r="A102" s="112" t="s">
        <v>1265</v>
      </c>
      <c r="B102" s="113"/>
      <c r="C102" s="33">
        <v>0.33874853999999999</v>
      </c>
    </row>
    <row r="103" spans="1:5" x14ac:dyDescent="0.2">
      <c r="A103" s="112" t="s">
        <v>1266</v>
      </c>
      <c r="B103" s="113"/>
      <c r="C103" s="33">
        <v>0.34</v>
      </c>
    </row>
    <row r="104" spans="1:5" x14ac:dyDescent="0.2">
      <c r="A104" s="112" t="s">
        <v>1267</v>
      </c>
      <c r="B104" s="113"/>
      <c r="C104" s="33">
        <v>0.3</v>
      </c>
    </row>
    <row r="105" spans="1:5" x14ac:dyDescent="0.2">
      <c r="A105" s="112" t="s">
        <v>1269</v>
      </c>
      <c r="B105" s="113"/>
      <c r="C105" s="33">
        <v>0.36234302000000002</v>
      </c>
    </row>
    <row r="106" spans="1:5" x14ac:dyDescent="0.2">
      <c r="A106" s="112" t="s">
        <v>1270</v>
      </c>
      <c r="B106" s="113"/>
      <c r="C106" s="33">
        <v>0.34084910000000002</v>
      </c>
    </row>
    <row r="107" spans="1:5" x14ac:dyDescent="0.2">
      <c r="A107" s="112" t="s">
        <v>1271</v>
      </c>
      <c r="B107" s="113"/>
      <c r="C107" s="33">
        <v>0.37</v>
      </c>
    </row>
    <row r="108" spans="1:5" x14ac:dyDescent="0.2">
      <c r="A108" s="112" t="s">
        <v>1272</v>
      </c>
      <c r="B108" s="113"/>
      <c r="C108" s="33">
        <v>0.32</v>
      </c>
    </row>
    <row r="109" spans="1:5" x14ac:dyDescent="0.2">
      <c r="A109" s="7" t="s">
        <v>54</v>
      </c>
    </row>
    <row r="110" spans="1:5" x14ac:dyDescent="0.2">
      <c r="A110" s="7" t="s">
        <v>55</v>
      </c>
    </row>
    <row r="112" spans="1:5" x14ac:dyDescent="0.2">
      <c r="A112" s="14" t="s">
        <v>1147</v>
      </c>
      <c r="D112" s="34">
        <v>0.44968977317680597</v>
      </c>
      <c r="E112" s="10" t="s">
        <v>56</v>
      </c>
    </row>
    <row r="114" spans="1:9" x14ac:dyDescent="0.2">
      <c r="A114" s="14" t="s">
        <v>964</v>
      </c>
      <c r="D114" s="30" t="s">
        <v>57</v>
      </c>
    </row>
    <row r="116" spans="1:9" x14ac:dyDescent="0.2">
      <c r="A116" s="63" t="s">
        <v>1148</v>
      </c>
      <c r="B116" s="59"/>
      <c r="C116" s="59"/>
      <c r="D116" s="59"/>
      <c r="E116" s="11"/>
      <c r="G116" s="11"/>
      <c r="H116" s="59"/>
      <c r="I116" s="59"/>
    </row>
    <row r="117" spans="1:9" x14ac:dyDescent="0.2">
      <c r="A117" s="59"/>
      <c r="B117" s="59"/>
      <c r="C117" s="59"/>
      <c r="D117" s="59"/>
      <c r="E117" s="11"/>
      <c r="G117" s="11"/>
      <c r="H117" s="59"/>
      <c r="I117" s="59"/>
    </row>
    <row r="118" spans="1:9" x14ac:dyDescent="0.2">
      <c r="A118" s="63" t="s">
        <v>997</v>
      </c>
      <c r="B118" s="59"/>
      <c r="C118" s="59"/>
      <c r="D118" s="59"/>
      <c r="E118" s="11"/>
      <c r="G118" s="11"/>
      <c r="H118" s="59"/>
      <c r="I118" s="59"/>
    </row>
    <row r="119" spans="1:9" x14ac:dyDescent="0.2">
      <c r="A119" s="59"/>
      <c r="B119" s="59"/>
      <c r="C119" s="59"/>
      <c r="D119" s="59"/>
      <c r="E119" s="11"/>
      <c r="G119" s="11"/>
      <c r="H119" s="59"/>
      <c r="I119" s="59"/>
    </row>
    <row r="120" spans="1:9" x14ac:dyDescent="0.2">
      <c r="A120" s="59"/>
      <c r="B120" s="59"/>
      <c r="C120" s="59"/>
      <c r="D120" s="59"/>
      <c r="E120" s="11"/>
      <c r="G120" s="11"/>
      <c r="H120" s="59"/>
      <c r="I120" s="59"/>
    </row>
    <row r="121" spans="1:9" x14ac:dyDescent="0.2">
      <c r="A121" s="59"/>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59"/>
      <c r="B124" s="59"/>
      <c r="C124" s="59"/>
      <c r="D124" s="59"/>
      <c r="E124" s="11"/>
      <c r="G124" s="11"/>
      <c r="H124" s="59"/>
      <c r="I124" s="59"/>
    </row>
    <row r="125" spans="1:9" x14ac:dyDescent="0.2">
      <c r="A125" s="59"/>
      <c r="B125" s="59"/>
      <c r="C125" s="59"/>
      <c r="D125" s="59"/>
      <c r="E125" s="11"/>
      <c r="G125" s="11"/>
      <c r="H125" s="59"/>
      <c r="I125" s="59"/>
    </row>
    <row r="126" spans="1:9" x14ac:dyDescent="0.2">
      <c r="A126" s="59"/>
      <c r="B126" s="59"/>
      <c r="C126" s="59"/>
      <c r="D126" s="59"/>
      <c r="E126" s="11"/>
      <c r="G126" s="11"/>
      <c r="H126" s="59"/>
      <c r="I126" s="59"/>
    </row>
    <row r="127" spans="1:9" x14ac:dyDescent="0.2">
      <c r="A127" s="59"/>
      <c r="B127" s="59"/>
      <c r="C127" s="59"/>
      <c r="D127" s="59"/>
      <c r="E127" s="11"/>
      <c r="G127" s="11"/>
      <c r="H127" s="59"/>
      <c r="I127" s="59"/>
    </row>
    <row r="128" spans="1:9" x14ac:dyDescent="0.2">
      <c r="A128" s="59"/>
      <c r="B128" s="59"/>
      <c r="C128" s="59"/>
      <c r="D128" s="59"/>
      <c r="E128" s="11"/>
      <c r="G128" s="11"/>
      <c r="H128" s="59"/>
      <c r="I128" s="59"/>
    </row>
    <row r="129" spans="1:9" x14ac:dyDescent="0.2">
      <c r="A129" s="59"/>
      <c r="B129" s="59"/>
      <c r="C129" s="59"/>
      <c r="D129" s="59"/>
      <c r="E129" s="11"/>
      <c r="G129" s="11"/>
      <c r="H129" s="59"/>
      <c r="I129" s="59"/>
    </row>
    <row r="130" spans="1:9" x14ac:dyDescent="0.2">
      <c r="A130" s="59"/>
      <c r="B130" s="59"/>
      <c r="C130" s="59"/>
      <c r="D130" s="59"/>
      <c r="E130" s="11"/>
      <c r="G130" s="11"/>
      <c r="H130" s="59"/>
      <c r="I130" s="59"/>
    </row>
    <row r="131" spans="1:9" x14ac:dyDescent="0.2">
      <c r="A131" s="59"/>
      <c r="B131" s="59"/>
      <c r="C131" s="59"/>
      <c r="D131" s="59"/>
      <c r="E131" s="11"/>
      <c r="G131" s="11"/>
      <c r="H131" s="59"/>
      <c r="I131" s="59"/>
    </row>
    <row r="132" spans="1:9" x14ac:dyDescent="0.2">
      <c r="A132" s="63"/>
      <c r="B132" s="59"/>
      <c r="C132" s="59"/>
      <c r="D132" s="59"/>
      <c r="E132" s="11"/>
      <c r="G132" s="11"/>
      <c r="H132" s="59"/>
      <c r="I132" s="59"/>
    </row>
    <row r="133" spans="1:9" x14ac:dyDescent="0.2">
      <c r="A133" s="59"/>
      <c r="B133" s="59"/>
      <c r="C133" s="59"/>
      <c r="D133" s="59"/>
      <c r="E133" s="11"/>
      <c r="G133" s="11"/>
      <c r="H133" s="59"/>
      <c r="I133" s="59"/>
    </row>
    <row r="134" spans="1:9" x14ac:dyDescent="0.2">
      <c r="A134" s="63" t="s">
        <v>1273</v>
      </c>
      <c r="B134" s="59"/>
      <c r="C134" s="59"/>
      <c r="D134" s="59"/>
      <c r="E134" s="11"/>
      <c r="G134" s="11"/>
      <c r="H134" s="59"/>
      <c r="I134" s="59"/>
    </row>
    <row r="135" spans="1:9" x14ac:dyDescent="0.2">
      <c r="A135" s="59"/>
      <c r="B135" s="59"/>
      <c r="C135" s="59"/>
      <c r="D135" s="59"/>
      <c r="E135" s="11"/>
      <c r="G135" s="11"/>
      <c r="H135" s="59"/>
      <c r="I135" s="59"/>
    </row>
    <row r="136" spans="1:9" x14ac:dyDescent="0.2">
      <c r="A136" s="63" t="s">
        <v>1476</v>
      </c>
      <c r="B136" s="59"/>
      <c r="C136" s="59"/>
      <c r="D136" s="59"/>
      <c r="E136" s="11"/>
      <c r="G136" s="11"/>
      <c r="H136" s="59"/>
      <c r="I136" s="59"/>
    </row>
    <row r="137" spans="1:9" x14ac:dyDescent="0.2">
      <c r="A137" s="59"/>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59"/>
      <c r="B149" s="59"/>
      <c r="C149" s="59"/>
      <c r="D149" s="59"/>
      <c r="E149" s="11"/>
      <c r="G149" s="11"/>
      <c r="H149" s="59"/>
      <c r="I149" s="59"/>
    </row>
    <row r="150" spans="1:9" x14ac:dyDescent="0.2">
      <c r="A150" s="63" t="s">
        <v>1274</v>
      </c>
      <c r="B150" s="59"/>
      <c r="C150" s="59"/>
      <c r="D150" s="59"/>
      <c r="E150" s="11"/>
      <c r="G150" s="11"/>
      <c r="H150" s="59"/>
      <c r="I150" s="59"/>
    </row>
    <row r="151" spans="1:9" x14ac:dyDescent="0.2">
      <c r="A151" s="59"/>
      <c r="B151" s="59"/>
      <c r="C151" s="59"/>
      <c r="D151" s="59"/>
      <c r="E151" s="11"/>
      <c r="G151" s="11"/>
      <c r="H151" s="59"/>
      <c r="I151" s="59"/>
    </row>
    <row r="152" spans="1:9" x14ac:dyDescent="0.2">
      <c r="A152" s="59"/>
      <c r="B152" s="59"/>
      <c r="C152" s="59"/>
      <c r="D152" s="59"/>
      <c r="E152" s="11"/>
      <c r="G152" s="11"/>
      <c r="H152" s="59"/>
      <c r="I152" s="59"/>
    </row>
    <row r="153" spans="1:9" x14ac:dyDescent="0.2">
      <c r="A153" s="59" t="s">
        <v>996</v>
      </c>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59"/>
      <c r="B156" s="59"/>
      <c r="C156" s="59"/>
      <c r="D156" s="59"/>
      <c r="E156" s="11"/>
      <c r="G156" s="11"/>
      <c r="H156" s="59"/>
      <c r="I156" s="59"/>
    </row>
    <row r="157" spans="1:9" x14ac:dyDescent="0.2">
      <c r="A157" s="70"/>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c r="B164" s="59"/>
      <c r="C164" s="59"/>
      <c r="D164" s="59"/>
      <c r="E164" s="11"/>
      <c r="G164" s="11"/>
      <c r="H164" s="59"/>
      <c r="I164" s="59"/>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row r="197" spans="1:9" x14ac:dyDescent="0.2">
      <c r="A197" s="59"/>
      <c r="B197" s="59"/>
      <c r="C197" s="59"/>
      <c r="D197" s="59"/>
      <c r="E197" s="11"/>
      <c r="G197" s="11"/>
      <c r="H197" s="59"/>
      <c r="I197" s="59"/>
    </row>
    <row r="198" spans="1:9" x14ac:dyDescent="0.2">
      <c r="A198" s="59"/>
      <c r="B198" s="59"/>
      <c r="C198" s="59"/>
      <c r="D198" s="59"/>
      <c r="E198" s="11"/>
      <c r="G198" s="11"/>
      <c r="H198" s="59"/>
      <c r="I198" s="59"/>
    </row>
    <row r="199" spans="1:9" x14ac:dyDescent="0.2">
      <c r="A199" s="59"/>
      <c r="B199" s="59"/>
      <c r="C199" s="59"/>
      <c r="D199" s="59"/>
      <c r="E199" s="11"/>
      <c r="G199" s="11"/>
      <c r="H199" s="59"/>
      <c r="I199" s="59"/>
    </row>
    <row r="200" spans="1:9" x14ac:dyDescent="0.2">
      <c r="A200" s="59"/>
      <c r="B200" s="59"/>
      <c r="C200" s="59"/>
      <c r="D200" s="59"/>
      <c r="E200" s="11"/>
      <c r="G200" s="11"/>
      <c r="H200" s="59"/>
      <c r="I200" s="59"/>
    </row>
    <row r="201" spans="1:9" x14ac:dyDescent="0.2">
      <c r="A201" s="59"/>
      <c r="B201" s="59"/>
      <c r="C201" s="59"/>
      <c r="D201" s="59"/>
      <c r="E201" s="11"/>
      <c r="G201" s="11"/>
      <c r="H201" s="59"/>
      <c r="I201" s="59"/>
    </row>
    <row r="202" spans="1:9" x14ac:dyDescent="0.2">
      <c r="A202" s="59"/>
      <c r="B202" s="59"/>
      <c r="C202" s="59"/>
      <c r="D202" s="59"/>
      <c r="E202" s="11"/>
      <c r="G202" s="11"/>
      <c r="H202" s="59"/>
      <c r="I202" s="59"/>
    </row>
    <row r="203" spans="1:9" x14ac:dyDescent="0.2">
      <c r="A203" s="59"/>
      <c r="B203" s="59"/>
      <c r="C203" s="59"/>
      <c r="D203" s="59"/>
      <c r="E203" s="11"/>
      <c r="G203" s="11"/>
      <c r="H203" s="59"/>
      <c r="I203" s="59"/>
    </row>
    <row r="204" spans="1:9" x14ac:dyDescent="0.2">
      <c r="A204" s="59"/>
      <c r="B204" s="59"/>
      <c r="C204" s="59"/>
      <c r="D204" s="59"/>
      <c r="E204" s="11"/>
      <c r="G204" s="11"/>
      <c r="H204" s="59"/>
      <c r="I204" s="59"/>
    </row>
    <row r="205" spans="1:9" x14ac:dyDescent="0.2">
      <c r="A205" s="59"/>
      <c r="B205" s="59"/>
      <c r="C205" s="59"/>
      <c r="D205" s="59"/>
      <c r="E205" s="11"/>
      <c r="G205" s="11"/>
      <c r="H205" s="59"/>
      <c r="I205" s="59"/>
    </row>
    <row r="206" spans="1:9" x14ac:dyDescent="0.2">
      <c r="A206" s="59"/>
      <c r="B206" s="59"/>
      <c r="C206" s="59"/>
      <c r="D206" s="59"/>
      <c r="E206" s="11"/>
      <c r="G206" s="11"/>
      <c r="H206" s="59"/>
      <c r="I206" s="59"/>
    </row>
    <row r="207" spans="1:9" x14ac:dyDescent="0.2">
      <c r="A207" s="59"/>
      <c r="B207" s="59"/>
      <c r="C207" s="59"/>
      <c r="D207" s="59"/>
      <c r="E207" s="11"/>
      <c r="G207" s="11"/>
      <c r="H207" s="59"/>
      <c r="I207" s="59"/>
    </row>
    <row r="208" spans="1:9" x14ac:dyDescent="0.2">
      <c r="A208" s="59"/>
      <c r="B208" s="59"/>
      <c r="C208" s="59"/>
      <c r="D208" s="59"/>
      <c r="E208" s="11"/>
      <c r="G208" s="11"/>
      <c r="H208" s="59"/>
      <c r="I208" s="59"/>
    </row>
    <row r="209" spans="1:9" x14ac:dyDescent="0.2">
      <c r="A209" s="59"/>
      <c r="B209" s="59"/>
      <c r="C209" s="59"/>
      <c r="D209" s="59"/>
      <c r="E209" s="11"/>
      <c r="G209" s="11"/>
      <c r="H209" s="59"/>
      <c r="I209" s="59"/>
    </row>
    <row r="210" spans="1:9" x14ac:dyDescent="0.2">
      <c r="A210" s="59"/>
      <c r="B210" s="59"/>
      <c r="C210" s="59"/>
      <c r="D210" s="59"/>
      <c r="E210" s="11"/>
      <c r="G210" s="11"/>
      <c r="H210" s="59"/>
      <c r="I210" s="59"/>
    </row>
    <row r="211" spans="1:9" x14ac:dyDescent="0.2">
      <c r="A211" s="59"/>
      <c r="B211" s="59"/>
      <c r="C211" s="59"/>
      <c r="D211" s="59"/>
      <c r="E211" s="11"/>
      <c r="G211" s="11"/>
      <c r="H211" s="59"/>
      <c r="I211" s="59"/>
    </row>
    <row r="212" spans="1:9" x14ac:dyDescent="0.2">
      <c r="A212" s="59"/>
      <c r="B212" s="59"/>
      <c r="C212" s="59"/>
      <c r="D212" s="59"/>
      <c r="E212" s="11"/>
      <c r="G212" s="11"/>
      <c r="H212" s="59"/>
      <c r="I212" s="59"/>
    </row>
    <row r="213" spans="1:9" x14ac:dyDescent="0.2">
      <c r="A213" s="59"/>
      <c r="B213" s="59"/>
      <c r="C213" s="59"/>
      <c r="D213" s="59"/>
      <c r="E213" s="11"/>
      <c r="G213" s="11"/>
      <c r="H213" s="59"/>
      <c r="I213" s="59"/>
    </row>
    <row r="214" spans="1:9" x14ac:dyDescent="0.2">
      <c r="A214" s="59"/>
      <c r="B214" s="59"/>
      <c r="C214" s="59"/>
      <c r="D214" s="59"/>
      <c r="E214" s="11"/>
      <c r="G214" s="11"/>
      <c r="H214" s="59"/>
      <c r="I214" s="59"/>
    </row>
    <row r="215" spans="1:9" x14ac:dyDescent="0.2">
      <c r="A215" s="59"/>
      <c r="B215" s="59"/>
      <c r="C215" s="59"/>
      <c r="D215" s="59"/>
      <c r="E215" s="11"/>
      <c r="G215" s="11"/>
      <c r="H215" s="59"/>
      <c r="I215" s="59"/>
    </row>
    <row r="216" spans="1:9" x14ac:dyDescent="0.2">
      <c r="A216" s="59"/>
      <c r="B216" s="59"/>
      <c r="C216" s="59"/>
      <c r="D216" s="59"/>
      <c r="E216" s="11"/>
      <c r="G216" s="11"/>
      <c r="H216" s="59"/>
      <c r="I216" s="59"/>
    </row>
    <row r="217" spans="1:9" x14ac:dyDescent="0.2">
      <c r="A217" s="59"/>
      <c r="B217" s="59"/>
      <c r="C217" s="59"/>
      <c r="D217" s="59"/>
      <c r="E217" s="11"/>
      <c r="G217" s="11"/>
      <c r="H217" s="59"/>
      <c r="I217" s="59"/>
    </row>
    <row r="218" spans="1:9" x14ac:dyDescent="0.2">
      <c r="A218" s="59"/>
      <c r="B218" s="59"/>
      <c r="C218" s="59"/>
      <c r="D218" s="59"/>
      <c r="E218" s="11"/>
      <c r="G218" s="11"/>
      <c r="H218" s="59"/>
      <c r="I218" s="59"/>
    </row>
    <row r="219" spans="1:9" x14ac:dyDescent="0.2">
      <c r="A219" s="59"/>
      <c r="B219" s="59"/>
      <c r="C219" s="59"/>
      <c r="D219" s="59"/>
      <c r="E219" s="11"/>
      <c r="G219" s="11"/>
      <c r="H219" s="59"/>
      <c r="I219" s="59"/>
    </row>
    <row r="220" spans="1:9" x14ac:dyDescent="0.2">
      <c r="A220" s="59"/>
      <c r="B220" s="59"/>
      <c r="C220" s="59"/>
      <c r="D220" s="59"/>
      <c r="E220" s="11"/>
      <c r="G220" s="11"/>
      <c r="H220" s="59"/>
      <c r="I220" s="59"/>
    </row>
    <row r="221" spans="1:9" x14ac:dyDescent="0.2">
      <c r="A221" s="59"/>
      <c r="B221" s="59"/>
      <c r="C221" s="59"/>
      <c r="D221" s="59"/>
      <c r="E221" s="11"/>
      <c r="G221" s="11"/>
      <c r="H221" s="59"/>
      <c r="I221" s="59"/>
    </row>
    <row r="222" spans="1:9" x14ac:dyDescent="0.2">
      <c r="A222" s="59"/>
      <c r="B222" s="59"/>
      <c r="C222" s="59"/>
      <c r="D222" s="59"/>
      <c r="E222" s="11"/>
      <c r="G222" s="11"/>
      <c r="H222" s="59"/>
      <c r="I222" s="59"/>
    </row>
    <row r="223" spans="1:9" x14ac:dyDescent="0.2">
      <c r="A223" s="59"/>
      <c r="B223" s="59"/>
      <c r="C223" s="59"/>
      <c r="D223" s="59"/>
      <c r="E223" s="11"/>
      <c r="G223" s="11"/>
      <c r="H223" s="59"/>
      <c r="I223" s="59"/>
    </row>
    <row r="224" spans="1:9" x14ac:dyDescent="0.2">
      <c r="A224" s="59"/>
      <c r="B224" s="59"/>
      <c r="C224" s="59"/>
      <c r="D224" s="59"/>
      <c r="E224" s="11"/>
      <c r="G224" s="11"/>
      <c r="H224" s="59"/>
      <c r="I224" s="59"/>
    </row>
    <row r="225" spans="1:9" x14ac:dyDescent="0.2">
      <c r="A225" s="59"/>
      <c r="B225" s="59"/>
      <c r="C225" s="59"/>
      <c r="D225" s="59"/>
      <c r="E225" s="11"/>
      <c r="G225" s="11"/>
      <c r="H225" s="59"/>
      <c r="I225" s="59"/>
    </row>
    <row r="226" spans="1:9" x14ac:dyDescent="0.2">
      <c r="A226" s="59"/>
      <c r="B226" s="59"/>
      <c r="C226" s="59"/>
      <c r="D226" s="59"/>
      <c r="E226" s="11"/>
      <c r="G226" s="11"/>
      <c r="H226" s="59"/>
      <c r="I226" s="59"/>
    </row>
    <row r="227" spans="1:9" x14ac:dyDescent="0.2">
      <c r="A227" s="59"/>
      <c r="B227" s="59"/>
      <c r="C227" s="59"/>
      <c r="D227" s="59"/>
      <c r="E227" s="11"/>
      <c r="G227" s="11"/>
      <c r="H227" s="59"/>
      <c r="I227" s="59"/>
    </row>
    <row r="228" spans="1:9" x14ac:dyDescent="0.2">
      <c r="A228" s="59"/>
      <c r="B228" s="59"/>
      <c r="C228" s="59"/>
      <c r="D228" s="59"/>
      <c r="E228" s="11"/>
      <c r="G228" s="11"/>
      <c r="H228" s="59"/>
      <c r="I228" s="59"/>
    </row>
    <row r="229" spans="1:9" x14ac:dyDescent="0.2">
      <c r="A229" s="59"/>
      <c r="B229" s="59"/>
      <c r="C229" s="59"/>
      <c r="D229" s="59"/>
      <c r="E229" s="11"/>
      <c r="G229" s="11"/>
      <c r="H229" s="59"/>
      <c r="I229" s="59"/>
    </row>
    <row r="230" spans="1:9" x14ac:dyDescent="0.2">
      <c r="A230" s="59"/>
      <c r="B230" s="59"/>
      <c r="C230" s="59"/>
      <c r="D230" s="59"/>
      <c r="E230" s="11"/>
      <c r="G230" s="11"/>
      <c r="H230" s="59"/>
      <c r="I230" s="59"/>
    </row>
    <row r="231" spans="1:9" x14ac:dyDescent="0.2">
      <c r="A231" s="59"/>
      <c r="B231" s="59"/>
      <c r="C231" s="59"/>
      <c r="D231" s="59"/>
      <c r="E231" s="11"/>
      <c r="G231" s="11"/>
      <c r="H231" s="59"/>
      <c r="I231" s="59"/>
    </row>
    <row r="232" spans="1:9" x14ac:dyDescent="0.2">
      <c r="A232" s="59"/>
      <c r="B232" s="59"/>
      <c r="C232" s="59"/>
      <c r="D232" s="59"/>
      <c r="E232" s="11"/>
      <c r="G232" s="11"/>
      <c r="H232" s="59"/>
      <c r="I232" s="59"/>
    </row>
    <row r="233" spans="1:9" x14ac:dyDescent="0.2">
      <c r="A233" s="59"/>
      <c r="B233" s="59"/>
      <c r="C233" s="59"/>
      <c r="D233" s="59"/>
      <c r="E233" s="11"/>
      <c r="G233" s="11"/>
      <c r="H233" s="59"/>
      <c r="I233" s="59"/>
    </row>
    <row r="234" spans="1:9" x14ac:dyDescent="0.2">
      <c r="A234" s="59"/>
      <c r="B234" s="59"/>
      <c r="C234" s="59"/>
      <c r="D234" s="59"/>
      <c r="E234" s="11"/>
      <c r="G234" s="11"/>
      <c r="H234" s="59"/>
      <c r="I234" s="59"/>
    </row>
    <row r="235" spans="1:9" x14ac:dyDescent="0.2">
      <c r="A235" s="59"/>
      <c r="B235" s="59"/>
      <c r="C235" s="59"/>
      <c r="D235" s="59"/>
      <c r="E235" s="11"/>
      <c r="G235" s="11"/>
      <c r="H235" s="59"/>
      <c r="I235" s="59"/>
    </row>
    <row r="236" spans="1:9" x14ac:dyDescent="0.2">
      <c r="A236" s="59"/>
      <c r="B236" s="59"/>
      <c r="C236" s="59"/>
      <c r="D236" s="59"/>
      <c r="E236" s="11"/>
      <c r="G236" s="11"/>
      <c r="H236" s="59"/>
      <c r="I236" s="59"/>
    </row>
    <row r="237" spans="1:9" x14ac:dyDescent="0.2">
      <c r="A237" s="59"/>
      <c r="B237" s="59"/>
      <c r="C237" s="59"/>
      <c r="D237" s="59"/>
      <c r="E237" s="11"/>
      <c r="G237" s="11"/>
      <c r="H237" s="59"/>
      <c r="I237" s="59"/>
    </row>
    <row r="238" spans="1:9" x14ac:dyDescent="0.2">
      <c r="A238" s="59"/>
      <c r="B238" s="59"/>
      <c r="C238" s="59"/>
      <c r="D238" s="59"/>
      <c r="E238" s="11"/>
      <c r="G238" s="11"/>
      <c r="H238" s="59"/>
      <c r="I238" s="59"/>
    </row>
    <row r="239" spans="1:9" x14ac:dyDescent="0.2">
      <c r="A239" s="59"/>
      <c r="B239" s="59"/>
      <c r="C239" s="59"/>
      <c r="D239" s="59"/>
      <c r="E239" s="11"/>
      <c r="G239" s="11"/>
      <c r="H239" s="59"/>
      <c r="I239" s="59"/>
    </row>
    <row r="240" spans="1:9" x14ac:dyDescent="0.2">
      <c r="A240" s="59"/>
      <c r="B240" s="59"/>
      <c r="C240" s="59"/>
      <c r="D240" s="59"/>
      <c r="E240" s="11"/>
      <c r="G240" s="11"/>
      <c r="H240" s="59"/>
      <c r="I240" s="59"/>
    </row>
    <row r="241" spans="1:9" x14ac:dyDescent="0.2">
      <c r="A241" s="59"/>
      <c r="B241" s="59"/>
      <c r="C241" s="59"/>
      <c r="D241" s="59"/>
      <c r="E241" s="11"/>
      <c r="G241" s="11"/>
      <c r="H241" s="59"/>
      <c r="I241" s="59"/>
    </row>
    <row r="242" spans="1:9" x14ac:dyDescent="0.2">
      <c r="A242" s="59"/>
      <c r="B242" s="59"/>
      <c r="C242" s="59"/>
      <c r="D242" s="59"/>
      <c r="E242" s="11"/>
      <c r="G242" s="11"/>
      <c r="H242" s="59"/>
      <c r="I242" s="59"/>
    </row>
    <row r="243" spans="1:9" x14ac:dyDescent="0.2">
      <c r="A243" s="59"/>
      <c r="B243" s="59"/>
      <c r="C243" s="59"/>
      <c r="D243" s="59"/>
      <c r="E243" s="11"/>
      <c r="G243" s="11"/>
      <c r="H243" s="59"/>
      <c r="I243" s="59"/>
    </row>
    <row r="244" spans="1:9" x14ac:dyDescent="0.2">
      <c r="A244" s="59"/>
      <c r="B244" s="59"/>
      <c r="C244" s="59"/>
      <c r="D244" s="59"/>
      <c r="E244" s="11"/>
      <c r="G244" s="11"/>
      <c r="H244" s="59"/>
      <c r="I244" s="59"/>
    </row>
    <row r="245" spans="1:9" x14ac:dyDescent="0.2">
      <c r="A245" s="59"/>
      <c r="B245" s="59"/>
      <c r="C245" s="59"/>
      <c r="D245" s="59"/>
      <c r="E245" s="11"/>
      <c r="G245" s="11"/>
      <c r="H245" s="59"/>
      <c r="I245" s="59"/>
    </row>
    <row r="246" spans="1:9" x14ac:dyDescent="0.2">
      <c r="A246" s="59"/>
      <c r="B246" s="59"/>
      <c r="C246" s="59"/>
      <c r="D246" s="59"/>
      <c r="E246" s="11"/>
      <c r="G246" s="11"/>
      <c r="H246" s="59"/>
      <c r="I246" s="59"/>
    </row>
    <row r="247" spans="1:9" x14ac:dyDescent="0.2">
      <c r="A247" s="59"/>
      <c r="B247" s="59"/>
      <c r="C247" s="59"/>
      <c r="D247" s="59"/>
      <c r="E247" s="11"/>
      <c r="G247" s="11"/>
      <c r="H247" s="59"/>
      <c r="I247" s="59"/>
    </row>
    <row r="248" spans="1:9" x14ac:dyDescent="0.2">
      <c r="A248" s="59"/>
      <c r="B248" s="59"/>
      <c r="C248" s="59"/>
      <c r="D248" s="59"/>
      <c r="E248" s="11"/>
      <c r="G248" s="11"/>
      <c r="H248" s="59"/>
      <c r="I248" s="59"/>
    </row>
    <row r="249" spans="1:9" x14ac:dyDescent="0.2">
      <c r="A249" s="59"/>
      <c r="B249" s="59"/>
      <c r="C249" s="59"/>
      <c r="D249" s="59"/>
      <c r="E249" s="11"/>
      <c r="G249" s="11"/>
      <c r="H249" s="59"/>
      <c r="I249" s="59"/>
    </row>
    <row r="250" spans="1:9" x14ac:dyDescent="0.2">
      <c r="A250" s="59"/>
      <c r="B250" s="59"/>
      <c r="C250" s="59"/>
      <c r="D250" s="59"/>
      <c r="E250" s="11"/>
      <c r="G250" s="11"/>
      <c r="H250" s="59"/>
      <c r="I250" s="59"/>
    </row>
    <row r="251" spans="1:9" x14ac:dyDescent="0.2">
      <c r="A251" s="59"/>
      <c r="B251" s="59"/>
      <c r="C251" s="59"/>
      <c r="D251" s="59"/>
      <c r="E251" s="11"/>
      <c r="G251" s="11"/>
      <c r="H251" s="59"/>
      <c r="I251" s="59"/>
    </row>
    <row r="252" spans="1:9" x14ac:dyDescent="0.2">
      <c r="A252" s="59"/>
      <c r="B252" s="59"/>
      <c r="C252" s="59"/>
      <c r="D252" s="59"/>
      <c r="E252" s="11"/>
      <c r="G252" s="11"/>
      <c r="H252" s="59"/>
      <c r="I252" s="59"/>
    </row>
    <row r="253" spans="1:9" x14ac:dyDescent="0.2">
      <c r="A253" s="59"/>
      <c r="B253" s="59"/>
      <c r="C253" s="59"/>
      <c r="D253" s="59"/>
      <c r="E253" s="11"/>
      <c r="G253" s="11"/>
      <c r="H253" s="59"/>
      <c r="I253" s="59"/>
    </row>
    <row r="254" spans="1:9" x14ac:dyDescent="0.2">
      <c r="A254" s="59"/>
      <c r="B254" s="59"/>
      <c r="C254" s="59"/>
      <c r="D254" s="59"/>
      <c r="E254" s="11"/>
      <c r="G254" s="11"/>
      <c r="H254" s="59"/>
      <c r="I254" s="59"/>
    </row>
    <row r="255" spans="1:9" x14ac:dyDescent="0.2">
      <c r="A255" s="59"/>
      <c r="B255" s="59"/>
      <c r="C255" s="59"/>
      <c r="D255" s="59"/>
      <c r="E255" s="11"/>
      <c r="G255" s="11"/>
      <c r="H255" s="59"/>
      <c r="I255" s="59"/>
    </row>
    <row r="256" spans="1:9" x14ac:dyDescent="0.2">
      <c r="A256" s="59"/>
      <c r="B256" s="59"/>
      <c r="C256" s="59"/>
      <c r="D256" s="59"/>
      <c r="E256" s="11"/>
      <c r="G256" s="11"/>
      <c r="H256" s="59"/>
      <c r="I256" s="59"/>
    </row>
    <row r="257" spans="1:9" x14ac:dyDescent="0.2">
      <c r="A257" s="59"/>
      <c r="B257" s="59"/>
      <c r="C257" s="59"/>
      <c r="D257" s="59"/>
      <c r="E257" s="11"/>
      <c r="G257" s="11"/>
      <c r="H257" s="59"/>
      <c r="I257" s="59"/>
    </row>
    <row r="258" spans="1:9" x14ac:dyDescent="0.2">
      <c r="A258" s="59"/>
      <c r="B258" s="59"/>
      <c r="C258" s="59"/>
      <c r="D258" s="59"/>
      <c r="E258" s="11"/>
      <c r="G258" s="11"/>
      <c r="H258" s="59"/>
      <c r="I258" s="59"/>
    </row>
    <row r="259" spans="1:9" x14ac:dyDescent="0.2">
      <c r="A259" s="59"/>
      <c r="B259" s="59"/>
      <c r="C259" s="59"/>
      <c r="D259" s="59"/>
      <c r="E259" s="11"/>
      <c r="G259" s="11"/>
      <c r="H259" s="59"/>
      <c r="I259" s="59"/>
    </row>
  </sheetData>
  <mergeCells count="10">
    <mergeCell ref="A105:B105"/>
    <mergeCell ref="A106:B106"/>
    <mergeCell ref="A107:B107"/>
    <mergeCell ref="A108:B108"/>
    <mergeCell ref="A1:G1"/>
    <mergeCell ref="A100:B100"/>
    <mergeCell ref="A101:B101"/>
    <mergeCell ref="A102:B102"/>
    <mergeCell ref="A103:B103"/>
    <mergeCell ref="A104:B104"/>
  </mergeCells>
  <conditionalFormatting sqref="F2:F3">
    <cfRule type="cellIs" dxfId="133" priority="2" stopIfTrue="1" operator="between">
      <formula>0.009</formula>
      <formula>-0.009</formula>
    </cfRule>
  </conditionalFormatting>
  <conditionalFormatting sqref="F5:F361">
    <cfRule type="cellIs" dxfId="13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10"/>
  <sheetViews>
    <sheetView workbookViewId="0">
      <selection sqref="A1:F1"/>
    </sheetView>
  </sheetViews>
  <sheetFormatPr defaultColWidth="9.140625" defaultRowHeight="11.25" x14ac:dyDescent="0.2"/>
  <cols>
    <col min="1" max="1" width="38.7109375" style="7" bestFit="1" customWidth="1"/>
    <col min="2" max="2" width="26.85546875" style="7" bestFit="1" customWidth="1"/>
    <col min="3" max="3" width="35.42578125" style="7" bestFit="1" customWidth="1"/>
    <col min="4" max="4" width="15.5703125" style="7" bestFit="1" customWidth="1"/>
    <col min="5" max="5" width="26.28515625" style="10" customWidth="1"/>
    <col min="6" max="6" width="13.5703125" style="11" bestFit="1" customWidth="1"/>
    <col min="7" max="16384" width="9.140625" style="7"/>
  </cols>
  <sheetData>
    <row r="1" spans="1:6" s="1" customFormat="1" ht="15" x14ac:dyDescent="0.2">
      <c r="A1" s="114" t="s">
        <v>17</v>
      </c>
      <c r="B1" s="115"/>
      <c r="C1" s="115"/>
      <c r="D1" s="115"/>
      <c r="E1" s="115"/>
      <c r="F1" s="115"/>
    </row>
    <row r="2" spans="1:6" s="1" customFormat="1" ht="12" x14ac:dyDescent="0.2">
      <c r="E2" s="5"/>
      <c r="F2" s="9"/>
    </row>
    <row r="3" spans="1:6" s="1" customFormat="1" ht="12" x14ac:dyDescent="0.2">
      <c r="A3" s="8" t="s">
        <v>7</v>
      </c>
      <c r="B3" s="2"/>
      <c r="C3" s="3"/>
      <c r="D3" s="3"/>
      <c r="E3" s="4"/>
      <c r="F3" s="9"/>
    </row>
    <row r="4" spans="1:6" s="1" customFormat="1" ht="27.75" customHeight="1" x14ac:dyDescent="0.2">
      <c r="A4" s="6" t="s">
        <v>2</v>
      </c>
      <c r="B4" s="6" t="s">
        <v>0</v>
      </c>
      <c r="C4" s="13" t="s">
        <v>532</v>
      </c>
      <c r="D4" s="13" t="s">
        <v>1</v>
      </c>
      <c r="E4" s="52" t="s">
        <v>6</v>
      </c>
      <c r="F4" s="12" t="s">
        <v>3</v>
      </c>
    </row>
    <row r="5" spans="1:6" x14ac:dyDescent="0.2">
      <c r="A5" s="16" t="s">
        <v>112</v>
      </c>
      <c r="B5" s="17"/>
      <c r="C5" s="17"/>
      <c r="D5" s="17"/>
      <c r="E5" s="18"/>
      <c r="F5" s="19"/>
    </row>
    <row r="6" spans="1:6" x14ac:dyDescent="0.2">
      <c r="A6" s="20" t="s">
        <v>20</v>
      </c>
      <c r="B6" s="21"/>
      <c r="C6" s="21"/>
      <c r="D6" s="21"/>
      <c r="E6" s="22"/>
      <c r="F6" s="23"/>
    </row>
    <row r="7" spans="1:6" x14ac:dyDescent="0.2">
      <c r="A7" s="21" t="s">
        <v>119</v>
      </c>
      <c r="B7" s="21" t="s">
        <v>118</v>
      </c>
      <c r="C7" s="21" t="s">
        <v>120</v>
      </c>
      <c r="D7" s="24">
        <v>665000</v>
      </c>
      <c r="E7" s="22">
        <v>23946.65</v>
      </c>
      <c r="F7" s="23">
        <v>8.3041351895950797</v>
      </c>
    </row>
    <row r="8" spans="1:6" x14ac:dyDescent="0.2">
      <c r="A8" s="21" t="s">
        <v>179</v>
      </c>
      <c r="B8" s="21" t="s">
        <v>178</v>
      </c>
      <c r="C8" s="21" t="s">
        <v>180</v>
      </c>
      <c r="D8" s="24">
        <v>300000</v>
      </c>
      <c r="E8" s="22">
        <v>16938</v>
      </c>
      <c r="F8" s="23">
        <v>5.8737001560285602</v>
      </c>
    </row>
    <row r="9" spans="1:6" x14ac:dyDescent="0.2">
      <c r="A9" s="21" t="s">
        <v>117</v>
      </c>
      <c r="B9" s="21" t="s">
        <v>116</v>
      </c>
      <c r="C9" s="21" t="s">
        <v>115</v>
      </c>
      <c r="D9" s="24">
        <v>1200000</v>
      </c>
      <c r="E9" s="22">
        <v>16773.599999999999</v>
      </c>
      <c r="F9" s="23">
        <v>5.8166901013791898</v>
      </c>
    </row>
    <row r="10" spans="1:6" x14ac:dyDescent="0.2">
      <c r="A10" s="21" t="s">
        <v>128</v>
      </c>
      <c r="B10" s="21" t="s">
        <v>127</v>
      </c>
      <c r="C10" s="21" t="s">
        <v>129</v>
      </c>
      <c r="D10" s="24">
        <v>1200000</v>
      </c>
      <c r="E10" s="22">
        <v>16286.4</v>
      </c>
      <c r="F10" s="23">
        <v>5.6477405963598803</v>
      </c>
    </row>
    <row r="11" spans="1:6" x14ac:dyDescent="0.2">
      <c r="A11" s="21" t="s">
        <v>260</v>
      </c>
      <c r="B11" s="21" t="s">
        <v>259</v>
      </c>
      <c r="C11" s="21" t="s">
        <v>261</v>
      </c>
      <c r="D11" s="24">
        <v>6825000</v>
      </c>
      <c r="E11" s="22">
        <v>15950.7075</v>
      </c>
      <c r="F11" s="23">
        <v>5.5313303301166599</v>
      </c>
    </row>
    <row r="12" spans="1:6" x14ac:dyDescent="0.2">
      <c r="A12" s="21" t="s">
        <v>144</v>
      </c>
      <c r="B12" s="21" t="s">
        <v>143</v>
      </c>
      <c r="C12" s="21" t="s">
        <v>145</v>
      </c>
      <c r="D12" s="24">
        <v>4350000</v>
      </c>
      <c r="E12" s="22">
        <v>14248.424999999999</v>
      </c>
      <c r="F12" s="23">
        <v>4.9410187829531997</v>
      </c>
    </row>
    <row r="13" spans="1:6" x14ac:dyDescent="0.2">
      <c r="A13" s="21" t="s">
        <v>122</v>
      </c>
      <c r="B13" s="21" t="s">
        <v>121</v>
      </c>
      <c r="C13" s="21" t="s">
        <v>123</v>
      </c>
      <c r="D13" s="24">
        <v>710000</v>
      </c>
      <c r="E13" s="22">
        <v>13410.48</v>
      </c>
      <c r="F13" s="23">
        <v>4.65043915860302</v>
      </c>
    </row>
    <row r="14" spans="1:6" x14ac:dyDescent="0.2">
      <c r="A14" s="21" t="s">
        <v>131</v>
      </c>
      <c r="B14" s="21" t="s">
        <v>130</v>
      </c>
      <c r="C14" s="21" t="s">
        <v>115</v>
      </c>
      <c r="D14" s="24">
        <v>1000000</v>
      </c>
      <c r="E14" s="22">
        <v>10452</v>
      </c>
      <c r="F14" s="23">
        <v>3.62450785398575</v>
      </c>
    </row>
    <row r="15" spans="1:6" x14ac:dyDescent="0.2">
      <c r="A15" s="21" t="s">
        <v>314</v>
      </c>
      <c r="B15" s="21" t="s">
        <v>313</v>
      </c>
      <c r="C15" s="21" t="s">
        <v>145</v>
      </c>
      <c r="D15" s="24">
        <v>3600000</v>
      </c>
      <c r="E15" s="22">
        <v>9909</v>
      </c>
      <c r="F15" s="23">
        <v>3.4362082209285099</v>
      </c>
    </row>
    <row r="16" spans="1:6" x14ac:dyDescent="0.2">
      <c r="A16" s="21" t="s">
        <v>630</v>
      </c>
      <c r="B16" s="21" t="s">
        <v>629</v>
      </c>
      <c r="C16" s="21" t="s">
        <v>180</v>
      </c>
      <c r="D16" s="24">
        <v>1800000</v>
      </c>
      <c r="E16" s="22">
        <v>8424.9</v>
      </c>
      <c r="F16" s="23">
        <v>2.9215572348875298</v>
      </c>
    </row>
    <row r="17" spans="1:6" x14ac:dyDescent="0.2">
      <c r="A17" s="21" t="s">
        <v>158</v>
      </c>
      <c r="B17" s="21" t="s">
        <v>157</v>
      </c>
      <c r="C17" s="21" t="s">
        <v>159</v>
      </c>
      <c r="D17" s="24">
        <v>4800000</v>
      </c>
      <c r="E17" s="22">
        <v>8307.36</v>
      </c>
      <c r="F17" s="23">
        <v>2.8807971264721601</v>
      </c>
    </row>
    <row r="18" spans="1:6" x14ac:dyDescent="0.2">
      <c r="A18" s="21" t="s">
        <v>147</v>
      </c>
      <c r="B18" s="21" t="s">
        <v>146</v>
      </c>
      <c r="C18" s="21" t="s">
        <v>115</v>
      </c>
      <c r="D18" s="24">
        <v>1000000</v>
      </c>
      <c r="E18" s="22">
        <v>8025</v>
      </c>
      <c r="F18" s="23">
        <v>2.7828813172824001</v>
      </c>
    </row>
    <row r="19" spans="1:6" x14ac:dyDescent="0.2">
      <c r="A19" s="21" t="s">
        <v>587</v>
      </c>
      <c r="B19" s="21" t="s">
        <v>586</v>
      </c>
      <c r="C19" s="21" t="s">
        <v>196</v>
      </c>
      <c r="D19" s="24">
        <v>547553</v>
      </c>
      <c r="E19" s="22">
        <v>7830.0078999999996</v>
      </c>
      <c r="F19" s="23">
        <v>2.7152626416303498</v>
      </c>
    </row>
    <row r="20" spans="1:6" x14ac:dyDescent="0.2">
      <c r="A20" s="21" t="s">
        <v>249</v>
      </c>
      <c r="B20" s="21" t="s">
        <v>248</v>
      </c>
      <c r="C20" s="21" t="s">
        <v>145</v>
      </c>
      <c r="D20" s="24">
        <v>2000000</v>
      </c>
      <c r="E20" s="22">
        <v>7483</v>
      </c>
      <c r="F20" s="23">
        <v>2.5949284607132901</v>
      </c>
    </row>
    <row r="21" spans="1:6" x14ac:dyDescent="0.2">
      <c r="A21" s="21" t="s">
        <v>576</v>
      </c>
      <c r="B21" s="21" t="s">
        <v>575</v>
      </c>
      <c r="C21" s="21" t="s">
        <v>577</v>
      </c>
      <c r="D21" s="24">
        <v>900000</v>
      </c>
      <c r="E21" s="22">
        <v>6779.25</v>
      </c>
      <c r="F21" s="23">
        <v>2.3508845071883702</v>
      </c>
    </row>
    <row r="22" spans="1:6" x14ac:dyDescent="0.2">
      <c r="A22" s="21" t="s">
        <v>726</v>
      </c>
      <c r="B22" s="21" t="s">
        <v>725</v>
      </c>
      <c r="C22" s="21" t="s">
        <v>213</v>
      </c>
      <c r="D22" s="24">
        <v>175000</v>
      </c>
      <c r="E22" s="22">
        <v>6695.85</v>
      </c>
      <c r="F22" s="23">
        <v>2.32196334807792</v>
      </c>
    </row>
    <row r="23" spans="1:6" x14ac:dyDescent="0.2">
      <c r="A23" s="21" t="s">
        <v>862</v>
      </c>
      <c r="B23" s="21" t="s">
        <v>861</v>
      </c>
      <c r="C23" s="21" t="s">
        <v>120</v>
      </c>
      <c r="D23" s="24">
        <v>3100000</v>
      </c>
      <c r="E23" s="22">
        <v>6339.5</v>
      </c>
      <c r="F23" s="23">
        <v>2.1983895465310601</v>
      </c>
    </row>
    <row r="24" spans="1:6" x14ac:dyDescent="0.2">
      <c r="A24" s="21" t="s">
        <v>826</v>
      </c>
      <c r="B24" s="21" t="s">
        <v>825</v>
      </c>
      <c r="C24" s="21" t="s">
        <v>213</v>
      </c>
      <c r="D24" s="24">
        <v>164610</v>
      </c>
      <c r="E24" s="22">
        <v>6272.6286600000003</v>
      </c>
      <c r="F24" s="23">
        <v>2.1752001380889898</v>
      </c>
    </row>
    <row r="25" spans="1:6" x14ac:dyDescent="0.2">
      <c r="A25" s="21" t="s">
        <v>215</v>
      </c>
      <c r="B25" s="21" t="s">
        <v>214</v>
      </c>
      <c r="C25" s="21" t="s">
        <v>216</v>
      </c>
      <c r="D25" s="24">
        <v>3950000</v>
      </c>
      <c r="E25" s="22">
        <v>6101.96</v>
      </c>
      <c r="F25" s="23">
        <v>2.1160162595394998</v>
      </c>
    </row>
    <row r="26" spans="1:6" x14ac:dyDescent="0.2">
      <c r="A26" s="21" t="s">
        <v>193</v>
      </c>
      <c r="B26" s="21" t="s">
        <v>192</v>
      </c>
      <c r="C26" s="21" t="s">
        <v>170</v>
      </c>
      <c r="D26" s="24">
        <v>80000</v>
      </c>
      <c r="E26" s="22">
        <v>5814</v>
      </c>
      <c r="F26" s="23">
        <v>2.0161585020161801</v>
      </c>
    </row>
    <row r="27" spans="1:6" x14ac:dyDescent="0.2">
      <c r="A27" s="21" t="s">
        <v>698</v>
      </c>
      <c r="B27" s="21" t="s">
        <v>697</v>
      </c>
      <c r="C27" s="21" t="s">
        <v>213</v>
      </c>
      <c r="D27" s="24">
        <v>335000</v>
      </c>
      <c r="E27" s="22">
        <v>5375.7449999999999</v>
      </c>
      <c r="F27" s="23">
        <v>1.8641819722086299</v>
      </c>
    </row>
    <row r="28" spans="1:6" x14ac:dyDescent="0.2">
      <c r="A28" s="21" t="s">
        <v>212</v>
      </c>
      <c r="B28" s="21" t="s">
        <v>211</v>
      </c>
      <c r="C28" s="21" t="s">
        <v>213</v>
      </c>
      <c r="D28" s="24">
        <v>575197</v>
      </c>
      <c r="E28" s="22">
        <v>5167.8574470000003</v>
      </c>
      <c r="F28" s="23">
        <v>1.79209145665234</v>
      </c>
    </row>
    <row r="29" spans="1:6" x14ac:dyDescent="0.2">
      <c r="A29" s="21" t="s">
        <v>227</v>
      </c>
      <c r="B29" s="21" t="s">
        <v>226</v>
      </c>
      <c r="C29" s="21" t="s">
        <v>123</v>
      </c>
      <c r="D29" s="24">
        <v>1425000</v>
      </c>
      <c r="E29" s="22">
        <v>4825.05</v>
      </c>
      <c r="F29" s="23">
        <v>1.6732138940751899</v>
      </c>
    </row>
    <row r="30" spans="1:6" x14ac:dyDescent="0.2">
      <c r="A30" s="21" t="s">
        <v>306</v>
      </c>
      <c r="B30" s="21" t="s">
        <v>305</v>
      </c>
      <c r="C30" s="21" t="s">
        <v>129</v>
      </c>
      <c r="D30" s="24">
        <v>1550000</v>
      </c>
      <c r="E30" s="22">
        <v>4777.1000000000004</v>
      </c>
      <c r="F30" s="23">
        <v>1.6565859614691301</v>
      </c>
    </row>
    <row r="31" spans="1:6" x14ac:dyDescent="0.2">
      <c r="A31" s="21" t="s">
        <v>504</v>
      </c>
      <c r="B31" s="21" t="s">
        <v>503</v>
      </c>
      <c r="C31" s="21" t="s">
        <v>134</v>
      </c>
      <c r="D31" s="24">
        <v>180000</v>
      </c>
      <c r="E31" s="22">
        <v>4674.96</v>
      </c>
      <c r="F31" s="23">
        <v>1.6211662109710301</v>
      </c>
    </row>
    <row r="32" spans="1:6" x14ac:dyDescent="0.2">
      <c r="A32" s="21" t="s">
        <v>611</v>
      </c>
      <c r="B32" s="21" t="s">
        <v>610</v>
      </c>
      <c r="C32" s="21" t="s">
        <v>213</v>
      </c>
      <c r="D32" s="24">
        <v>375000</v>
      </c>
      <c r="E32" s="22">
        <v>4570.125</v>
      </c>
      <c r="F32" s="23">
        <v>1.5848118978374099</v>
      </c>
    </row>
    <row r="33" spans="1:9" x14ac:dyDescent="0.2">
      <c r="A33" s="21" t="s">
        <v>820</v>
      </c>
      <c r="B33" s="21" t="s">
        <v>819</v>
      </c>
      <c r="C33" s="21" t="s">
        <v>213</v>
      </c>
      <c r="D33" s="24">
        <v>100000</v>
      </c>
      <c r="E33" s="22">
        <v>4440</v>
      </c>
      <c r="F33" s="23">
        <v>1.5396876073188599</v>
      </c>
    </row>
    <row r="34" spans="1:9" x14ac:dyDescent="0.2">
      <c r="A34" s="21" t="s">
        <v>253</v>
      </c>
      <c r="B34" s="21" t="s">
        <v>252</v>
      </c>
      <c r="C34" s="21" t="s">
        <v>254</v>
      </c>
      <c r="D34" s="24">
        <v>3400000</v>
      </c>
      <c r="E34" s="22">
        <v>4317.32</v>
      </c>
      <c r="F34" s="23">
        <v>1.49714506775447</v>
      </c>
    </row>
    <row r="35" spans="1:9" x14ac:dyDescent="0.2">
      <c r="A35" s="21" t="s">
        <v>625</v>
      </c>
      <c r="B35" s="21" t="s">
        <v>624</v>
      </c>
      <c r="C35" s="21" t="s">
        <v>626</v>
      </c>
      <c r="D35" s="24">
        <v>950000</v>
      </c>
      <c r="E35" s="22">
        <v>3965.7750000000001</v>
      </c>
      <c r="F35" s="23">
        <v>1.3752375272331001</v>
      </c>
    </row>
    <row r="36" spans="1:9" x14ac:dyDescent="0.2">
      <c r="A36" s="21" t="s">
        <v>776</v>
      </c>
      <c r="B36" s="21" t="s">
        <v>775</v>
      </c>
      <c r="C36" s="21" t="s">
        <v>180</v>
      </c>
      <c r="D36" s="24">
        <v>606250</v>
      </c>
      <c r="E36" s="22">
        <v>3197.0593749999998</v>
      </c>
      <c r="F36" s="23">
        <v>1.10866502242119</v>
      </c>
    </row>
    <row r="37" spans="1:9" x14ac:dyDescent="0.2">
      <c r="A37" s="21" t="s">
        <v>864</v>
      </c>
      <c r="B37" s="21" t="s">
        <v>863</v>
      </c>
      <c r="C37" s="21" t="s">
        <v>120</v>
      </c>
      <c r="D37" s="24">
        <v>180000</v>
      </c>
      <c r="E37" s="22">
        <v>2722.86</v>
      </c>
      <c r="F37" s="23">
        <v>0.94422382848293396</v>
      </c>
    </row>
    <row r="38" spans="1:9" x14ac:dyDescent="0.2">
      <c r="A38" s="21" t="s">
        <v>514</v>
      </c>
      <c r="B38" s="21" t="s">
        <v>513</v>
      </c>
      <c r="C38" s="21" t="s">
        <v>139</v>
      </c>
      <c r="D38" s="24">
        <v>293904</v>
      </c>
      <c r="E38" s="22">
        <v>2707.2966959999999</v>
      </c>
      <c r="F38" s="23">
        <v>0.938826840578039</v>
      </c>
    </row>
    <row r="39" spans="1:9" x14ac:dyDescent="0.2">
      <c r="A39" s="21" t="s">
        <v>204</v>
      </c>
      <c r="B39" s="21" t="s">
        <v>203</v>
      </c>
      <c r="C39" s="21" t="s">
        <v>162</v>
      </c>
      <c r="D39" s="24">
        <v>17000</v>
      </c>
      <c r="E39" s="22">
        <v>2514.4699999999998</v>
      </c>
      <c r="F39" s="23">
        <v>0.87195907612050705</v>
      </c>
    </row>
    <row r="40" spans="1:9" x14ac:dyDescent="0.2">
      <c r="A40" s="21" t="s">
        <v>665</v>
      </c>
      <c r="B40" s="21" t="s">
        <v>664</v>
      </c>
      <c r="C40" s="21" t="s">
        <v>577</v>
      </c>
      <c r="D40" s="24">
        <v>615000</v>
      </c>
      <c r="E40" s="22">
        <v>2406.4949999999999</v>
      </c>
      <c r="F40" s="23">
        <v>0.83451588481414296</v>
      </c>
    </row>
    <row r="41" spans="1:9" x14ac:dyDescent="0.2">
      <c r="A41" s="21" t="s">
        <v>520</v>
      </c>
      <c r="B41" s="21" t="s">
        <v>519</v>
      </c>
      <c r="C41" s="21" t="s">
        <v>180</v>
      </c>
      <c r="D41" s="24">
        <v>3500000</v>
      </c>
      <c r="E41" s="22">
        <v>2253.65</v>
      </c>
      <c r="F41" s="23">
        <v>0.78151283248516801</v>
      </c>
    </row>
    <row r="42" spans="1:9" x14ac:dyDescent="0.2">
      <c r="A42" s="21" t="s">
        <v>828</v>
      </c>
      <c r="B42" s="21" t="s">
        <v>827</v>
      </c>
      <c r="C42" s="21" t="s">
        <v>170</v>
      </c>
      <c r="D42" s="24">
        <v>317957</v>
      </c>
      <c r="E42" s="22">
        <v>1454.8122539999999</v>
      </c>
      <c r="F42" s="23">
        <v>0.50449468433770595</v>
      </c>
    </row>
    <row r="43" spans="1:9" x14ac:dyDescent="0.2">
      <c r="A43" s="21" t="s">
        <v>574</v>
      </c>
      <c r="B43" s="21" t="s">
        <v>573</v>
      </c>
      <c r="C43" s="21" t="s">
        <v>196</v>
      </c>
      <c r="D43" s="24">
        <v>97590</v>
      </c>
      <c r="E43" s="22">
        <v>900.85329000000002</v>
      </c>
      <c r="F43" s="23">
        <v>0.31239474023095098</v>
      </c>
    </row>
    <row r="44" spans="1:9" x14ac:dyDescent="0.2">
      <c r="A44" s="20" t="s">
        <v>27</v>
      </c>
      <c r="B44" s="20"/>
      <c r="C44" s="20"/>
      <c r="D44" s="20"/>
      <c r="E44" s="25">
        <f>SUM(E7:E43)</f>
        <v>276260.14812199993</v>
      </c>
      <c r="F44" s="26">
        <f>SUM(F7:F43)</f>
        <v>95.8005239773684</v>
      </c>
      <c r="G44" s="14"/>
      <c r="H44" s="14"/>
      <c r="I44" s="14"/>
    </row>
    <row r="45" spans="1:9" x14ac:dyDescent="0.2">
      <c r="A45" s="21"/>
      <c r="B45" s="21"/>
      <c r="C45" s="21"/>
      <c r="D45" s="21"/>
      <c r="E45" s="22"/>
      <c r="F45" s="23"/>
    </row>
    <row r="46" spans="1:9" x14ac:dyDescent="0.2">
      <c r="A46" s="20" t="s">
        <v>38</v>
      </c>
      <c r="B46" s="20"/>
      <c r="C46" s="20"/>
      <c r="D46" s="20"/>
      <c r="E46" s="25">
        <f>E44</f>
        <v>276260.14812199993</v>
      </c>
      <c r="F46" s="26">
        <f>F44</f>
        <v>95.8005239773684</v>
      </c>
      <c r="G46" s="14"/>
      <c r="H46" s="14"/>
      <c r="I46" s="14"/>
    </row>
    <row r="47" spans="1:9" x14ac:dyDescent="0.2">
      <c r="A47" s="20"/>
      <c r="B47" s="20"/>
      <c r="C47" s="20"/>
      <c r="D47" s="20"/>
      <c r="E47" s="25"/>
      <c r="F47" s="26"/>
      <c r="G47" s="14"/>
      <c r="H47" s="14"/>
      <c r="I47" s="14"/>
    </row>
    <row r="48" spans="1:9" x14ac:dyDescent="0.2">
      <c r="A48" s="20" t="s">
        <v>40</v>
      </c>
      <c r="B48" s="20"/>
      <c r="C48" s="20"/>
      <c r="D48" s="20"/>
      <c r="E48" s="25">
        <f>E50-(E44)</f>
        <v>12110.036771000072</v>
      </c>
      <c r="F48" s="26">
        <f>F50-(F44)</f>
        <v>4.1994760226316004</v>
      </c>
      <c r="G48" s="14"/>
      <c r="H48" s="14"/>
      <c r="I48" s="14"/>
    </row>
    <row r="49" spans="1:9" x14ac:dyDescent="0.2">
      <c r="A49" s="20"/>
      <c r="B49" s="20"/>
      <c r="C49" s="20"/>
      <c r="D49" s="20"/>
      <c r="E49" s="25"/>
      <c r="F49" s="26"/>
      <c r="G49" s="14"/>
      <c r="H49" s="14"/>
      <c r="I49" s="14"/>
    </row>
    <row r="50" spans="1:9" x14ac:dyDescent="0.2">
      <c r="A50" s="27" t="s">
        <v>39</v>
      </c>
      <c r="B50" s="27"/>
      <c r="C50" s="27"/>
      <c r="D50" s="27"/>
      <c r="E50" s="28">
        <v>288370.184893</v>
      </c>
      <c r="F50" s="29">
        <v>100</v>
      </c>
      <c r="G50" s="14"/>
      <c r="H50" s="14"/>
      <c r="I50" s="14"/>
    </row>
    <row r="52" spans="1:9" x14ac:dyDescent="0.2">
      <c r="A52" s="14" t="s">
        <v>42</v>
      </c>
    </row>
    <row r="53" spans="1:9" x14ac:dyDescent="0.2">
      <c r="A53" s="14" t="s">
        <v>43</v>
      </c>
    </row>
    <row r="54" spans="1:9" x14ac:dyDescent="0.2">
      <c r="A54" s="14" t="s">
        <v>44</v>
      </c>
      <c r="B54" s="14"/>
      <c r="C54" s="30" t="s">
        <v>46</v>
      </c>
      <c r="D54" s="14" t="s">
        <v>45</v>
      </c>
    </row>
    <row r="55" spans="1:9" x14ac:dyDescent="0.2">
      <c r="A55" s="7" t="s">
        <v>47</v>
      </c>
      <c r="C55" s="31">
        <v>117.9164</v>
      </c>
      <c r="D55" s="31">
        <v>137.68870000000001</v>
      </c>
    </row>
    <row r="56" spans="1:9" x14ac:dyDescent="0.2">
      <c r="A56" s="7" t="s">
        <v>48</v>
      </c>
      <c r="C56" s="31">
        <v>36.8705</v>
      </c>
      <c r="D56" s="31">
        <v>43.052900000000001</v>
      </c>
    </row>
    <row r="57" spans="1:9" x14ac:dyDescent="0.2">
      <c r="A57" s="7" t="s">
        <v>49</v>
      </c>
      <c r="C57" s="31">
        <v>135.05279999999999</v>
      </c>
      <c r="D57" s="31">
        <v>158.52260000000001</v>
      </c>
    </row>
    <row r="58" spans="1:9" x14ac:dyDescent="0.2">
      <c r="A58" s="7" t="s">
        <v>50</v>
      </c>
      <c r="C58" s="31">
        <v>44.345199999999998</v>
      </c>
      <c r="D58" s="31">
        <v>52.050199999999997</v>
      </c>
    </row>
    <row r="60" spans="1:9" x14ac:dyDescent="0.2">
      <c r="A60" s="7" t="s">
        <v>55</v>
      </c>
    </row>
    <row r="62" spans="1:9" x14ac:dyDescent="0.2">
      <c r="A62" s="14" t="s">
        <v>51</v>
      </c>
      <c r="D62" s="30" t="s">
        <v>57</v>
      </c>
    </row>
    <row r="64" spans="1:9" x14ac:dyDescent="0.2">
      <c r="A64" s="14" t="s">
        <v>285</v>
      </c>
      <c r="D64" s="36">
        <v>5.0405844417818972E-2</v>
      </c>
    </row>
    <row r="66" spans="1:9" x14ac:dyDescent="0.2">
      <c r="A66" s="14" t="s">
        <v>964</v>
      </c>
      <c r="D66" s="30" t="s">
        <v>57</v>
      </c>
      <c r="G66" s="10"/>
    </row>
    <row r="68" spans="1:9" x14ac:dyDescent="0.2">
      <c r="A68" s="63" t="s">
        <v>1004</v>
      </c>
      <c r="B68" s="59"/>
      <c r="C68" s="59"/>
      <c r="D68" s="59"/>
      <c r="E68" s="11"/>
      <c r="G68" s="59"/>
      <c r="H68" s="59"/>
      <c r="I68" s="59"/>
    </row>
    <row r="69" spans="1:9" x14ac:dyDescent="0.2">
      <c r="A69" s="70"/>
      <c r="B69" s="59"/>
      <c r="C69" s="59"/>
      <c r="D69" s="59"/>
      <c r="E69" s="11"/>
      <c r="G69" s="59"/>
      <c r="H69" s="59"/>
      <c r="I69" s="59"/>
    </row>
    <row r="70" spans="1:9" x14ac:dyDescent="0.2">
      <c r="A70" s="63" t="s">
        <v>997</v>
      </c>
      <c r="B70" s="59"/>
      <c r="C70" s="59"/>
      <c r="D70" s="59"/>
      <c r="E70" s="11"/>
      <c r="G70" s="59"/>
      <c r="H70" s="59"/>
      <c r="I70" s="59"/>
    </row>
    <row r="71" spans="1:9" x14ac:dyDescent="0.2">
      <c r="A71" s="70"/>
      <c r="B71" s="59"/>
      <c r="C71" s="59"/>
      <c r="D71" s="59"/>
      <c r="E71" s="11"/>
      <c r="G71" s="59"/>
      <c r="H71" s="59"/>
      <c r="I71" s="59"/>
    </row>
    <row r="72" spans="1:9" x14ac:dyDescent="0.2">
      <c r="A72" s="59"/>
      <c r="B72" s="59"/>
      <c r="C72" s="59"/>
      <c r="D72" s="59"/>
      <c r="E72" s="11"/>
      <c r="G72" s="59"/>
      <c r="H72" s="59"/>
      <c r="I72" s="59"/>
    </row>
    <row r="73" spans="1:9" x14ac:dyDescent="0.2">
      <c r="A73" s="59"/>
      <c r="B73" s="59"/>
      <c r="C73" s="59"/>
      <c r="D73" s="59"/>
      <c r="E73" s="11"/>
      <c r="G73" s="59"/>
      <c r="H73" s="59"/>
      <c r="I73" s="59"/>
    </row>
    <row r="74" spans="1:9" x14ac:dyDescent="0.2">
      <c r="A74" s="59"/>
      <c r="B74" s="59"/>
      <c r="C74" s="59"/>
      <c r="D74" s="59"/>
      <c r="E74" s="11"/>
      <c r="G74" s="59"/>
      <c r="H74" s="59"/>
      <c r="I74" s="59"/>
    </row>
    <row r="75" spans="1:9" x14ac:dyDescent="0.2">
      <c r="A75" s="59"/>
      <c r="B75" s="59"/>
      <c r="C75" s="59"/>
      <c r="D75" s="59"/>
      <c r="E75" s="11"/>
      <c r="G75" s="59"/>
      <c r="H75" s="59"/>
      <c r="I75" s="59"/>
    </row>
    <row r="76" spans="1:9" x14ac:dyDescent="0.2">
      <c r="A76" s="59"/>
      <c r="B76" s="59"/>
      <c r="C76" s="59"/>
      <c r="D76" s="59"/>
      <c r="E76" s="11"/>
      <c r="G76" s="59"/>
      <c r="H76" s="59"/>
      <c r="I76" s="59"/>
    </row>
    <row r="77" spans="1:9" x14ac:dyDescent="0.2">
      <c r="A77" s="59"/>
      <c r="B77" s="59"/>
      <c r="C77" s="59"/>
      <c r="D77" s="59"/>
      <c r="E77" s="11"/>
      <c r="G77" s="59"/>
      <c r="H77" s="59"/>
      <c r="I77" s="59"/>
    </row>
    <row r="78" spans="1:9" x14ac:dyDescent="0.2">
      <c r="A78" s="59"/>
      <c r="B78" s="59"/>
      <c r="C78" s="59"/>
      <c r="D78" s="59"/>
      <c r="E78" s="11"/>
      <c r="G78" s="59"/>
      <c r="H78" s="59"/>
      <c r="I78" s="59"/>
    </row>
    <row r="79" spans="1:9" x14ac:dyDescent="0.2">
      <c r="A79" s="59"/>
      <c r="B79" s="59"/>
      <c r="C79" s="59"/>
      <c r="D79" s="59"/>
      <c r="E79" s="11"/>
      <c r="G79" s="59"/>
      <c r="H79" s="59"/>
      <c r="I79" s="59"/>
    </row>
    <row r="80" spans="1:9" x14ac:dyDescent="0.2">
      <c r="A80" s="59"/>
      <c r="B80" s="59"/>
      <c r="C80" s="59"/>
      <c r="D80" s="59"/>
      <c r="E80" s="11"/>
      <c r="G80" s="59"/>
      <c r="H80" s="59"/>
      <c r="I80" s="59"/>
    </row>
    <row r="81" spans="1:9" x14ac:dyDescent="0.2">
      <c r="A81" s="59"/>
      <c r="B81" s="59"/>
      <c r="C81" s="59"/>
      <c r="D81" s="59"/>
      <c r="E81" s="11"/>
      <c r="G81" s="59"/>
      <c r="H81" s="59"/>
      <c r="I81" s="59"/>
    </row>
    <row r="82" spans="1:9" x14ac:dyDescent="0.2">
      <c r="A82" s="59"/>
      <c r="B82" s="59"/>
      <c r="C82" s="59"/>
      <c r="D82" s="59"/>
      <c r="E82" s="11"/>
      <c r="G82" s="59"/>
      <c r="H82" s="59"/>
      <c r="I82" s="59"/>
    </row>
    <row r="83" spans="1:9" x14ac:dyDescent="0.2">
      <c r="A83" s="59"/>
      <c r="B83" s="59"/>
      <c r="C83" s="59"/>
      <c r="D83" s="59"/>
      <c r="E83" s="11"/>
      <c r="G83" s="59"/>
      <c r="H83" s="59"/>
      <c r="I83" s="59"/>
    </row>
    <row r="84" spans="1:9" x14ac:dyDescent="0.2">
      <c r="A84" s="59"/>
      <c r="B84" s="59"/>
      <c r="C84" s="59"/>
      <c r="D84" s="59"/>
      <c r="E84" s="11"/>
      <c r="G84" s="59"/>
      <c r="H84" s="59"/>
      <c r="I84" s="59"/>
    </row>
    <row r="85" spans="1:9" x14ac:dyDescent="0.2">
      <c r="A85" s="59"/>
      <c r="B85" s="59"/>
      <c r="C85" s="59"/>
      <c r="D85" s="59"/>
      <c r="E85" s="11"/>
      <c r="G85" s="59"/>
      <c r="H85" s="59"/>
      <c r="I85" s="59"/>
    </row>
    <row r="86" spans="1:9" x14ac:dyDescent="0.2">
      <c r="A86" s="59"/>
      <c r="B86" s="59"/>
      <c r="C86" s="59"/>
      <c r="D86" s="59"/>
      <c r="E86" s="11"/>
      <c r="G86" s="59"/>
      <c r="H86" s="59"/>
      <c r="I86" s="59"/>
    </row>
    <row r="87" spans="1:9" x14ac:dyDescent="0.2">
      <c r="A87" s="59"/>
      <c r="B87" s="59"/>
      <c r="C87" s="59"/>
      <c r="D87" s="59"/>
      <c r="E87" s="11"/>
      <c r="G87" s="59"/>
      <c r="H87" s="59"/>
      <c r="I87" s="59"/>
    </row>
    <row r="88" spans="1:9" x14ac:dyDescent="0.2">
      <c r="A88" s="63" t="s">
        <v>1022</v>
      </c>
      <c r="B88" s="59"/>
      <c r="C88" s="59"/>
      <c r="D88" s="59"/>
      <c r="E88" s="11"/>
      <c r="G88" s="59"/>
      <c r="H88" s="59"/>
      <c r="I88" s="59"/>
    </row>
    <row r="89" spans="1:9" x14ac:dyDescent="0.2">
      <c r="A89" s="59"/>
      <c r="B89" s="59"/>
      <c r="C89" s="59"/>
      <c r="D89" s="59"/>
      <c r="E89" s="11"/>
      <c r="G89" s="59"/>
      <c r="H89" s="59"/>
      <c r="I89" s="59"/>
    </row>
    <row r="90" spans="1:9" x14ac:dyDescent="0.2">
      <c r="A90" s="63" t="s">
        <v>998</v>
      </c>
      <c r="B90" s="59"/>
      <c r="C90" s="59"/>
      <c r="D90" s="59"/>
      <c r="E90" s="11"/>
      <c r="G90" s="59"/>
      <c r="H90" s="59"/>
      <c r="I90" s="59"/>
    </row>
    <row r="91" spans="1:9" x14ac:dyDescent="0.2">
      <c r="A91" s="59"/>
      <c r="B91" s="59"/>
      <c r="C91" s="59"/>
      <c r="D91" s="59"/>
      <c r="E91" s="11"/>
      <c r="G91" s="59"/>
      <c r="H91" s="59"/>
      <c r="I91" s="59"/>
    </row>
    <row r="92" spans="1:9" x14ac:dyDescent="0.2">
      <c r="A92" s="59"/>
      <c r="B92" s="59"/>
      <c r="C92" s="59"/>
      <c r="D92" s="59"/>
      <c r="E92" s="11"/>
      <c r="G92" s="59"/>
      <c r="H92" s="59"/>
      <c r="I92" s="59"/>
    </row>
    <row r="93" spans="1:9" x14ac:dyDescent="0.2">
      <c r="A93" s="59"/>
      <c r="B93" s="59"/>
      <c r="C93" s="59"/>
      <c r="D93" s="59"/>
      <c r="E93" s="11"/>
      <c r="G93" s="59"/>
      <c r="H93" s="59"/>
      <c r="I93" s="59"/>
    </row>
    <row r="94" spans="1:9" x14ac:dyDescent="0.2">
      <c r="A94" s="59"/>
      <c r="B94" s="59"/>
      <c r="C94" s="59"/>
      <c r="D94" s="59"/>
      <c r="E94" s="11"/>
      <c r="G94" s="59"/>
      <c r="H94" s="59"/>
      <c r="I94" s="59"/>
    </row>
    <row r="95" spans="1:9" x14ac:dyDescent="0.2">
      <c r="A95" s="59"/>
      <c r="B95" s="59"/>
      <c r="C95" s="59"/>
      <c r="D95" s="59"/>
      <c r="E95" s="11"/>
      <c r="G95" s="59"/>
      <c r="H95" s="59"/>
      <c r="I95" s="59"/>
    </row>
    <row r="96" spans="1:9" x14ac:dyDescent="0.2">
      <c r="A96" s="59"/>
      <c r="B96" s="59"/>
      <c r="C96" s="59"/>
      <c r="D96" s="59"/>
      <c r="E96" s="11"/>
      <c r="G96" s="59"/>
      <c r="H96" s="59"/>
      <c r="I96" s="59"/>
    </row>
    <row r="97" spans="1:9" x14ac:dyDescent="0.2">
      <c r="A97" s="59"/>
      <c r="B97" s="59"/>
      <c r="C97" s="59"/>
      <c r="D97" s="59"/>
      <c r="E97" s="11"/>
      <c r="G97" s="59"/>
      <c r="H97" s="59"/>
      <c r="I97" s="59"/>
    </row>
    <row r="98" spans="1:9" x14ac:dyDescent="0.2">
      <c r="A98" s="59"/>
      <c r="B98" s="59"/>
      <c r="C98" s="59"/>
      <c r="D98" s="59"/>
      <c r="E98" s="11"/>
      <c r="G98" s="59"/>
      <c r="H98" s="59"/>
      <c r="I98" s="59"/>
    </row>
    <row r="99" spans="1:9" x14ac:dyDescent="0.2">
      <c r="A99" s="59"/>
      <c r="B99" s="59"/>
      <c r="C99" s="59"/>
      <c r="D99" s="59"/>
      <c r="E99" s="11"/>
      <c r="G99" s="59"/>
      <c r="H99" s="59"/>
      <c r="I99" s="59"/>
    </row>
    <row r="100" spans="1:9" x14ac:dyDescent="0.2">
      <c r="A100" s="59"/>
      <c r="B100" s="59"/>
      <c r="C100" s="59"/>
      <c r="D100" s="59"/>
      <c r="E100" s="11"/>
      <c r="G100" s="59"/>
      <c r="H100" s="59"/>
      <c r="I100" s="59"/>
    </row>
    <row r="101" spans="1:9" x14ac:dyDescent="0.2">
      <c r="A101" s="59"/>
      <c r="B101" s="59"/>
      <c r="C101" s="59"/>
      <c r="D101" s="59"/>
      <c r="E101" s="11"/>
      <c r="G101" s="59"/>
      <c r="H101" s="59"/>
      <c r="I101" s="59"/>
    </row>
    <row r="102" spans="1:9" x14ac:dyDescent="0.2">
      <c r="A102" s="59"/>
      <c r="B102" s="59"/>
      <c r="C102" s="59"/>
      <c r="D102" s="59"/>
      <c r="E102" s="11"/>
      <c r="G102" s="59"/>
      <c r="H102" s="59"/>
      <c r="I102" s="59"/>
    </row>
    <row r="103" spans="1:9" x14ac:dyDescent="0.2">
      <c r="A103" s="59"/>
      <c r="B103" s="59"/>
      <c r="C103" s="59"/>
      <c r="D103" s="59"/>
      <c r="E103" s="11"/>
      <c r="G103" s="59"/>
      <c r="H103" s="59"/>
      <c r="I103" s="59"/>
    </row>
    <row r="104" spans="1:9" x14ac:dyDescent="0.2">
      <c r="A104" s="59"/>
      <c r="B104" s="59"/>
      <c r="C104" s="59"/>
      <c r="D104" s="59"/>
      <c r="E104" s="11"/>
      <c r="G104" s="59"/>
      <c r="H104" s="59"/>
      <c r="I104" s="59"/>
    </row>
    <row r="105" spans="1:9" x14ac:dyDescent="0.2">
      <c r="A105" s="59"/>
      <c r="B105" s="59"/>
      <c r="C105" s="59"/>
      <c r="D105" s="59"/>
      <c r="E105" s="11"/>
      <c r="G105" s="59"/>
      <c r="H105" s="59"/>
      <c r="I105" s="59"/>
    </row>
    <row r="106" spans="1:9" x14ac:dyDescent="0.2">
      <c r="A106" s="59"/>
      <c r="B106" s="59"/>
      <c r="C106" s="59"/>
      <c r="D106" s="59"/>
      <c r="E106" s="11"/>
      <c r="G106" s="59"/>
      <c r="H106" s="59"/>
      <c r="I106" s="59"/>
    </row>
    <row r="107" spans="1:9" x14ac:dyDescent="0.2">
      <c r="A107" s="59"/>
      <c r="B107" s="59"/>
      <c r="C107" s="59"/>
      <c r="D107" s="59"/>
      <c r="E107" s="11"/>
      <c r="G107" s="59"/>
      <c r="H107" s="59"/>
      <c r="I107" s="59"/>
    </row>
    <row r="108" spans="1:9" x14ac:dyDescent="0.2">
      <c r="A108" s="59" t="s">
        <v>996</v>
      </c>
      <c r="B108" s="59"/>
      <c r="C108" s="59"/>
      <c r="D108" s="59"/>
      <c r="E108" s="11"/>
      <c r="G108" s="59"/>
      <c r="H108" s="59"/>
      <c r="I108" s="59"/>
    </row>
    <row r="109" spans="1:9" x14ac:dyDescent="0.2">
      <c r="A109" s="59"/>
      <c r="B109" s="59"/>
      <c r="C109" s="59"/>
      <c r="D109" s="59"/>
      <c r="E109" s="11"/>
      <c r="G109" s="59"/>
      <c r="H109" s="59"/>
      <c r="I109" s="59"/>
    </row>
    <row r="110" spans="1:9" x14ac:dyDescent="0.2">
      <c r="A110" s="59"/>
      <c r="B110" s="59"/>
      <c r="C110" s="59"/>
      <c r="D110" s="59"/>
      <c r="E110" s="11"/>
      <c r="G110" s="59"/>
      <c r="H110" s="59"/>
      <c r="I110" s="59"/>
    </row>
    <row r="111" spans="1:9" x14ac:dyDescent="0.2">
      <c r="A111" s="59"/>
      <c r="B111" s="59"/>
      <c r="C111" s="59"/>
      <c r="D111" s="59"/>
      <c r="E111" s="11"/>
      <c r="G111" s="59"/>
      <c r="H111" s="59"/>
      <c r="I111" s="59"/>
    </row>
    <row r="112" spans="1:9" x14ac:dyDescent="0.2">
      <c r="A112" s="59"/>
      <c r="B112" s="59"/>
      <c r="C112" s="59"/>
      <c r="D112" s="59"/>
      <c r="E112" s="11"/>
      <c r="G112" s="59"/>
      <c r="H112" s="59"/>
      <c r="I112" s="59"/>
    </row>
    <row r="113" spans="1:9" x14ac:dyDescent="0.2">
      <c r="A113" s="59"/>
      <c r="B113" s="59"/>
      <c r="C113" s="59"/>
      <c r="D113" s="59"/>
      <c r="E113" s="11"/>
      <c r="G113" s="59"/>
      <c r="H113" s="59"/>
      <c r="I113" s="59"/>
    </row>
    <row r="114" spans="1:9" x14ac:dyDescent="0.2">
      <c r="A114" s="59"/>
      <c r="B114" s="59"/>
      <c r="C114" s="59"/>
      <c r="D114" s="59"/>
      <c r="E114" s="11"/>
      <c r="G114" s="59"/>
      <c r="H114" s="59"/>
      <c r="I114" s="59"/>
    </row>
    <row r="115" spans="1:9" x14ac:dyDescent="0.2">
      <c r="A115" s="59"/>
      <c r="B115" s="59"/>
      <c r="C115" s="59"/>
      <c r="D115" s="59"/>
      <c r="E115" s="11"/>
      <c r="G115" s="59"/>
      <c r="H115" s="59"/>
      <c r="I115" s="59"/>
    </row>
    <row r="116" spans="1:9" x14ac:dyDescent="0.2">
      <c r="A116" s="59"/>
      <c r="B116" s="59"/>
      <c r="C116" s="59"/>
      <c r="D116" s="59"/>
      <c r="E116" s="11"/>
      <c r="G116" s="59"/>
      <c r="H116" s="59"/>
      <c r="I116" s="59"/>
    </row>
    <row r="117" spans="1:9" x14ac:dyDescent="0.2">
      <c r="A117" s="59"/>
      <c r="B117" s="59"/>
      <c r="C117" s="59"/>
      <c r="D117" s="59"/>
      <c r="E117" s="11"/>
      <c r="G117" s="59"/>
      <c r="H117" s="59"/>
      <c r="I117" s="59"/>
    </row>
    <row r="118" spans="1:9" x14ac:dyDescent="0.2">
      <c r="A118" s="59"/>
      <c r="B118" s="59"/>
      <c r="C118" s="59"/>
      <c r="D118" s="59"/>
      <c r="E118" s="11"/>
      <c r="G118" s="59"/>
      <c r="H118" s="59"/>
      <c r="I118" s="59"/>
    </row>
    <row r="119" spans="1:9" x14ac:dyDescent="0.2">
      <c r="A119" s="59"/>
      <c r="B119" s="59"/>
      <c r="C119" s="59"/>
      <c r="D119" s="59"/>
      <c r="E119" s="11"/>
      <c r="G119" s="59"/>
      <c r="H119" s="59"/>
      <c r="I119" s="59"/>
    </row>
    <row r="120" spans="1:9" x14ac:dyDescent="0.2">
      <c r="A120" s="59"/>
      <c r="B120" s="59"/>
      <c r="C120" s="59"/>
      <c r="D120" s="59"/>
      <c r="E120" s="11"/>
      <c r="G120" s="59"/>
      <c r="H120" s="59"/>
      <c r="I120" s="59"/>
    </row>
    <row r="121" spans="1:9" x14ac:dyDescent="0.2">
      <c r="A121" s="59"/>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59"/>
      <c r="B124" s="59"/>
      <c r="C124" s="59"/>
      <c r="D124" s="59"/>
      <c r="E124" s="11"/>
      <c r="G124" s="59"/>
      <c r="H124" s="59"/>
      <c r="I124" s="59"/>
    </row>
    <row r="125" spans="1:9" x14ac:dyDescent="0.2">
      <c r="A125" s="59"/>
      <c r="B125" s="59"/>
      <c r="C125" s="59"/>
      <c r="D125" s="59"/>
      <c r="E125" s="11"/>
      <c r="G125" s="59"/>
      <c r="H125" s="59"/>
      <c r="I125" s="59"/>
    </row>
    <row r="126" spans="1:9" x14ac:dyDescent="0.2">
      <c r="A126" s="59"/>
      <c r="B126" s="59"/>
      <c r="C126" s="59"/>
      <c r="D126" s="59"/>
      <c r="E126" s="11"/>
      <c r="G126" s="59"/>
      <c r="H126" s="59"/>
      <c r="I126" s="59"/>
    </row>
    <row r="127" spans="1:9" x14ac:dyDescent="0.2">
      <c r="A127" s="59"/>
      <c r="B127" s="59"/>
      <c r="C127" s="59"/>
      <c r="D127" s="59"/>
      <c r="E127" s="11"/>
      <c r="G127" s="59"/>
      <c r="H127" s="59"/>
      <c r="I127" s="59"/>
    </row>
    <row r="128" spans="1:9" x14ac:dyDescent="0.2">
      <c r="A128" s="59"/>
      <c r="B128" s="59"/>
      <c r="C128" s="59"/>
      <c r="D128" s="59"/>
      <c r="E128" s="11"/>
      <c r="G128" s="59"/>
      <c r="H128" s="59"/>
      <c r="I128" s="59"/>
    </row>
    <row r="129" spans="1:9" x14ac:dyDescent="0.2">
      <c r="A129" s="59"/>
      <c r="B129" s="59"/>
      <c r="C129" s="59"/>
      <c r="D129" s="59"/>
      <c r="E129" s="11"/>
      <c r="G129" s="59"/>
      <c r="H129" s="59"/>
      <c r="I129" s="59"/>
    </row>
    <row r="130" spans="1:9" x14ac:dyDescent="0.2">
      <c r="A130" s="59"/>
      <c r="B130" s="59"/>
      <c r="C130" s="59"/>
      <c r="D130" s="59"/>
      <c r="E130" s="11"/>
      <c r="G130" s="59"/>
      <c r="H130" s="59"/>
      <c r="I130" s="59"/>
    </row>
    <row r="131" spans="1:9" x14ac:dyDescent="0.2">
      <c r="A131" s="59"/>
      <c r="B131" s="59"/>
      <c r="C131" s="59"/>
      <c r="D131" s="59"/>
      <c r="E131" s="11"/>
      <c r="G131" s="59"/>
      <c r="H131" s="59"/>
      <c r="I131" s="59"/>
    </row>
    <row r="132" spans="1:9" x14ac:dyDescent="0.2">
      <c r="A132" s="59"/>
      <c r="B132" s="59"/>
      <c r="C132" s="59"/>
      <c r="D132" s="59"/>
      <c r="E132" s="11"/>
      <c r="G132" s="59"/>
      <c r="H132" s="59"/>
      <c r="I132" s="59"/>
    </row>
    <row r="133" spans="1:9" x14ac:dyDescent="0.2">
      <c r="A133" s="59"/>
      <c r="B133" s="59"/>
      <c r="C133" s="59"/>
      <c r="D133" s="59"/>
      <c r="E133" s="11"/>
      <c r="G133" s="59"/>
      <c r="H133" s="59"/>
      <c r="I133" s="59"/>
    </row>
    <row r="134" spans="1:9" x14ac:dyDescent="0.2">
      <c r="A134" s="59"/>
      <c r="B134" s="59"/>
      <c r="C134" s="59"/>
      <c r="D134" s="59"/>
      <c r="E134" s="11"/>
      <c r="G134" s="59"/>
      <c r="H134" s="59"/>
      <c r="I134" s="59"/>
    </row>
    <row r="135" spans="1:9" x14ac:dyDescent="0.2">
      <c r="A135" s="59"/>
      <c r="B135" s="59"/>
      <c r="C135" s="59"/>
      <c r="D135" s="59"/>
      <c r="E135" s="11"/>
      <c r="G135" s="59"/>
      <c r="H135" s="59"/>
      <c r="I135" s="59"/>
    </row>
    <row r="136" spans="1:9" x14ac:dyDescent="0.2">
      <c r="A136" s="59"/>
      <c r="B136" s="59"/>
      <c r="C136" s="59"/>
      <c r="D136" s="59"/>
      <c r="E136" s="11"/>
      <c r="G136" s="59"/>
      <c r="H136" s="59"/>
      <c r="I136" s="59"/>
    </row>
    <row r="137" spans="1:9" x14ac:dyDescent="0.2">
      <c r="A137" s="59"/>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59"/>
      <c r="B141" s="59"/>
      <c r="C141" s="59"/>
      <c r="D141" s="59"/>
      <c r="E141" s="11"/>
      <c r="G141" s="59"/>
      <c r="H141" s="59"/>
      <c r="I141" s="59"/>
    </row>
    <row r="142" spans="1:9" x14ac:dyDescent="0.2">
      <c r="A142" s="59"/>
      <c r="B142" s="59"/>
      <c r="C142" s="59"/>
      <c r="D142" s="59"/>
      <c r="E142" s="11"/>
      <c r="G142" s="59"/>
      <c r="H142" s="59"/>
      <c r="I142" s="59"/>
    </row>
    <row r="143" spans="1:9" x14ac:dyDescent="0.2">
      <c r="A143" s="59"/>
      <c r="B143" s="59"/>
      <c r="C143" s="59"/>
      <c r="D143" s="59"/>
      <c r="E143" s="11"/>
      <c r="G143" s="59"/>
      <c r="H143" s="59"/>
      <c r="I143" s="59"/>
    </row>
    <row r="144" spans="1:9" x14ac:dyDescent="0.2">
      <c r="A144" s="59"/>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59"/>
      <c r="B153" s="59"/>
      <c r="C153" s="59"/>
      <c r="D153" s="59"/>
      <c r="E153" s="11"/>
      <c r="G153" s="59"/>
      <c r="H153" s="59"/>
      <c r="I153" s="59"/>
    </row>
    <row r="154" spans="1:9" x14ac:dyDescent="0.2">
      <c r="A154" s="59"/>
      <c r="B154" s="59"/>
      <c r="C154" s="59"/>
      <c r="D154" s="59"/>
      <c r="E154" s="11"/>
      <c r="G154" s="59"/>
      <c r="H154" s="59"/>
      <c r="I154" s="59"/>
    </row>
    <row r="155" spans="1:9" x14ac:dyDescent="0.2">
      <c r="A155" s="59"/>
      <c r="B155" s="59"/>
      <c r="C155" s="59"/>
      <c r="D155" s="59"/>
      <c r="E155" s="11"/>
      <c r="G155" s="59"/>
      <c r="H155" s="59"/>
      <c r="I155" s="59"/>
    </row>
    <row r="156" spans="1:9" x14ac:dyDescent="0.2">
      <c r="A156" s="59"/>
      <c r="B156" s="59"/>
      <c r="C156" s="59"/>
      <c r="D156" s="59"/>
      <c r="E156" s="11"/>
      <c r="G156" s="59"/>
      <c r="H156" s="59"/>
      <c r="I156" s="59"/>
    </row>
    <row r="157" spans="1:9" x14ac:dyDescent="0.2">
      <c r="A157" s="59"/>
      <c r="B157" s="59"/>
      <c r="C157" s="59"/>
      <c r="D157" s="59"/>
      <c r="E157" s="11"/>
      <c r="G157" s="59"/>
      <c r="H157" s="59"/>
      <c r="I157" s="59"/>
    </row>
    <row r="158" spans="1:9" x14ac:dyDescent="0.2">
      <c r="A158" s="59"/>
      <c r="B158" s="59"/>
      <c r="C158" s="59"/>
      <c r="D158" s="59"/>
      <c r="E158" s="11"/>
      <c r="G158" s="59"/>
      <c r="H158" s="59"/>
      <c r="I158" s="59"/>
    </row>
    <row r="159" spans="1:9" x14ac:dyDescent="0.2">
      <c r="A159" s="59"/>
      <c r="B159" s="59"/>
      <c r="C159" s="59"/>
      <c r="D159" s="59"/>
      <c r="E159" s="11"/>
      <c r="G159" s="59"/>
      <c r="H159" s="59"/>
      <c r="I159" s="59"/>
    </row>
    <row r="160" spans="1:9" x14ac:dyDescent="0.2">
      <c r="A160" s="59"/>
      <c r="B160" s="59"/>
      <c r="C160" s="59"/>
      <c r="D160" s="59"/>
      <c r="E160" s="11"/>
      <c r="G160" s="59"/>
      <c r="H160" s="59"/>
      <c r="I160" s="59"/>
    </row>
    <row r="161" spans="1:9" x14ac:dyDescent="0.2">
      <c r="A161" s="59"/>
      <c r="B161" s="59"/>
      <c r="C161" s="59"/>
      <c r="D161" s="59"/>
      <c r="E161" s="11"/>
      <c r="G161" s="59"/>
      <c r="H161" s="59"/>
      <c r="I161" s="59"/>
    </row>
    <row r="162" spans="1:9" x14ac:dyDescent="0.2">
      <c r="A162" s="59"/>
      <c r="B162" s="59"/>
      <c r="C162" s="59"/>
      <c r="D162" s="59"/>
      <c r="E162" s="11"/>
      <c r="G162" s="59"/>
      <c r="H162" s="59"/>
      <c r="I162" s="59"/>
    </row>
    <row r="163" spans="1:9" x14ac:dyDescent="0.2">
      <c r="A163" s="59"/>
      <c r="B163" s="59"/>
      <c r="C163" s="59"/>
      <c r="D163" s="59"/>
      <c r="E163" s="11"/>
      <c r="G163" s="59"/>
      <c r="H163" s="59"/>
      <c r="I163" s="59"/>
    </row>
    <row r="164" spans="1:9" x14ac:dyDescent="0.2">
      <c r="A164" s="59"/>
      <c r="B164" s="59"/>
      <c r="C164" s="59"/>
      <c r="D164" s="59"/>
      <c r="E164" s="11"/>
      <c r="G164" s="59"/>
      <c r="H164" s="59"/>
      <c r="I164" s="59"/>
    </row>
    <row r="165" spans="1:9" x14ac:dyDescent="0.2">
      <c r="A165" s="59"/>
      <c r="B165" s="59"/>
      <c r="C165" s="59"/>
      <c r="D165" s="59"/>
      <c r="E165" s="11"/>
      <c r="G165" s="59"/>
      <c r="H165" s="59"/>
      <c r="I165" s="59"/>
    </row>
    <row r="166" spans="1:9" x14ac:dyDescent="0.2">
      <c r="A166" s="59"/>
      <c r="B166" s="59"/>
      <c r="C166" s="59"/>
      <c r="D166" s="59"/>
      <c r="E166" s="11"/>
      <c r="G166" s="59"/>
      <c r="H166" s="59"/>
      <c r="I166" s="59"/>
    </row>
    <row r="167" spans="1:9" x14ac:dyDescent="0.2">
      <c r="A167" s="59"/>
      <c r="B167" s="59"/>
      <c r="C167" s="59"/>
      <c r="D167" s="59"/>
      <c r="E167" s="11"/>
      <c r="G167" s="59"/>
      <c r="H167" s="59"/>
      <c r="I167" s="59"/>
    </row>
    <row r="168" spans="1:9" x14ac:dyDescent="0.2">
      <c r="A168" s="59"/>
      <c r="B168" s="59"/>
      <c r="C168" s="59"/>
      <c r="D168" s="59"/>
      <c r="E168" s="11"/>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c r="B172" s="59"/>
      <c r="C172" s="59"/>
      <c r="D172" s="59"/>
      <c r="E172" s="11"/>
      <c r="G172" s="59"/>
      <c r="H172" s="59"/>
      <c r="I172" s="59"/>
    </row>
    <row r="173" spans="1:9" x14ac:dyDescent="0.2">
      <c r="A173" s="59"/>
      <c r="B173" s="59"/>
      <c r="C173" s="59"/>
      <c r="D173" s="59"/>
      <c r="E173" s="11"/>
      <c r="G173" s="59"/>
      <c r="H173" s="59"/>
      <c r="I173" s="59"/>
    </row>
    <row r="174" spans="1:9" x14ac:dyDescent="0.2">
      <c r="A174" s="59"/>
      <c r="B174" s="59"/>
      <c r="C174" s="59"/>
      <c r="D174" s="59"/>
      <c r="E174" s="11"/>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row r="207" spans="1:9" x14ac:dyDescent="0.2">
      <c r="A207" s="59"/>
      <c r="B207" s="59"/>
      <c r="C207" s="59"/>
      <c r="D207" s="59"/>
      <c r="E207" s="11"/>
      <c r="G207" s="59"/>
      <c r="H207" s="59"/>
      <c r="I207" s="59"/>
    </row>
    <row r="208" spans="1:9" x14ac:dyDescent="0.2">
      <c r="A208" s="59"/>
      <c r="B208" s="59"/>
      <c r="C208" s="59"/>
      <c r="D208" s="59"/>
      <c r="E208" s="11"/>
      <c r="G208" s="59"/>
      <c r="H208" s="59"/>
      <c r="I208" s="59"/>
    </row>
    <row r="209" spans="1:9" x14ac:dyDescent="0.2">
      <c r="A209" s="59"/>
      <c r="B209" s="59"/>
      <c r="C209" s="59"/>
      <c r="D209" s="59"/>
      <c r="E209" s="11"/>
      <c r="G209" s="59"/>
      <c r="H209" s="59"/>
      <c r="I209" s="59"/>
    </row>
    <row r="210" spans="1:9" x14ac:dyDescent="0.2">
      <c r="A210" s="59"/>
      <c r="B210" s="59"/>
      <c r="C210" s="59"/>
      <c r="D210" s="59"/>
      <c r="E210" s="11"/>
      <c r="G210" s="59"/>
      <c r="H210" s="59"/>
      <c r="I210" s="59"/>
    </row>
  </sheetData>
  <mergeCells count="1">
    <mergeCell ref="A1:F1"/>
  </mergeCells>
  <conditionalFormatting sqref="F2:F3">
    <cfRule type="cellIs" dxfId="35" priority="5" stopIfTrue="1" operator="between">
      <formula>0.009</formula>
      <formula>-0.009</formula>
    </cfRule>
  </conditionalFormatting>
  <conditionalFormatting sqref="F5:F104">
    <cfRule type="cellIs" dxfId="34" priority="1" stopIfTrue="1" operator="between">
      <formula>0.009</formula>
      <formula>-0.009</formula>
    </cfRule>
  </conditionalFormatting>
  <conditionalFormatting sqref="F205:F65536">
    <cfRule type="cellIs" dxfId="33" priority="2"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27"/>
  <sheetViews>
    <sheetView workbookViewId="0">
      <selection sqref="A1:F1"/>
    </sheetView>
  </sheetViews>
  <sheetFormatPr defaultColWidth="9.140625" defaultRowHeight="11.25" x14ac:dyDescent="0.2"/>
  <cols>
    <col min="1" max="1" width="38.7109375" style="7" bestFit="1" customWidth="1"/>
    <col min="2" max="2" width="35.85546875" style="7" bestFit="1" customWidth="1"/>
    <col min="3" max="3" width="25.5703125" style="7" bestFit="1" customWidth="1"/>
    <col min="4" max="4" width="15.5703125" style="7" bestFit="1" customWidth="1"/>
    <col min="5" max="5" width="26.28515625" style="10" customWidth="1"/>
    <col min="6" max="6" width="13.5703125" style="11" bestFit="1" customWidth="1"/>
    <col min="7" max="16384" width="9.140625" style="7"/>
  </cols>
  <sheetData>
    <row r="1" spans="1:6" s="1" customFormat="1" ht="15" x14ac:dyDescent="0.2">
      <c r="A1" s="114" t="s">
        <v>18</v>
      </c>
      <c r="B1" s="115"/>
      <c r="C1" s="115"/>
      <c r="D1" s="115"/>
      <c r="E1" s="115"/>
      <c r="F1" s="115"/>
    </row>
    <row r="2" spans="1:6" s="1" customFormat="1" ht="12" x14ac:dyDescent="0.2">
      <c r="E2" s="5"/>
      <c r="F2" s="9"/>
    </row>
    <row r="3" spans="1:6" s="1" customFormat="1" ht="12" x14ac:dyDescent="0.2">
      <c r="A3" s="8" t="s">
        <v>7</v>
      </c>
      <c r="B3" s="2"/>
      <c r="C3" s="3"/>
      <c r="D3" s="3"/>
      <c r="E3" s="4"/>
      <c r="F3" s="9"/>
    </row>
    <row r="4" spans="1:6" s="1" customFormat="1" ht="27.75" customHeight="1" x14ac:dyDescent="0.2">
      <c r="A4" s="6" t="s">
        <v>2</v>
      </c>
      <c r="B4" s="6" t="s">
        <v>0</v>
      </c>
      <c r="C4" s="13" t="s">
        <v>532</v>
      </c>
      <c r="D4" s="13" t="s">
        <v>1</v>
      </c>
      <c r="E4" s="52" t="s">
        <v>6</v>
      </c>
      <c r="F4" s="12" t="s">
        <v>3</v>
      </c>
    </row>
    <row r="5" spans="1:6" x14ac:dyDescent="0.2">
      <c r="A5" s="16" t="s">
        <v>112</v>
      </c>
      <c r="B5" s="17"/>
      <c r="C5" s="17"/>
      <c r="D5" s="17"/>
      <c r="E5" s="18"/>
      <c r="F5" s="19"/>
    </row>
    <row r="6" spans="1:6" x14ac:dyDescent="0.2">
      <c r="A6" s="20" t="s">
        <v>20</v>
      </c>
      <c r="B6" s="21"/>
      <c r="C6" s="21"/>
      <c r="D6" s="21"/>
      <c r="E6" s="22"/>
      <c r="F6" s="23"/>
    </row>
    <row r="7" spans="1:6" x14ac:dyDescent="0.2">
      <c r="A7" s="21" t="s">
        <v>114</v>
      </c>
      <c r="B7" s="21" t="s">
        <v>113</v>
      </c>
      <c r="C7" s="21" t="s">
        <v>115</v>
      </c>
      <c r="D7" s="24">
        <v>143242</v>
      </c>
      <c r="E7" s="22">
        <v>1363.090872</v>
      </c>
      <c r="F7" s="23">
        <v>5.2428708879233996</v>
      </c>
    </row>
    <row r="8" spans="1:6" x14ac:dyDescent="0.2">
      <c r="A8" s="21" t="s">
        <v>117</v>
      </c>
      <c r="B8" s="21" t="s">
        <v>116</v>
      </c>
      <c r="C8" s="21" t="s">
        <v>115</v>
      </c>
      <c r="D8" s="24">
        <v>92546</v>
      </c>
      <c r="E8" s="22">
        <v>1293.607988</v>
      </c>
      <c r="F8" s="23">
        <v>4.9756181337485801</v>
      </c>
    </row>
    <row r="9" spans="1:6" x14ac:dyDescent="0.2">
      <c r="A9" s="21" t="s">
        <v>133</v>
      </c>
      <c r="B9" s="21" t="s">
        <v>132</v>
      </c>
      <c r="C9" s="21" t="s">
        <v>134</v>
      </c>
      <c r="D9" s="24">
        <v>274237</v>
      </c>
      <c r="E9" s="22">
        <v>860.9670615</v>
      </c>
      <c r="F9" s="23">
        <v>3.3115467463854502</v>
      </c>
    </row>
    <row r="10" spans="1:6" x14ac:dyDescent="0.2">
      <c r="A10" s="21" t="s">
        <v>119</v>
      </c>
      <c r="B10" s="21" t="s">
        <v>118</v>
      </c>
      <c r="C10" s="21" t="s">
        <v>120</v>
      </c>
      <c r="D10" s="24">
        <v>17462</v>
      </c>
      <c r="E10" s="22">
        <v>628.80661999999995</v>
      </c>
      <c r="F10" s="23">
        <v>2.4185855762458002</v>
      </c>
    </row>
    <row r="11" spans="1:6" x14ac:dyDescent="0.2">
      <c r="A11" s="21" t="s">
        <v>461</v>
      </c>
      <c r="B11" s="21" t="s">
        <v>460</v>
      </c>
      <c r="C11" s="21" t="s">
        <v>183</v>
      </c>
      <c r="D11" s="24">
        <v>81901</v>
      </c>
      <c r="E11" s="22">
        <v>621.17813450000006</v>
      </c>
      <c r="F11" s="23">
        <v>2.3892440515034301</v>
      </c>
    </row>
    <row r="12" spans="1:6" x14ac:dyDescent="0.2">
      <c r="A12" s="21" t="s">
        <v>166</v>
      </c>
      <c r="B12" s="21" t="s">
        <v>165</v>
      </c>
      <c r="C12" s="21" t="s">
        <v>167</v>
      </c>
      <c r="D12" s="24">
        <v>77944</v>
      </c>
      <c r="E12" s="22">
        <v>601.76665200000002</v>
      </c>
      <c r="F12" s="23">
        <v>2.31458146034297</v>
      </c>
    </row>
    <row r="13" spans="1:6" x14ac:dyDescent="0.2">
      <c r="A13" s="21" t="s">
        <v>474</v>
      </c>
      <c r="B13" s="21" t="s">
        <v>473</v>
      </c>
      <c r="C13" s="21" t="s">
        <v>196</v>
      </c>
      <c r="D13" s="24">
        <v>33976</v>
      </c>
      <c r="E13" s="22">
        <v>547.28540799999996</v>
      </c>
      <c r="F13" s="23">
        <v>2.1050296733176901</v>
      </c>
    </row>
    <row r="14" spans="1:6" x14ac:dyDescent="0.2">
      <c r="A14" s="21" t="s">
        <v>391</v>
      </c>
      <c r="B14" s="21" t="s">
        <v>390</v>
      </c>
      <c r="C14" s="21" t="s">
        <v>202</v>
      </c>
      <c r="D14" s="24">
        <v>48886</v>
      </c>
      <c r="E14" s="22">
        <v>520.83144400000003</v>
      </c>
      <c r="F14" s="23">
        <v>2.00327951081952</v>
      </c>
    </row>
    <row r="15" spans="1:6" x14ac:dyDescent="0.2">
      <c r="A15" s="21" t="s">
        <v>760</v>
      </c>
      <c r="B15" s="21" t="s">
        <v>759</v>
      </c>
      <c r="C15" s="21" t="s">
        <v>199</v>
      </c>
      <c r="D15" s="24">
        <v>15145</v>
      </c>
      <c r="E15" s="22">
        <v>434.47976</v>
      </c>
      <c r="F15" s="23">
        <v>1.6711441121703501</v>
      </c>
    </row>
    <row r="16" spans="1:6" x14ac:dyDescent="0.2">
      <c r="A16" s="21" t="s">
        <v>177</v>
      </c>
      <c r="B16" s="21" t="s">
        <v>176</v>
      </c>
      <c r="C16" s="21" t="s">
        <v>162</v>
      </c>
      <c r="D16" s="24">
        <v>60370</v>
      </c>
      <c r="E16" s="22">
        <v>403.87529999999998</v>
      </c>
      <c r="F16" s="23">
        <v>1.5534298528567401</v>
      </c>
    </row>
    <row r="17" spans="1:9" x14ac:dyDescent="0.2">
      <c r="A17" s="21" t="s">
        <v>822</v>
      </c>
      <c r="B17" s="21" t="s">
        <v>821</v>
      </c>
      <c r="C17" s="21" t="s">
        <v>153</v>
      </c>
      <c r="D17" s="24">
        <v>10870</v>
      </c>
      <c r="E17" s="22">
        <v>386.95026000000001</v>
      </c>
      <c r="F17" s="23">
        <v>1.4883308918735001</v>
      </c>
    </row>
    <row r="18" spans="1:9" x14ac:dyDescent="0.2">
      <c r="A18" s="21" t="s">
        <v>426</v>
      </c>
      <c r="B18" s="21" t="s">
        <v>425</v>
      </c>
      <c r="C18" s="21" t="s">
        <v>142</v>
      </c>
      <c r="D18" s="24">
        <v>33445</v>
      </c>
      <c r="E18" s="22">
        <v>386.055635</v>
      </c>
      <c r="F18" s="23">
        <v>1.48488988624104</v>
      </c>
    </row>
    <row r="19" spans="1:9" x14ac:dyDescent="0.2">
      <c r="A19" s="21" t="s">
        <v>330</v>
      </c>
      <c r="B19" s="21" t="s">
        <v>329</v>
      </c>
      <c r="C19" s="21" t="s">
        <v>331</v>
      </c>
      <c r="D19" s="24">
        <v>53016</v>
      </c>
      <c r="E19" s="22">
        <v>373.20613200000003</v>
      </c>
      <c r="F19" s="23">
        <v>1.4354667064759701</v>
      </c>
    </row>
    <row r="20" spans="1:9" x14ac:dyDescent="0.2">
      <c r="A20" s="21" t="s">
        <v>125</v>
      </c>
      <c r="B20" s="21" t="s">
        <v>124</v>
      </c>
      <c r="C20" s="21" t="s">
        <v>126</v>
      </c>
      <c r="D20" s="24">
        <v>25292</v>
      </c>
      <c r="E20" s="22">
        <v>371.69123200000001</v>
      </c>
      <c r="F20" s="23">
        <v>1.42963993052782</v>
      </c>
    </row>
    <row r="21" spans="1:9" x14ac:dyDescent="0.2">
      <c r="A21" s="21" t="s">
        <v>249</v>
      </c>
      <c r="B21" s="21" t="s">
        <v>248</v>
      </c>
      <c r="C21" s="21" t="s">
        <v>145</v>
      </c>
      <c r="D21" s="24">
        <v>83278</v>
      </c>
      <c r="E21" s="22">
        <v>311.58463699999999</v>
      </c>
      <c r="F21" s="23">
        <v>1.1984512962474601</v>
      </c>
    </row>
    <row r="22" spans="1:9" x14ac:dyDescent="0.2">
      <c r="A22" s="21" t="s">
        <v>653</v>
      </c>
      <c r="B22" s="21" t="s">
        <v>652</v>
      </c>
      <c r="C22" s="21" t="s">
        <v>241</v>
      </c>
      <c r="D22" s="24">
        <v>23199</v>
      </c>
      <c r="E22" s="22">
        <v>236.189019</v>
      </c>
      <c r="F22" s="23">
        <v>0.90845633053456998</v>
      </c>
    </row>
    <row r="23" spans="1:9" x14ac:dyDescent="0.2">
      <c r="A23" s="20" t="s">
        <v>27</v>
      </c>
      <c r="B23" s="20"/>
      <c r="C23" s="20"/>
      <c r="D23" s="20"/>
      <c r="E23" s="25">
        <f>SUM(E7:E22)</f>
        <v>9341.5661549999986</v>
      </c>
      <c r="F23" s="26">
        <f>SUM(F7:F22)</f>
        <v>35.930565047214294</v>
      </c>
      <c r="G23" s="14"/>
      <c r="H23" s="14"/>
      <c r="I23" s="14"/>
    </row>
    <row r="24" spans="1:9" x14ac:dyDescent="0.2">
      <c r="A24" s="21"/>
      <c r="B24" s="21"/>
      <c r="C24" s="21"/>
      <c r="D24" s="21"/>
      <c r="E24" s="22"/>
      <c r="F24" s="23"/>
    </row>
    <row r="25" spans="1:9" x14ac:dyDescent="0.2">
      <c r="A25" s="20" t="s">
        <v>553</v>
      </c>
      <c r="B25" s="21"/>
      <c r="C25" s="21"/>
      <c r="D25" s="21"/>
      <c r="E25" s="22"/>
      <c r="F25" s="23"/>
    </row>
    <row r="26" spans="1:9" x14ac:dyDescent="0.2">
      <c r="A26" s="21" t="s">
        <v>866</v>
      </c>
      <c r="B26" s="21" t="s">
        <v>865</v>
      </c>
      <c r="C26" s="21" t="s">
        <v>566</v>
      </c>
      <c r="D26" s="24">
        <v>71000</v>
      </c>
      <c r="E26" s="22">
        <v>2377.8130769999998</v>
      </c>
      <c r="F26" s="23">
        <v>9.1458076746088501</v>
      </c>
    </row>
    <row r="27" spans="1:9" x14ac:dyDescent="0.2">
      <c r="A27" s="21" t="s">
        <v>868</v>
      </c>
      <c r="B27" s="21" t="s">
        <v>867</v>
      </c>
      <c r="C27" s="21" t="s">
        <v>126</v>
      </c>
      <c r="D27" s="24">
        <v>23500</v>
      </c>
      <c r="E27" s="22">
        <v>1586.1571329999999</v>
      </c>
      <c r="F27" s="23">
        <v>6.1008530150862601</v>
      </c>
    </row>
    <row r="28" spans="1:9" x14ac:dyDescent="0.2">
      <c r="A28" s="21" t="s">
        <v>870</v>
      </c>
      <c r="B28" s="21" t="s">
        <v>869</v>
      </c>
      <c r="C28" s="21" t="s">
        <v>566</v>
      </c>
      <c r="D28" s="24">
        <v>18979</v>
      </c>
      <c r="E28" s="22">
        <v>838.31399060000001</v>
      </c>
      <c r="F28" s="23">
        <v>3.2244159993579902</v>
      </c>
    </row>
    <row r="29" spans="1:9" x14ac:dyDescent="0.2">
      <c r="A29" s="21" t="s">
        <v>849</v>
      </c>
      <c r="B29" s="21" t="s">
        <v>848</v>
      </c>
      <c r="C29" s="21" t="s">
        <v>566</v>
      </c>
      <c r="D29" s="24">
        <v>21000</v>
      </c>
      <c r="E29" s="22">
        <v>830.61780269999997</v>
      </c>
      <c r="F29" s="23">
        <v>3.19481407015595</v>
      </c>
    </row>
    <row r="30" spans="1:9" x14ac:dyDescent="0.2">
      <c r="A30" s="21" t="s">
        <v>872</v>
      </c>
      <c r="B30" s="21" t="s">
        <v>871</v>
      </c>
      <c r="C30" s="21" t="s">
        <v>167</v>
      </c>
      <c r="D30" s="24">
        <v>91200</v>
      </c>
      <c r="E30" s="22">
        <v>757.45841800000005</v>
      </c>
      <c r="F30" s="23">
        <v>2.9134203523187501</v>
      </c>
    </row>
    <row r="31" spans="1:9" x14ac:dyDescent="0.2">
      <c r="A31" s="21" t="s">
        <v>874</v>
      </c>
      <c r="B31" s="21" t="s">
        <v>873</v>
      </c>
      <c r="C31" s="21" t="s">
        <v>134</v>
      </c>
      <c r="D31" s="24">
        <v>56904</v>
      </c>
      <c r="E31" s="22">
        <v>744.97903799999995</v>
      </c>
      <c r="F31" s="23">
        <v>2.8654207805768199</v>
      </c>
    </row>
    <row r="32" spans="1:9" x14ac:dyDescent="0.2">
      <c r="A32" s="21" t="s">
        <v>876</v>
      </c>
      <c r="B32" s="21" t="s">
        <v>875</v>
      </c>
      <c r="C32" s="21" t="s">
        <v>199</v>
      </c>
      <c r="D32" s="24">
        <v>18100</v>
      </c>
      <c r="E32" s="22">
        <v>685.21577930000001</v>
      </c>
      <c r="F32" s="23">
        <v>2.6355527243511001</v>
      </c>
    </row>
    <row r="33" spans="1:6" x14ac:dyDescent="0.2">
      <c r="A33" s="21" t="s">
        <v>878</v>
      </c>
      <c r="B33" s="21" t="s">
        <v>877</v>
      </c>
      <c r="C33" s="21" t="s">
        <v>566</v>
      </c>
      <c r="D33" s="24">
        <v>3567</v>
      </c>
      <c r="E33" s="22">
        <v>608.07339139999999</v>
      </c>
      <c r="F33" s="23">
        <v>2.3388391390327699</v>
      </c>
    </row>
    <row r="34" spans="1:6" x14ac:dyDescent="0.2">
      <c r="A34" s="21" t="s">
        <v>855</v>
      </c>
      <c r="B34" s="21" t="s">
        <v>854</v>
      </c>
      <c r="C34" s="21" t="s">
        <v>162</v>
      </c>
      <c r="D34" s="24">
        <v>4114</v>
      </c>
      <c r="E34" s="22">
        <v>573.57151950000002</v>
      </c>
      <c r="F34" s="23">
        <v>2.2061342229636298</v>
      </c>
    </row>
    <row r="35" spans="1:6" x14ac:dyDescent="0.2">
      <c r="A35" s="21" t="s">
        <v>880</v>
      </c>
      <c r="B35" s="21" t="s">
        <v>879</v>
      </c>
      <c r="C35" s="21" t="s">
        <v>385</v>
      </c>
      <c r="D35" s="24">
        <v>14358</v>
      </c>
      <c r="E35" s="22">
        <v>566.34692559999996</v>
      </c>
      <c r="F35" s="23">
        <v>2.1783461907689801</v>
      </c>
    </row>
    <row r="36" spans="1:6" x14ac:dyDescent="0.2">
      <c r="A36" s="21" t="s">
        <v>882</v>
      </c>
      <c r="B36" s="21" t="s">
        <v>881</v>
      </c>
      <c r="C36" s="21" t="s">
        <v>183</v>
      </c>
      <c r="D36" s="24">
        <v>7750</v>
      </c>
      <c r="E36" s="22">
        <v>506.870994</v>
      </c>
      <c r="F36" s="23">
        <v>1.94958328381748</v>
      </c>
    </row>
    <row r="37" spans="1:6" x14ac:dyDescent="0.2">
      <c r="A37" s="21" t="s">
        <v>884</v>
      </c>
      <c r="B37" s="21" t="s">
        <v>883</v>
      </c>
      <c r="C37" s="21" t="s">
        <v>115</v>
      </c>
      <c r="D37" s="24">
        <v>12640</v>
      </c>
      <c r="E37" s="22">
        <v>438.28872209999997</v>
      </c>
      <c r="F37" s="23">
        <v>1.6857945635214</v>
      </c>
    </row>
    <row r="38" spans="1:6" x14ac:dyDescent="0.2">
      <c r="A38" s="21" t="s">
        <v>886</v>
      </c>
      <c r="B38" s="21" t="s">
        <v>885</v>
      </c>
      <c r="C38" s="21" t="s">
        <v>213</v>
      </c>
      <c r="D38" s="24">
        <v>213000</v>
      </c>
      <c r="E38" s="22">
        <v>392.85755189999998</v>
      </c>
      <c r="F38" s="23">
        <v>1.5110521714045799</v>
      </c>
    </row>
    <row r="39" spans="1:6" x14ac:dyDescent="0.2">
      <c r="A39" s="21" t="s">
        <v>888</v>
      </c>
      <c r="B39" s="21" t="s">
        <v>887</v>
      </c>
      <c r="C39" s="21" t="s">
        <v>170</v>
      </c>
      <c r="D39" s="24">
        <v>64800</v>
      </c>
      <c r="E39" s="22">
        <v>387.51444479999998</v>
      </c>
      <c r="F39" s="23">
        <v>1.4905009218576299</v>
      </c>
    </row>
    <row r="40" spans="1:6" x14ac:dyDescent="0.2">
      <c r="A40" s="21" t="s">
        <v>890</v>
      </c>
      <c r="B40" s="21" t="s">
        <v>889</v>
      </c>
      <c r="C40" s="21" t="s">
        <v>115</v>
      </c>
      <c r="D40" s="24">
        <v>68500</v>
      </c>
      <c r="E40" s="22">
        <v>372.04862780000002</v>
      </c>
      <c r="F40" s="23">
        <v>1.43101458578652</v>
      </c>
    </row>
    <row r="41" spans="1:6" x14ac:dyDescent="0.2">
      <c r="A41" s="21" t="s">
        <v>892</v>
      </c>
      <c r="B41" s="21" t="s">
        <v>891</v>
      </c>
      <c r="C41" s="21" t="s">
        <v>566</v>
      </c>
      <c r="D41" s="24">
        <v>84000</v>
      </c>
      <c r="E41" s="22">
        <v>338.31002469999999</v>
      </c>
      <c r="F41" s="23">
        <v>1.3012454386036501</v>
      </c>
    </row>
    <row r="42" spans="1:6" x14ac:dyDescent="0.2">
      <c r="A42" s="21" t="s">
        <v>894</v>
      </c>
      <c r="B42" s="21" t="s">
        <v>893</v>
      </c>
      <c r="C42" s="21" t="s">
        <v>385</v>
      </c>
      <c r="D42" s="24">
        <v>315000</v>
      </c>
      <c r="E42" s="22">
        <v>331.48310679999997</v>
      </c>
      <c r="F42" s="23">
        <v>1.27498699182847</v>
      </c>
    </row>
    <row r="43" spans="1:6" x14ac:dyDescent="0.2">
      <c r="A43" s="21" t="s">
        <v>896</v>
      </c>
      <c r="B43" s="21" t="s">
        <v>895</v>
      </c>
      <c r="C43" s="21" t="s">
        <v>115</v>
      </c>
      <c r="D43" s="24">
        <v>738600</v>
      </c>
      <c r="E43" s="22">
        <v>319.02005250000002</v>
      </c>
      <c r="F43" s="23">
        <v>1.2270502137997199</v>
      </c>
    </row>
    <row r="44" spans="1:6" x14ac:dyDescent="0.2">
      <c r="A44" s="21" t="s">
        <v>898</v>
      </c>
      <c r="B44" s="21" t="s">
        <v>897</v>
      </c>
      <c r="C44" s="21" t="s">
        <v>134</v>
      </c>
      <c r="D44" s="24">
        <v>27500</v>
      </c>
      <c r="E44" s="22">
        <v>312.41674610000001</v>
      </c>
      <c r="F44" s="23">
        <v>1.2016518463102499</v>
      </c>
    </row>
    <row r="45" spans="1:6" x14ac:dyDescent="0.2">
      <c r="A45" s="21" t="s">
        <v>900</v>
      </c>
      <c r="B45" s="21" t="s">
        <v>899</v>
      </c>
      <c r="C45" s="21" t="s">
        <v>115</v>
      </c>
      <c r="D45" s="24">
        <v>146533</v>
      </c>
      <c r="E45" s="22">
        <v>305.46745470000002</v>
      </c>
      <c r="F45" s="23">
        <v>1.17492271304322</v>
      </c>
    </row>
    <row r="46" spans="1:6" x14ac:dyDescent="0.2">
      <c r="A46" s="21" t="s">
        <v>902</v>
      </c>
      <c r="B46" s="21" t="s">
        <v>901</v>
      </c>
      <c r="C46" s="21" t="s">
        <v>170</v>
      </c>
      <c r="D46" s="24">
        <v>32600</v>
      </c>
      <c r="E46" s="22">
        <v>297.10911320000002</v>
      </c>
      <c r="F46" s="23">
        <v>1.14277393542183</v>
      </c>
    </row>
    <row r="47" spans="1:6" x14ac:dyDescent="0.2">
      <c r="A47" s="21" t="s">
        <v>904</v>
      </c>
      <c r="B47" s="21" t="s">
        <v>903</v>
      </c>
      <c r="C47" s="21" t="s">
        <v>180</v>
      </c>
      <c r="D47" s="24">
        <v>52800</v>
      </c>
      <c r="E47" s="22">
        <v>290.97020400000002</v>
      </c>
      <c r="F47" s="23">
        <v>1.11916178381153</v>
      </c>
    </row>
    <row r="48" spans="1:6" x14ac:dyDescent="0.2">
      <c r="A48" s="21" t="s">
        <v>555</v>
      </c>
      <c r="B48" s="21" t="s">
        <v>554</v>
      </c>
      <c r="C48" s="21" t="s">
        <v>183</v>
      </c>
      <c r="D48" s="24">
        <v>3335</v>
      </c>
      <c r="E48" s="22">
        <v>290.48234780000001</v>
      </c>
      <c r="F48" s="23">
        <v>1.11728533733169</v>
      </c>
    </row>
    <row r="49" spans="1:9" x14ac:dyDescent="0.2">
      <c r="A49" s="21" t="s">
        <v>906</v>
      </c>
      <c r="B49" s="21" t="s">
        <v>905</v>
      </c>
      <c r="C49" s="21" t="s">
        <v>233</v>
      </c>
      <c r="D49" s="24">
        <v>5500</v>
      </c>
      <c r="E49" s="22">
        <v>280.67719620000003</v>
      </c>
      <c r="F49" s="23">
        <v>1.0795716786671801</v>
      </c>
    </row>
    <row r="50" spans="1:9" x14ac:dyDescent="0.2">
      <c r="A50" s="21" t="s">
        <v>908</v>
      </c>
      <c r="B50" s="21" t="s">
        <v>907</v>
      </c>
      <c r="C50" s="21" t="s">
        <v>219</v>
      </c>
      <c r="D50" s="24">
        <v>40100</v>
      </c>
      <c r="E50" s="22">
        <v>273.24155330000002</v>
      </c>
      <c r="F50" s="23">
        <v>1.05097188646388</v>
      </c>
    </row>
    <row r="51" spans="1:9" x14ac:dyDescent="0.2">
      <c r="A51" s="21" t="s">
        <v>910</v>
      </c>
      <c r="B51" s="21" t="s">
        <v>909</v>
      </c>
      <c r="C51" s="21" t="s">
        <v>183</v>
      </c>
      <c r="D51" s="24">
        <v>357587</v>
      </c>
      <c r="E51" s="22">
        <v>227.7924745</v>
      </c>
      <c r="F51" s="23">
        <v>0.87616061230882103</v>
      </c>
    </row>
    <row r="52" spans="1:9" x14ac:dyDescent="0.2">
      <c r="A52" s="21" t="s">
        <v>912</v>
      </c>
      <c r="B52" s="21" t="s">
        <v>911</v>
      </c>
      <c r="C52" s="21" t="s">
        <v>162</v>
      </c>
      <c r="D52" s="24">
        <v>2675</v>
      </c>
      <c r="E52" s="22">
        <v>179.35358600000001</v>
      </c>
      <c r="F52" s="23">
        <v>0.68984960137277396</v>
      </c>
    </row>
    <row r="53" spans="1:9" x14ac:dyDescent="0.2">
      <c r="A53" s="21" t="s">
        <v>914</v>
      </c>
      <c r="B53" s="21" t="s">
        <v>913</v>
      </c>
      <c r="C53" s="21" t="s">
        <v>134</v>
      </c>
      <c r="D53" s="24">
        <v>1509600</v>
      </c>
      <c r="E53" s="22">
        <v>177.6440704</v>
      </c>
      <c r="F53" s="23">
        <v>0.68327427337682001</v>
      </c>
    </row>
    <row r="54" spans="1:9" x14ac:dyDescent="0.2">
      <c r="A54" s="21" t="s">
        <v>916</v>
      </c>
      <c r="B54" s="21" t="s">
        <v>915</v>
      </c>
      <c r="C54" s="21" t="s">
        <v>142</v>
      </c>
      <c r="D54" s="24">
        <v>298800</v>
      </c>
      <c r="E54" s="22">
        <v>168.38086329999999</v>
      </c>
      <c r="F54" s="23">
        <v>0.64764510159450395</v>
      </c>
    </row>
    <row r="55" spans="1:9" x14ac:dyDescent="0.2">
      <c r="A55" s="21" t="s">
        <v>918</v>
      </c>
      <c r="B55" s="21" t="s">
        <v>917</v>
      </c>
      <c r="C55" s="21" t="s">
        <v>566</v>
      </c>
      <c r="D55" s="24">
        <v>21000</v>
      </c>
      <c r="E55" s="22">
        <v>159.1512213</v>
      </c>
      <c r="F55" s="23">
        <v>0.61214503161255496</v>
      </c>
    </row>
    <row r="56" spans="1:9" x14ac:dyDescent="0.2">
      <c r="A56" s="21" t="s">
        <v>920</v>
      </c>
      <c r="B56" s="21" t="s">
        <v>919</v>
      </c>
      <c r="C56" s="21" t="s">
        <v>233</v>
      </c>
      <c r="D56" s="24">
        <v>2320</v>
      </c>
      <c r="E56" s="22">
        <v>109.532971</v>
      </c>
      <c r="F56" s="23">
        <v>0.421297828868198</v>
      </c>
    </row>
    <row r="57" spans="1:9" x14ac:dyDescent="0.2">
      <c r="A57" s="21" t="s">
        <v>922</v>
      </c>
      <c r="B57" s="21" t="s">
        <v>921</v>
      </c>
      <c r="C57" s="21" t="s">
        <v>134</v>
      </c>
      <c r="D57" s="24">
        <v>9290</v>
      </c>
      <c r="E57" s="22">
        <v>107.9578075</v>
      </c>
      <c r="F57" s="23">
        <v>0.41523926078039902</v>
      </c>
    </row>
    <row r="58" spans="1:9" x14ac:dyDescent="0.2">
      <c r="A58" s="21" t="s">
        <v>924</v>
      </c>
      <c r="B58" s="21" t="s">
        <v>923</v>
      </c>
      <c r="C58" s="21" t="s">
        <v>115</v>
      </c>
      <c r="D58" s="24">
        <v>118000</v>
      </c>
      <c r="E58" s="22">
        <v>100.27434700000001</v>
      </c>
      <c r="F58" s="23">
        <v>0.38568628511205399</v>
      </c>
    </row>
    <row r="59" spans="1:9" x14ac:dyDescent="0.2">
      <c r="A59" s="21" t="s">
        <v>926</v>
      </c>
      <c r="B59" s="21" t="s">
        <v>925</v>
      </c>
      <c r="C59" s="21" t="s">
        <v>150</v>
      </c>
      <c r="D59" s="24">
        <v>101900</v>
      </c>
      <c r="E59" s="22">
        <v>96.854849000000002</v>
      </c>
      <c r="F59" s="23">
        <v>0.37253383366235099</v>
      </c>
    </row>
    <row r="60" spans="1:9" x14ac:dyDescent="0.2">
      <c r="A60" s="21" t="s">
        <v>928</v>
      </c>
      <c r="B60" s="21" t="s">
        <v>927</v>
      </c>
      <c r="C60" s="21" t="s">
        <v>929</v>
      </c>
      <c r="D60" s="24">
        <v>2300</v>
      </c>
      <c r="E60" s="22">
        <v>69.044739100000001</v>
      </c>
      <c r="F60" s="23">
        <v>0.26556751279577001</v>
      </c>
    </row>
    <row r="61" spans="1:9" x14ac:dyDescent="0.2">
      <c r="A61" s="21" t="s">
        <v>931</v>
      </c>
      <c r="B61" s="21" t="s">
        <v>930</v>
      </c>
      <c r="C61" s="21" t="s">
        <v>120</v>
      </c>
      <c r="D61" s="24">
        <v>366</v>
      </c>
      <c r="E61" s="22">
        <v>38.920073500000001</v>
      </c>
      <c r="F61" s="23">
        <v>0.149698691775107</v>
      </c>
    </row>
    <row r="62" spans="1:9" x14ac:dyDescent="0.2">
      <c r="A62" s="20" t="s">
        <v>27</v>
      </c>
      <c r="B62" s="20"/>
      <c r="C62" s="20"/>
      <c r="D62" s="20"/>
      <c r="E62" s="25">
        <f>SUM(E25:E61)</f>
        <v>16140.212217600001</v>
      </c>
      <c r="F62" s="26">
        <f>SUM(F25:F61)</f>
        <v>62.08026955414946</v>
      </c>
      <c r="G62" s="14"/>
      <c r="H62" s="14"/>
      <c r="I62" s="14"/>
    </row>
    <row r="63" spans="1:9" x14ac:dyDescent="0.2">
      <c r="A63" s="21"/>
      <c r="B63" s="21"/>
      <c r="C63" s="21"/>
      <c r="D63" s="21"/>
      <c r="E63" s="22"/>
      <c r="F63" s="23"/>
    </row>
    <row r="64" spans="1:9" x14ac:dyDescent="0.2">
      <c r="A64" s="20" t="s">
        <v>38</v>
      </c>
      <c r="B64" s="20"/>
      <c r="C64" s="20"/>
      <c r="D64" s="20"/>
      <c r="E64" s="25">
        <f>E23+E62</f>
        <v>25481.778372599998</v>
      </c>
      <c r="F64" s="26">
        <f>F23+F62</f>
        <v>98.010834601363754</v>
      </c>
      <c r="G64" s="14"/>
      <c r="H64" s="14"/>
      <c r="I64" s="14"/>
    </row>
    <row r="65" spans="1:9" x14ac:dyDescent="0.2">
      <c r="A65" s="20"/>
      <c r="B65" s="20"/>
      <c r="C65" s="20"/>
      <c r="D65" s="20"/>
      <c r="E65" s="25"/>
      <c r="F65" s="26"/>
      <c r="G65" s="14"/>
      <c r="H65" s="14"/>
      <c r="I65" s="14"/>
    </row>
    <row r="66" spans="1:9" x14ac:dyDescent="0.2">
      <c r="A66" s="20" t="s">
        <v>40</v>
      </c>
      <c r="B66" s="20"/>
      <c r="C66" s="20"/>
      <c r="D66" s="20"/>
      <c r="E66" s="25">
        <f>E68-(E23+E62)</f>
        <v>517.16192440000304</v>
      </c>
      <c r="F66" s="26">
        <f>F68-(F23+F62)</f>
        <v>1.9891653986362456</v>
      </c>
      <c r="G66" s="14"/>
      <c r="H66" s="14"/>
      <c r="I66" s="14"/>
    </row>
    <row r="67" spans="1:9" x14ac:dyDescent="0.2">
      <c r="A67" s="20"/>
      <c r="B67" s="20"/>
      <c r="C67" s="20"/>
      <c r="D67" s="20"/>
      <c r="E67" s="25"/>
      <c r="F67" s="26"/>
      <c r="G67" s="14"/>
      <c r="H67" s="14"/>
      <c r="I67" s="14"/>
    </row>
    <row r="68" spans="1:9" x14ac:dyDescent="0.2">
      <c r="A68" s="27" t="s">
        <v>39</v>
      </c>
      <c r="B68" s="27"/>
      <c r="C68" s="27"/>
      <c r="D68" s="27"/>
      <c r="E68" s="28">
        <v>25998.940297000001</v>
      </c>
      <c r="F68" s="29">
        <v>100</v>
      </c>
      <c r="G68" s="14"/>
      <c r="H68" s="14"/>
      <c r="I68" s="14"/>
    </row>
    <row r="70" spans="1:9" x14ac:dyDescent="0.2">
      <c r="A70" s="14" t="s">
        <v>42</v>
      </c>
    </row>
    <row r="71" spans="1:9" x14ac:dyDescent="0.2">
      <c r="A71" s="14" t="s">
        <v>43</v>
      </c>
    </row>
    <row r="72" spans="1:9" x14ac:dyDescent="0.2">
      <c r="A72" s="14" t="s">
        <v>44</v>
      </c>
      <c r="B72" s="14"/>
      <c r="C72" s="30" t="s">
        <v>46</v>
      </c>
      <c r="D72" s="14" t="s">
        <v>45</v>
      </c>
    </row>
    <row r="73" spans="1:9" x14ac:dyDescent="0.2">
      <c r="A73" s="7" t="s">
        <v>47</v>
      </c>
      <c r="C73" s="31">
        <v>28.1633</v>
      </c>
      <c r="D73" s="31">
        <v>31.761399999999998</v>
      </c>
    </row>
    <row r="74" spans="1:9" x14ac:dyDescent="0.2">
      <c r="A74" s="7" t="s">
        <v>48</v>
      </c>
      <c r="C74" s="31">
        <v>13.293699999999999</v>
      </c>
      <c r="D74" s="31">
        <v>14.992000000000001</v>
      </c>
    </row>
    <row r="75" spans="1:9" x14ac:dyDescent="0.2">
      <c r="A75" s="7" t="s">
        <v>49</v>
      </c>
      <c r="C75" s="31">
        <v>30.693100000000001</v>
      </c>
      <c r="D75" s="31">
        <v>34.762</v>
      </c>
    </row>
    <row r="76" spans="1:9" x14ac:dyDescent="0.2">
      <c r="A76" s="7" t="s">
        <v>50</v>
      </c>
      <c r="C76" s="31">
        <v>14.055899999999999</v>
      </c>
      <c r="D76" s="31">
        <v>15.918200000000001</v>
      </c>
    </row>
    <row r="78" spans="1:9" x14ac:dyDescent="0.2">
      <c r="A78" s="7" t="s">
        <v>55</v>
      </c>
    </row>
    <row r="80" spans="1:9" x14ac:dyDescent="0.2">
      <c r="A80" s="14" t="s">
        <v>51</v>
      </c>
      <c r="D80" s="30" t="s">
        <v>57</v>
      </c>
    </row>
    <row r="82" spans="1:9" x14ac:dyDescent="0.2">
      <c r="A82" s="14" t="s">
        <v>285</v>
      </c>
      <c r="D82" s="36">
        <v>0.19556481016504207</v>
      </c>
    </row>
    <row r="84" spans="1:9" x14ac:dyDescent="0.2">
      <c r="A84" s="14" t="s">
        <v>964</v>
      </c>
      <c r="D84" s="30" t="s">
        <v>57</v>
      </c>
      <c r="G84" s="10"/>
    </row>
    <row r="86" spans="1:9" x14ac:dyDescent="0.2">
      <c r="A86" s="63" t="s">
        <v>1004</v>
      </c>
      <c r="B86" s="59"/>
      <c r="C86" s="59"/>
      <c r="D86" s="59"/>
      <c r="E86" s="11"/>
      <c r="G86" s="59"/>
      <c r="H86" s="59"/>
      <c r="I86" s="59"/>
    </row>
    <row r="87" spans="1:9" x14ac:dyDescent="0.2">
      <c r="A87" s="70"/>
      <c r="B87" s="59"/>
      <c r="C87" s="59"/>
      <c r="D87" s="59"/>
      <c r="E87" s="11"/>
      <c r="G87" s="59"/>
      <c r="H87" s="59"/>
      <c r="I87" s="59"/>
    </row>
    <row r="88" spans="1:9" x14ac:dyDescent="0.2">
      <c r="A88" s="63" t="s">
        <v>997</v>
      </c>
      <c r="B88" s="59"/>
      <c r="C88" s="59"/>
      <c r="D88" s="59"/>
      <c r="E88" s="11"/>
      <c r="G88" s="59"/>
      <c r="H88" s="59"/>
      <c r="I88" s="59"/>
    </row>
    <row r="89" spans="1:9" x14ac:dyDescent="0.2">
      <c r="A89" s="70"/>
      <c r="B89" s="59"/>
      <c r="C89" s="59"/>
      <c r="D89" s="59"/>
      <c r="E89" s="11"/>
      <c r="G89" s="59"/>
      <c r="H89" s="59"/>
      <c r="I89" s="59"/>
    </row>
    <row r="90" spans="1:9" x14ac:dyDescent="0.2">
      <c r="A90" s="59"/>
      <c r="B90" s="59"/>
      <c r="C90" s="59"/>
      <c r="D90" s="59"/>
      <c r="E90" s="11"/>
      <c r="G90" s="59"/>
      <c r="H90" s="59"/>
      <c r="I90" s="59"/>
    </row>
    <row r="91" spans="1:9" x14ac:dyDescent="0.2">
      <c r="A91" s="59"/>
      <c r="B91" s="59"/>
      <c r="C91" s="59"/>
      <c r="D91" s="59"/>
      <c r="E91" s="11"/>
      <c r="G91" s="59"/>
      <c r="H91" s="59"/>
      <c r="I91" s="59"/>
    </row>
    <row r="92" spans="1:9" x14ac:dyDescent="0.2">
      <c r="A92" s="59"/>
      <c r="B92" s="59"/>
      <c r="C92" s="59"/>
      <c r="D92" s="59"/>
      <c r="E92" s="11"/>
      <c r="G92" s="59"/>
      <c r="H92" s="59"/>
      <c r="I92" s="59"/>
    </row>
    <row r="93" spans="1:9" x14ac:dyDescent="0.2">
      <c r="A93" s="59"/>
      <c r="B93" s="59"/>
      <c r="C93" s="59"/>
      <c r="D93" s="59"/>
      <c r="E93" s="11"/>
      <c r="G93" s="59"/>
      <c r="H93" s="59"/>
      <c r="I93" s="59"/>
    </row>
    <row r="94" spans="1:9" x14ac:dyDescent="0.2">
      <c r="A94" s="59"/>
      <c r="B94" s="59"/>
      <c r="C94" s="59"/>
      <c r="D94" s="59"/>
      <c r="E94" s="11"/>
      <c r="G94" s="59"/>
      <c r="H94" s="59"/>
      <c r="I94" s="59"/>
    </row>
    <row r="95" spans="1:9" x14ac:dyDescent="0.2">
      <c r="A95" s="59"/>
      <c r="B95" s="59"/>
      <c r="C95" s="59"/>
      <c r="D95" s="59"/>
      <c r="E95" s="11"/>
      <c r="G95" s="59"/>
      <c r="H95" s="59"/>
      <c r="I95" s="59"/>
    </row>
    <row r="96" spans="1:9" x14ac:dyDescent="0.2">
      <c r="A96" s="59"/>
      <c r="B96" s="59"/>
      <c r="C96" s="59"/>
      <c r="D96" s="59"/>
      <c r="E96" s="11"/>
      <c r="G96" s="59"/>
      <c r="H96" s="59"/>
      <c r="I96" s="59"/>
    </row>
    <row r="97" spans="1:9" x14ac:dyDescent="0.2">
      <c r="A97" s="59"/>
      <c r="B97" s="59"/>
      <c r="C97" s="59"/>
      <c r="D97" s="59"/>
      <c r="E97" s="11"/>
      <c r="G97" s="59"/>
      <c r="H97" s="59"/>
      <c r="I97" s="59"/>
    </row>
    <row r="98" spans="1:9" x14ac:dyDescent="0.2">
      <c r="A98" s="59"/>
      <c r="B98" s="59"/>
      <c r="C98" s="59"/>
      <c r="D98" s="59"/>
      <c r="E98" s="11"/>
      <c r="G98" s="59"/>
      <c r="H98" s="59"/>
      <c r="I98" s="59"/>
    </row>
    <row r="99" spans="1:9" x14ac:dyDescent="0.2">
      <c r="A99" s="59"/>
      <c r="B99" s="59"/>
      <c r="C99" s="59"/>
      <c r="D99" s="59"/>
      <c r="E99" s="11"/>
      <c r="G99" s="59"/>
      <c r="H99" s="59"/>
      <c r="I99" s="59"/>
    </row>
    <row r="100" spans="1:9" x14ac:dyDescent="0.2">
      <c r="A100" s="59"/>
      <c r="B100" s="59"/>
      <c r="C100" s="59"/>
      <c r="D100" s="59"/>
      <c r="E100" s="11"/>
      <c r="G100" s="59"/>
      <c r="H100" s="59"/>
      <c r="I100" s="59"/>
    </row>
    <row r="101" spans="1:9" x14ac:dyDescent="0.2">
      <c r="A101" s="59"/>
      <c r="B101" s="59"/>
      <c r="C101" s="59"/>
      <c r="D101" s="59"/>
      <c r="E101" s="11"/>
      <c r="G101" s="59"/>
      <c r="H101" s="59"/>
      <c r="I101" s="59"/>
    </row>
    <row r="102" spans="1:9" x14ac:dyDescent="0.2">
      <c r="A102" s="59"/>
      <c r="B102" s="59"/>
      <c r="C102" s="59"/>
      <c r="D102" s="59"/>
      <c r="E102" s="11"/>
      <c r="G102" s="59"/>
      <c r="H102" s="59"/>
      <c r="I102" s="59"/>
    </row>
    <row r="103" spans="1:9" x14ac:dyDescent="0.2">
      <c r="A103" s="59"/>
      <c r="B103" s="59"/>
      <c r="C103" s="59"/>
      <c r="D103" s="59"/>
      <c r="E103" s="11"/>
      <c r="G103" s="59"/>
      <c r="H103" s="59"/>
      <c r="I103" s="59"/>
    </row>
    <row r="104" spans="1:9" x14ac:dyDescent="0.2">
      <c r="A104" s="59"/>
      <c r="B104" s="59"/>
      <c r="C104" s="59"/>
      <c r="D104" s="59"/>
      <c r="E104" s="11"/>
      <c r="G104" s="59"/>
      <c r="H104" s="59"/>
      <c r="I104" s="59"/>
    </row>
    <row r="105" spans="1:9" x14ac:dyDescent="0.2">
      <c r="A105" s="59"/>
      <c r="B105" s="59"/>
      <c r="C105" s="59"/>
      <c r="D105" s="59"/>
      <c r="E105" s="11"/>
      <c r="G105" s="59"/>
      <c r="H105" s="59"/>
      <c r="I105" s="59"/>
    </row>
    <row r="106" spans="1:9" x14ac:dyDescent="0.2">
      <c r="A106" s="63" t="s">
        <v>1023</v>
      </c>
      <c r="B106" s="59"/>
      <c r="C106" s="59"/>
      <c r="D106" s="59"/>
      <c r="E106" s="11"/>
      <c r="G106" s="59"/>
      <c r="H106" s="59"/>
      <c r="I106" s="59"/>
    </row>
    <row r="107" spans="1:9" x14ac:dyDescent="0.2">
      <c r="A107" s="59"/>
      <c r="B107" s="59"/>
      <c r="C107" s="59"/>
      <c r="D107" s="59"/>
      <c r="E107" s="11"/>
      <c r="G107" s="59"/>
      <c r="H107" s="59"/>
      <c r="I107" s="59"/>
    </row>
    <row r="108" spans="1:9" x14ac:dyDescent="0.2">
      <c r="A108" s="63" t="s">
        <v>998</v>
      </c>
      <c r="B108" s="59"/>
      <c r="C108" s="59"/>
      <c r="D108" s="59"/>
      <c r="E108" s="11"/>
      <c r="G108" s="59"/>
      <c r="H108" s="59"/>
      <c r="I108" s="59"/>
    </row>
    <row r="109" spans="1:9" x14ac:dyDescent="0.2">
      <c r="A109" s="59"/>
      <c r="B109" s="59"/>
      <c r="C109" s="59"/>
      <c r="D109" s="59"/>
      <c r="E109" s="11"/>
      <c r="G109" s="59"/>
      <c r="H109" s="59"/>
      <c r="I109" s="59"/>
    </row>
    <row r="110" spans="1:9" x14ac:dyDescent="0.2">
      <c r="A110" s="59"/>
      <c r="B110" s="59"/>
      <c r="C110" s="59"/>
      <c r="D110" s="59"/>
      <c r="E110" s="11"/>
      <c r="G110" s="59"/>
      <c r="H110" s="59"/>
      <c r="I110" s="59"/>
    </row>
    <row r="111" spans="1:9" x14ac:dyDescent="0.2">
      <c r="A111" s="59"/>
      <c r="B111" s="59"/>
      <c r="C111" s="59"/>
      <c r="D111" s="59"/>
      <c r="E111" s="11"/>
      <c r="G111" s="59"/>
      <c r="H111" s="59"/>
      <c r="I111" s="59"/>
    </row>
    <row r="112" spans="1:9" x14ac:dyDescent="0.2">
      <c r="A112" s="59"/>
      <c r="B112" s="59"/>
      <c r="C112" s="59"/>
      <c r="D112" s="59"/>
      <c r="E112" s="11"/>
      <c r="G112" s="59"/>
      <c r="H112" s="59"/>
      <c r="I112" s="59"/>
    </row>
    <row r="113" spans="1:9" x14ac:dyDescent="0.2">
      <c r="A113" s="59"/>
      <c r="B113" s="59"/>
      <c r="C113" s="59"/>
      <c r="D113" s="59"/>
      <c r="E113" s="11"/>
      <c r="G113" s="59"/>
      <c r="H113" s="59"/>
      <c r="I113" s="59"/>
    </row>
    <row r="114" spans="1:9" x14ac:dyDescent="0.2">
      <c r="A114" s="59"/>
      <c r="B114" s="59"/>
      <c r="C114" s="59"/>
      <c r="D114" s="59"/>
      <c r="E114" s="11"/>
      <c r="G114" s="59"/>
      <c r="H114" s="59"/>
      <c r="I114" s="59"/>
    </row>
    <row r="115" spans="1:9" x14ac:dyDescent="0.2">
      <c r="A115" s="59"/>
      <c r="B115" s="59"/>
      <c r="C115" s="59"/>
      <c r="D115" s="59"/>
      <c r="E115" s="11"/>
      <c r="G115" s="59"/>
      <c r="H115" s="59"/>
      <c r="I115" s="59"/>
    </row>
    <row r="116" spans="1:9" x14ac:dyDescent="0.2">
      <c r="A116" s="59"/>
      <c r="B116" s="59"/>
      <c r="C116" s="59"/>
      <c r="D116" s="59"/>
      <c r="E116" s="11"/>
      <c r="G116" s="59"/>
      <c r="H116" s="59"/>
      <c r="I116" s="59"/>
    </row>
    <row r="117" spans="1:9" x14ac:dyDescent="0.2">
      <c r="A117" s="59"/>
      <c r="B117" s="59"/>
      <c r="C117" s="59"/>
      <c r="D117" s="59"/>
      <c r="E117" s="11"/>
      <c r="G117" s="59"/>
      <c r="H117" s="59"/>
      <c r="I117" s="59"/>
    </row>
    <row r="118" spans="1:9" x14ac:dyDescent="0.2">
      <c r="A118" s="59"/>
      <c r="B118" s="59"/>
      <c r="C118" s="59"/>
      <c r="D118" s="59"/>
      <c r="E118" s="11"/>
      <c r="G118" s="59"/>
      <c r="H118" s="59"/>
      <c r="I118" s="59"/>
    </row>
    <row r="119" spans="1:9" x14ac:dyDescent="0.2">
      <c r="A119" s="59"/>
      <c r="B119" s="59"/>
      <c r="C119" s="59"/>
      <c r="D119" s="59"/>
      <c r="E119" s="11"/>
      <c r="G119" s="59"/>
      <c r="H119" s="59"/>
      <c r="I119" s="59"/>
    </row>
    <row r="120" spans="1:9" x14ac:dyDescent="0.2">
      <c r="A120" s="59"/>
      <c r="B120" s="59"/>
      <c r="C120" s="59"/>
      <c r="D120" s="59"/>
      <c r="E120" s="11"/>
      <c r="G120" s="59"/>
      <c r="H120" s="59"/>
      <c r="I120" s="59"/>
    </row>
    <row r="121" spans="1:9" x14ac:dyDescent="0.2">
      <c r="A121" s="59"/>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59"/>
      <c r="B124" s="59"/>
      <c r="C124" s="59"/>
      <c r="D124" s="59"/>
      <c r="E124" s="11"/>
      <c r="G124" s="59"/>
      <c r="H124" s="59"/>
      <c r="I124" s="59"/>
    </row>
    <row r="125" spans="1:9" x14ac:dyDescent="0.2">
      <c r="A125" s="59" t="s">
        <v>996</v>
      </c>
      <c r="B125" s="59"/>
      <c r="C125" s="59"/>
      <c r="D125" s="59"/>
      <c r="E125" s="11"/>
      <c r="G125" s="59"/>
      <c r="H125" s="59"/>
      <c r="I125" s="59"/>
    </row>
    <row r="126" spans="1:9" x14ac:dyDescent="0.2">
      <c r="A126" s="59"/>
      <c r="B126" s="59"/>
      <c r="C126" s="59"/>
      <c r="D126" s="59"/>
      <c r="E126" s="11"/>
      <c r="G126" s="59"/>
      <c r="H126" s="59"/>
      <c r="I126" s="59"/>
    </row>
    <row r="127" spans="1:9" x14ac:dyDescent="0.2">
      <c r="A127" s="59"/>
      <c r="B127" s="59"/>
      <c r="C127" s="59"/>
      <c r="D127" s="59"/>
      <c r="E127" s="11"/>
      <c r="G127" s="59"/>
      <c r="H127" s="59"/>
      <c r="I127" s="59"/>
    </row>
    <row r="128" spans="1:9" x14ac:dyDescent="0.2">
      <c r="A128" s="59"/>
      <c r="B128" s="59"/>
      <c r="C128" s="59"/>
      <c r="D128" s="59"/>
      <c r="E128" s="11"/>
      <c r="G128" s="59"/>
      <c r="H128" s="59"/>
      <c r="I128" s="59"/>
    </row>
    <row r="129" spans="1:9" x14ac:dyDescent="0.2">
      <c r="A129" s="59"/>
      <c r="B129" s="59"/>
      <c r="C129" s="59"/>
      <c r="D129" s="59"/>
      <c r="E129" s="11"/>
      <c r="G129" s="59"/>
      <c r="H129" s="59"/>
      <c r="I129" s="59"/>
    </row>
    <row r="130" spans="1:9" x14ac:dyDescent="0.2">
      <c r="A130" s="59"/>
      <c r="B130" s="59"/>
      <c r="C130" s="59"/>
      <c r="D130" s="59"/>
      <c r="E130" s="11"/>
      <c r="G130" s="59"/>
      <c r="H130" s="59"/>
      <c r="I130" s="59"/>
    </row>
    <row r="131" spans="1:9" x14ac:dyDescent="0.2">
      <c r="A131" s="59"/>
      <c r="B131" s="59"/>
      <c r="C131" s="59"/>
      <c r="D131" s="59"/>
      <c r="E131" s="11"/>
      <c r="G131" s="59"/>
      <c r="H131" s="59"/>
      <c r="I131" s="59"/>
    </row>
    <row r="132" spans="1:9" x14ac:dyDescent="0.2">
      <c r="A132" s="59"/>
      <c r="B132" s="59"/>
      <c r="C132" s="59"/>
      <c r="D132" s="59"/>
      <c r="E132" s="11"/>
      <c r="G132" s="59"/>
      <c r="H132" s="59"/>
      <c r="I132" s="59"/>
    </row>
    <row r="133" spans="1:9" x14ac:dyDescent="0.2">
      <c r="A133" s="59"/>
      <c r="B133" s="59"/>
      <c r="C133" s="59"/>
      <c r="D133" s="59"/>
      <c r="E133" s="11"/>
      <c r="G133" s="59"/>
      <c r="H133" s="59"/>
      <c r="I133" s="59"/>
    </row>
    <row r="134" spans="1:9" x14ac:dyDescent="0.2">
      <c r="A134" s="59"/>
      <c r="B134" s="59"/>
      <c r="C134" s="59"/>
      <c r="D134" s="59"/>
      <c r="E134" s="11"/>
      <c r="G134" s="59"/>
      <c r="H134" s="59"/>
      <c r="I134" s="59"/>
    </row>
    <row r="135" spans="1:9" x14ac:dyDescent="0.2">
      <c r="A135" s="59"/>
      <c r="B135" s="59"/>
      <c r="C135" s="59"/>
      <c r="D135" s="59"/>
      <c r="E135" s="11"/>
      <c r="G135" s="59"/>
      <c r="H135" s="59"/>
      <c r="I135" s="59"/>
    </row>
    <row r="136" spans="1:9" x14ac:dyDescent="0.2">
      <c r="A136" s="59"/>
      <c r="B136" s="59"/>
      <c r="C136" s="59"/>
      <c r="D136" s="59"/>
      <c r="E136" s="11"/>
      <c r="G136" s="59"/>
      <c r="H136" s="59"/>
      <c r="I136" s="59"/>
    </row>
    <row r="137" spans="1:9" x14ac:dyDescent="0.2">
      <c r="A137" s="59"/>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59"/>
      <c r="B141" s="59"/>
      <c r="C141" s="59"/>
      <c r="D141" s="59"/>
      <c r="E141" s="11"/>
      <c r="G141" s="59"/>
      <c r="H141" s="59"/>
      <c r="I141" s="59"/>
    </row>
    <row r="142" spans="1:9" x14ac:dyDescent="0.2">
      <c r="A142" s="59"/>
      <c r="B142" s="59"/>
      <c r="C142" s="59"/>
      <c r="D142" s="59"/>
      <c r="E142" s="11"/>
      <c r="G142" s="59"/>
      <c r="H142" s="59"/>
      <c r="I142" s="59"/>
    </row>
    <row r="143" spans="1:9" x14ac:dyDescent="0.2">
      <c r="A143" s="59"/>
      <c r="B143" s="59"/>
      <c r="C143" s="59"/>
      <c r="D143" s="59"/>
      <c r="E143" s="11"/>
      <c r="G143" s="59"/>
      <c r="H143" s="59"/>
      <c r="I143" s="59"/>
    </row>
    <row r="144" spans="1:9" x14ac:dyDescent="0.2">
      <c r="A144" s="59"/>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59"/>
      <c r="B153" s="59"/>
      <c r="C153" s="59"/>
      <c r="D153" s="59"/>
      <c r="E153" s="11"/>
      <c r="G153" s="59"/>
      <c r="H153" s="59"/>
      <c r="I153" s="59"/>
    </row>
    <row r="154" spans="1:9" x14ac:dyDescent="0.2">
      <c r="A154" s="59"/>
      <c r="B154" s="59"/>
      <c r="C154" s="59"/>
      <c r="D154" s="59"/>
      <c r="E154" s="11"/>
      <c r="G154" s="59"/>
      <c r="H154" s="59"/>
      <c r="I154" s="59"/>
    </row>
    <row r="155" spans="1:9" x14ac:dyDescent="0.2">
      <c r="A155" s="59"/>
      <c r="B155" s="59"/>
      <c r="C155" s="59"/>
      <c r="D155" s="59"/>
      <c r="E155" s="11"/>
      <c r="G155" s="59"/>
      <c r="H155" s="59"/>
      <c r="I155" s="59"/>
    </row>
    <row r="156" spans="1:9" x14ac:dyDescent="0.2">
      <c r="A156" s="59"/>
      <c r="B156" s="59"/>
      <c r="C156" s="59"/>
      <c r="D156" s="59"/>
      <c r="E156" s="11"/>
      <c r="G156" s="59"/>
      <c r="H156" s="59"/>
      <c r="I156" s="59"/>
    </row>
    <row r="157" spans="1:9" x14ac:dyDescent="0.2">
      <c r="A157" s="59"/>
      <c r="B157" s="59"/>
      <c r="C157" s="59"/>
      <c r="D157" s="59"/>
      <c r="E157" s="11"/>
      <c r="G157" s="59"/>
      <c r="H157" s="59"/>
      <c r="I157" s="59"/>
    </row>
    <row r="158" spans="1:9" x14ac:dyDescent="0.2">
      <c r="A158" s="59"/>
      <c r="B158" s="59"/>
      <c r="C158" s="59"/>
      <c r="D158" s="59"/>
      <c r="E158" s="11"/>
      <c r="G158" s="59"/>
      <c r="H158" s="59"/>
      <c r="I158" s="59"/>
    </row>
    <row r="159" spans="1:9" x14ac:dyDescent="0.2">
      <c r="A159" s="59"/>
      <c r="B159" s="59"/>
      <c r="C159" s="59"/>
      <c r="D159" s="59"/>
      <c r="E159" s="11"/>
      <c r="G159" s="59"/>
      <c r="H159" s="59"/>
      <c r="I159" s="59"/>
    </row>
    <row r="160" spans="1:9" x14ac:dyDescent="0.2">
      <c r="A160" s="59"/>
      <c r="B160" s="59"/>
      <c r="C160" s="59"/>
      <c r="D160" s="59"/>
      <c r="E160" s="11"/>
      <c r="G160" s="59"/>
      <c r="H160" s="59"/>
      <c r="I160" s="59"/>
    </row>
    <row r="161" spans="1:9" x14ac:dyDescent="0.2">
      <c r="A161" s="59"/>
      <c r="B161" s="59"/>
      <c r="C161" s="59"/>
      <c r="D161" s="59"/>
      <c r="E161" s="11"/>
      <c r="G161" s="59"/>
      <c r="H161" s="59"/>
      <c r="I161" s="59"/>
    </row>
    <row r="162" spans="1:9" x14ac:dyDescent="0.2">
      <c r="A162" s="59"/>
      <c r="B162" s="59"/>
      <c r="C162" s="59"/>
      <c r="D162" s="59"/>
      <c r="E162" s="11"/>
      <c r="G162" s="59"/>
      <c r="H162" s="59"/>
      <c r="I162" s="59"/>
    </row>
    <row r="163" spans="1:9" x14ac:dyDescent="0.2">
      <c r="A163" s="59"/>
      <c r="B163" s="59"/>
      <c r="C163" s="59"/>
      <c r="D163" s="59"/>
      <c r="E163" s="11"/>
      <c r="G163" s="59"/>
      <c r="H163" s="59"/>
      <c r="I163" s="59"/>
    </row>
    <row r="164" spans="1:9" x14ac:dyDescent="0.2">
      <c r="A164" s="59"/>
      <c r="B164" s="59"/>
      <c r="C164" s="59"/>
      <c r="D164" s="59"/>
      <c r="E164" s="11"/>
      <c r="G164" s="59"/>
      <c r="H164" s="59"/>
      <c r="I164" s="59"/>
    </row>
    <row r="165" spans="1:9" x14ac:dyDescent="0.2">
      <c r="A165" s="59"/>
      <c r="B165" s="59"/>
      <c r="C165" s="59"/>
      <c r="D165" s="59"/>
      <c r="E165" s="11"/>
      <c r="G165" s="59"/>
      <c r="H165" s="59"/>
      <c r="I165" s="59"/>
    </row>
    <row r="166" spans="1:9" x14ac:dyDescent="0.2">
      <c r="A166" s="59"/>
      <c r="B166" s="59"/>
      <c r="C166" s="59"/>
      <c r="D166" s="59"/>
      <c r="E166" s="11"/>
      <c r="G166" s="59"/>
      <c r="H166" s="59"/>
      <c r="I166" s="59"/>
    </row>
    <row r="167" spans="1:9" x14ac:dyDescent="0.2">
      <c r="A167" s="59"/>
      <c r="B167" s="59"/>
      <c r="C167" s="59"/>
      <c r="D167" s="59"/>
      <c r="E167" s="11"/>
      <c r="G167" s="59"/>
      <c r="H167" s="59"/>
      <c r="I167" s="59"/>
    </row>
    <row r="168" spans="1:9" x14ac:dyDescent="0.2">
      <c r="A168" s="59"/>
      <c r="B168" s="59"/>
      <c r="C168" s="59"/>
      <c r="D168" s="59"/>
      <c r="E168" s="11"/>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c r="B172" s="59"/>
      <c r="C172" s="59"/>
      <c r="D172" s="59"/>
      <c r="E172" s="11"/>
      <c r="G172" s="59"/>
      <c r="H172" s="59"/>
      <c r="I172" s="59"/>
    </row>
    <row r="173" spans="1:9" x14ac:dyDescent="0.2">
      <c r="A173" s="59"/>
      <c r="B173" s="59"/>
      <c r="C173" s="59"/>
      <c r="D173" s="59"/>
      <c r="E173" s="11"/>
      <c r="G173" s="59"/>
      <c r="H173" s="59"/>
      <c r="I173" s="59"/>
    </row>
    <row r="174" spans="1:9" x14ac:dyDescent="0.2">
      <c r="A174" s="59"/>
      <c r="B174" s="59"/>
      <c r="C174" s="59"/>
      <c r="D174" s="59"/>
      <c r="E174" s="11"/>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row r="207" spans="1:9" x14ac:dyDescent="0.2">
      <c r="A207" s="59"/>
      <c r="B207" s="59"/>
      <c r="C207" s="59"/>
      <c r="D207" s="59"/>
      <c r="E207" s="11"/>
      <c r="G207" s="59"/>
      <c r="H207" s="59"/>
      <c r="I207" s="59"/>
    </row>
    <row r="208" spans="1:9" x14ac:dyDescent="0.2">
      <c r="A208" s="59"/>
      <c r="B208" s="59"/>
      <c r="C208" s="59"/>
      <c r="D208" s="59"/>
      <c r="E208" s="11"/>
      <c r="G208" s="59"/>
      <c r="H208" s="59"/>
      <c r="I208" s="59"/>
    </row>
    <row r="209" spans="1:9" x14ac:dyDescent="0.2">
      <c r="A209" s="59"/>
      <c r="B209" s="59"/>
      <c r="C209" s="59"/>
      <c r="D209" s="59"/>
      <c r="E209" s="11"/>
      <c r="G209" s="59"/>
      <c r="H209" s="59"/>
      <c r="I209" s="59"/>
    </row>
    <row r="210" spans="1:9" x14ac:dyDescent="0.2">
      <c r="A210" s="59"/>
      <c r="B210" s="59"/>
      <c r="C210" s="59"/>
      <c r="D210" s="59"/>
      <c r="E210" s="11"/>
      <c r="G210" s="59"/>
      <c r="H210" s="59"/>
      <c r="I210" s="59"/>
    </row>
    <row r="211" spans="1:9" x14ac:dyDescent="0.2">
      <c r="A211" s="59"/>
      <c r="B211" s="59"/>
      <c r="C211" s="59"/>
      <c r="D211" s="59"/>
      <c r="E211" s="11"/>
      <c r="G211" s="59"/>
      <c r="H211" s="59"/>
      <c r="I211" s="59"/>
    </row>
    <row r="212" spans="1:9" x14ac:dyDescent="0.2">
      <c r="A212" s="59"/>
      <c r="B212" s="59"/>
      <c r="C212" s="59"/>
      <c r="D212" s="59"/>
      <c r="E212" s="11"/>
      <c r="G212" s="59"/>
      <c r="H212" s="59"/>
      <c r="I212" s="59"/>
    </row>
    <row r="213" spans="1:9" x14ac:dyDescent="0.2">
      <c r="A213" s="59"/>
      <c r="B213" s="59"/>
      <c r="C213" s="59"/>
      <c r="D213" s="59"/>
      <c r="E213" s="11"/>
      <c r="G213" s="59"/>
      <c r="H213" s="59"/>
      <c r="I213" s="59"/>
    </row>
    <row r="214" spans="1:9" x14ac:dyDescent="0.2">
      <c r="A214" s="59"/>
      <c r="B214" s="59"/>
      <c r="C214" s="59"/>
      <c r="D214" s="59"/>
      <c r="E214" s="11"/>
      <c r="G214" s="59"/>
      <c r="H214" s="59"/>
      <c r="I214" s="59"/>
    </row>
    <row r="215" spans="1:9" x14ac:dyDescent="0.2">
      <c r="A215" s="59"/>
      <c r="B215" s="59"/>
      <c r="C215" s="59"/>
      <c r="D215" s="59"/>
      <c r="E215" s="11"/>
      <c r="G215" s="59"/>
      <c r="H215" s="59"/>
      <c r="I215" s="59"/>
    </row>
    <row r="216" spans="1:9" x14ac:dyDescent="0.2">
      <c r="A216" s="59"/>
      <c r="B216" s="59"/>
      <c r="C216" s="59"/>
      <c r="D216" s="59"/>
      <c r="E216" s="11"/>
      <c r="G216" s="59"/>
      <c r="H216" s="59"/>
      <c r="I216" s="59"/>
    </row>
    <row r="217" spans="1:9" x14ac:dyDescent="0.2">
      <c r="A217" s="59"/>
      <c r="B217" s="59"/>
      <c r="C217" s="59"/>
      <c r="D217" s="59"/>
      <c r="E217" s="11"/>
      <c r="G217" s="59"/>
      <c r="H217" s="59"/>
      <c r="I217" s="59"/>
    </row>
    <row r="218" spans="1:9" x14ac:dyDescent="0.2">
      <c r="A218" s="59"/>
      <c r="B218" s="59"/>
      <c r="C218" s="59"/>
      <c r="D218" s="59"/>
      <c r="E218" s="11"/>
      <c r="G218" s="59"/>
      <c r="H218" s="59"/>
      <c r="I218" s="59"/>
    </row>
    <row r="219" spans="1:9" x14ac:dyDescent="0.2">
      <c r="A219" s="59"/>
      <c r="B219" s="59"/>
      <c r="C219" s="59"/>
      <c r="D219" s="59"/>
      <c r="E219" s="11"/>
      <c r="G219" s="59"/>
      <c r="H219" s="59"/>
      <c r="I219" s="59"/>
    </row>
    <row r="220" spans="1:9" x14ac:dyDescent="0.2">
      <c r="A220" s="59"/>
      <c r="B220" s="59"/>
      <c r="C220" s="59"/>
      <c r="D220" s="59"/>
      <c r="E220" s="11"/>
      <c r="G220" s="59"/>
      <c r="H220" s="59"/>
      <c r="I220" s="59"/>
    </row>
    <row r="221" spans="1:9" x14ac:dyDescent="0.2">
      <c r="A221" s="59"/>
      <c r="B221" s="59"/>
      <c r="C221" s="59"/>
      <c r="D221" s="59"/>
      <c r="E221" s="11"/>
      <c r="G221" s="59"/>
      <c r="H221" s="59"/>
      <c r="I221" s="59"/>
    </row>
    <row r="222" spans="1:9" x14ac:dyDescent="0.2">
      <c r="A222" s="59"/>
      <c r="B222" s="59"/>
      <c r="C222" s="59"/>
      <c r="D222" s="59"/>
      <c r="E222" s="11"/>
      <c r="G222" s="59"/>
      <c r="H222" s="59"/>
      <c r="I222" s="59"/>
    </row>
    <row r="223" spans="1:9" x14ac:dyDescent="0.2">
      <c r="A223" s="59"/>
      <c r="B223" s="59"/>
      <c r="C223" s="59"/>
      <c r="D223" s="59"/>
      <c r="E223" s="11"/>
      <c r="G223" s="59"/>
      <c r="H223" s="59"/>
      <c r="I223" s="59"/>
    </row>
    <row r="224" spans="1:9" x14ac:dyDescent="0.2">
      <c r="A224" s="59"/>
      <c r="B224" s="59"/>
      <c r="C224" s="59"/>
      <c r="D224" s="59"/>
      <c r="E224" s="11"/>
      <c r="G224" s="59"/>
      <c r="H224" s="59"/>
      <c r="I224" s="59"/>
    </row>
    <row r="225" spans="1:9" x14ac:dyDescent="0.2">
      <c r="A225" s="59"/>
      <c r="B225" s="59"/>
      <c r="C225" s="59"/>
      <c r="D225" s="59"/>
      <c r="E225" s="11"/>
      <c r="G225" s="59"/>
      <c r="H225" s="59"/>
      <c r="I225" s="59"/>
    </row>
    <row r="226" spans="1:9" x14ac:dyDescent="0.2">
      <c r="A226" s="59"/>
      <c r="B226" s="59"/>
      <c r="C226" s="59"/>
      <c r="D226" s="59"/>
      <c r="E226" s="11"/>
      <c r="G226" s="59"/>
      <c r="H226" s="59"/>
      <c r="I226" s="59"/>
    </row>
    <row r="227" spans="1:9" x14ac:dyDescent="0.2">
      <c r="A227" s="59"/>
      <c r="B227" s="59"/>
      <c r="C227" s="59"/>
      <c r="D227" s="59"/>
      <c r="E227" s="11"/>
      <c r="G227" s="59"/>
      <c r="H227" s="59"/>
      <c r="I227" s="59"/>
    </row>
  </sheetData>
  <mergeCells count="1">
    <mergeCell ref="A1:F1"/>
  </mergeCells>
  <conditionalFormatting sqref="F2:F3">
    <cfRule type="cellIs" dxfId="32" priority="5" stopIfTrue="1" operator="between">
      <formula>0.009</formula>
      <formula>-0.009</formula>
    </cfRule>
  </conditionalFormatting>
  <conditionalFormatting sqref="F5:F122">
    <cfRule type="cellIs" dxfId="31" priority="1" stopIfTrue="1" operator="between">
      <formula>0.009</formula>
      <formula>-0.009</formula>
    </cfRule>
  </conditionalFormatting>
  <conditionalFormatting sqref="F223:F65536">
    <cfRule type="cellIs" dxfId="30" priority="2"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28"/>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5.5703125" style="7" bestFit="1" customWidth="1"/>
    <col min="5" max="5" width="26.28515625" style="10" customWidth="1"/>
    <col min="6" max="6" width="13.5703125" style="11" bestFit="1" customWidth="1"/>
    <col min="7" max="16384" width="9.140625" style="7"/>
  </cols>
  <sheetData>
    <row r="1" spans="1:6" s="1" customFormat="1" ht="15" customHeight="1" x14ac:dyDescent="0.2">
      <c r="A1" s="114" t="s">
        <v>971</v>
      </c>
      <c r="B1" s="115"/>
      <c r="C1" s="115"/>
      <c r="D1" s="115"/>
      <c r="E1" s="115"/>
      <c r="F1" s="115"/>
    </row>
    <row r="2" spans="1:6" s="1" customFormat="1" ht="12" x14ac:dyDescent="0.2">
      <c r="E2" s="5"/>
      <c r="F2" s="9"/>
    </row>
    <row r="3" spans="1:6" s="1" customFormat="1" ht="12" x14ac:dyDescent="0.2">
      <c r="A3" s="8" t="s">
        <v>7</v>
      </c>
      <c r="B3" s="2"/>
      <c r="C3" s="3"/>
      <c r="D3" s="3"/>
      <c r="E3" s="4"/>
      <c r="F3" s="9"/>
    </row>
    <row r="4" spans="1:6" s="1" customFormat="1" ht="27.75" customHeight="1" x14ac:dyDescent="0.2">
      <c r="A4" s="6" t="s">
        <v>2</v>
      </c>
      <c r="B4" s="6" t="s">
        <v>0</v>
      </c>
      <c r="C4" s="13" t="s">
        <v>532</v>
      </c>
      <c r="D4" s="13" t="s">
        <v>1</v>
      </c>
      <c r="E4" s="52" t="s">
        <v>6</v>
      </c>
      <c r="F4" s="12" t="s">
        <v>3</v>
      </c>
    </row>
    <row r="5" spans="1:6" x14ac:dyDescent="0.2">
      <c r="A5" s="16" t="s">
        <v>112</v>
      </c>
      <c r="B5" s="17"/>
      <c r="C5" s="17"/>
      <c r="D5" s="17"/>
      <c r="E5" s="18"/>
      <c r="F5" s="19"/>
    </row>
    <row r="6" spans="1:6" x14ac:dyDescent="0.2">
      <c r="A6" s="20" t="s">
        <v>20</v>
      </c>
      <c r="B6" s="21"/>
      <c r="C6" s="21"/>
      <c r="D6" s="21"/>
      <c r="E6" s="22"/>
      <c r="F6" s="23"/>
    </row>
    <row r="7" spans="1:6" x14ac:dyDescent="0.2">
      <c r="A7" s="21" t="s">
        <v>114</v>
      </c>
      <c r="B7" s="21" t="s">
        <v>113</v>
      </c>
      <c r="C7" s="21" t="s">
        <v>115</v>
      </c>
      <c r="D7" s="24">
        <v>1011310</v>
      </c>
      <c r="E7" s="22">
        <v>9623.6259599999994</v>
      </c>
      <c r="F7" s="23">
        <v>13.054011249233699</v>
      </c>
    </row>
    <row r="8" spans="1:6" x14ac:dyDescent="0.2">
      <c r="A8" s="21" t="s">
        <v>117</v>
      </c>
      <c r="B8" s="21" t="s">
        <v>116</v>
      </c>
      <c r="C8" s="21" t="s">
        <v>115</v>
      </c>
      <c r="D8" s="24">
        <v>472711</v>
      </c>
      <c r="E8" s="22">
        <v>6607.5543580000003</v>
      </c>
      <c r="F8" s="23">
        <v>8.9628471927077094</v>
      </c>
    </row>
    <row r="9" spans="1:6" x14ac:dyDescent="0.2">
      <c r="A9" s="21" t="s">
        <v>128</v>
      </c>
      <c r="B9" s="21" t="s">
        <v>127</v>
      </c>
      <c r="C9" s="21" t="s">
        <v>129</v>
      </c>
      <c r="D9" s="24">
        <v>449308</v>
      </c>
      <c r="E9" s="22">
        <v>6098.0081760000003</v>
      </c>
      <c r="F9" s="23">
        <v>8.2716709542006104</v>
      </c>
    </row>
    <row r="10" spans="1:6" x14ac:dyDescent="0.2">
      <c r="A10" s="21" t="s">
        <v>125</v>
      </c>
      <c r="B10" s="21" t="s">
        <v>124</v>
      </c>
      <c r="C10" s="21" t="s">
        <v>126</v>
      </c>
      <c r="D10" s="24">
        <v>238878</v>
      </c>
      <c r="E10" s="22">
        <v>3510.5510880000002</v>
      </c>
      <c r="F10" s="23">
        <v>4.7619030066461097</v>
      </c>
    </row>
    <row r="11" spans="1:6" x14ac:dyDescent="0.2">
      <c r="A11" s="21" t="s">
        <v>122</v>
      </c>
      <c r="B11" s="21" t="s">
        <v>121</v>
      </c>
      <c r="C11" s="21" t="s">
        <v>123</v>
      </c>
      <c r="D11" s="24">
        <v>180755</v>
      </c>
      <c r="E11" s="22">
        <v>3414.1004400000002</v>
      </c>
      <c r="F11" s="23">
        <v>4.6310720860324999</v>
      </c>
    </row>
    <row r="12" spans="1:6" x14ac:dyDescent="0.2">
      <c r="A12" s="21" t="s">
        <v>119</v>
      </c>
      <c r="B12" s="21" t="s">
        <v>118</v>
      </c>
      <c r="C12" s="21" t="s">
        <v>120</v>
      </c>
      <c r="D12" s="24">
        <v>77869</v>
      </c>
      <c r="E12" s="22">
        <v>2804.0626900000002</v>
      </c>
      <c r="F12" s="23">
        <v>3.8035836025797201</v>
      </c>
    </row>
    <row r="13" spans="1:6" x14ac:dyDescent="0.2">
      <c r="A13" s="21" t="s">
        <v>396</v>
      </c>
      <c r="B13" s="21" t="s">
        <v>395</v>
      </c>
      <c r="C13" s="21" t="s">
        <v>173</v>
      </c>
      <c r="D13" s="24">
        <v>617412</v>
      </c>
      <c r="E13" s="22">
        <v>2529.8456700000002</v>
      </c>
      <c r="F13" s="23">
        <v>3.4316206773070701</v>
      </c>
    </row>
    <row r="14" spans="1:6" x14ac:dyDescent="0.2">
      <c r="A14" s="21" t="s">
        <v>318</v>
      </c>
      <c r="B14" s="21" t="s">
        <v>317</v>
      </c>
      <c r="C14" s="21" t="s">
        <v>126</v>
      </c>
      <c r="D14" s="24">
        <v>67729</v>
      </c>
      <c r="E14" s="22">
        <v>2089.2364630000002</v>
      </c>
      <c r="F14" s="23">
        <v>2.8339543124046398</v>
      </c>
    </row>
    <row r="15" spans="1:6" x14ac:dyDescent="0.2">
      <c r="A15" s="21" t="s">
        <v>147</v>
      </c>
      <c r="B15" s="21" t="s">
        <v>146</v>
      </c>
      <c r="C15" s="21" t="s">
        <v>115</v>
      </c>
      <c r="D15" s="24">
        <v>254802</v>
      </c>
      <c r="E15" s="22">
        <v>2044.7860499999999</v>
      </c>
      <c r="F15" s="23">
        <v>2.7736593473107201</v>
      </c>
    </row>
    <row r="16" spans="1:6" x14ac:dyDescent="0.2">
      <c r="A16" s="21" t="s">
        <v>131</v>
      </c>
      <c r="B16" s="21" t="s">
        <v>130</v>
      </c>
      <c r="C16" s="21" t="s">
        <v>115</v>
      </c>
      <c r="D16" s="24">
        <v>189795</v>
      </c>
      <c r="E16" s="22">
        <v>1983.7373399999999</v>
      </c>
      <c r="F16" s="23">
        <v>2.6908495466801101</v>
      </c>
    </row>
    <row r="17" spans="1:6" x14ac:dyDescent="0.2">
      <c r="A17" s="21" t="s">
        <v>292</v>
      </c>
      <c r="B17" s="21" t="s">
        <v>291</v>
      </c>
      <c r="C17" s="21" t="s">
        <v>115</v>
      </c>
      <c r="D17" s="24">
        <v>97508</v>
      </c>
      <c r="E17" s="22">
        <v>1911.4493239999999</v>
      </c>
      <c r="F17" s="23">
        <v>2.5927941382539101</v>
      </c>
    </row>
    <row r="18" spans="1:6" x14ac:dyDescent="0.2">
      <c r="A18" s="21" t="s">
        <v>161</v>
      </c>
      <c r="B18" s="21" t="s">
        <v>160</v>
      </c>
      <c r="C18" s="21" t="s">
        <v>162</v>
      </c>
      <c r="D18" s="24">
        <v>58598</v>
      </c>
      <c r="E18" s="22">
        <v>1874.84301</v>
      </c>
      <c r="F18" s="23">
        <v>2.5431393369622599</v>
      </c>
    </row>
    <row r="19" spans="1:6" x14ac:dyDescent="0.2">
      <c r="A19" s="21" t="s">
        <v>172</v>
      </c>
      <c r="B19" s="21" t="s">
        <v>171</v>
      </c>
      <c r="C19" s="21" t="s">
        <v>173</v>
      </c>
      <c r="D19" s="24">
        <v>58853</v>
      </c>
      <c r="E19" s="22">
        <v>1565.3720940000001</v>
      </c>
      <c r="F19" s="23">
        <v>2.1233561039515401</v>
      </c>
    </row>
    <row r="20" spans="1:6" x14ac:dyDescent="0.2">
      <c r="A20" s="21" t="s">
        <v>933</v>
      </c>
      <c r="B20" s="21" t="s">
        <v>932</v>
      </c>
      <c r="C20" s="21" t="s">
        <v>233</v>
      </c>
      <c r="D20" s="24">
        <v>176233</v>
      </c>
      <c r="E20" s="22">
        <v>1547.061391</v>
      </c>
      <c r="F20" s="23">
        <v>2.0985184674996602</v>
      </c>
    </row>
    <row r="21" spans="1:6" x14ac:dyDescent="0.2">
      <c r="A21" s="21" t="s">
        <v>133</v>
      </c>
      <c r="B21" s="21" t="s">
        <v>132</v>
      </c>
      <c r="C21" s="21" t="s">
        <v>134</v>
      </c>
      <c r="D21" s="24">
        <v>460952</v>
      </c>
      <c r="E21" s="22">
        <v>1447.1588039999999</v>
      </c>
      <c r="F21" s="23">
        <v>1.96300514851302</v>
      </c>
    </row>
    <row r="22" spans="1:6" x14ac:dyDescent="0.2">
      <c r="A22" s="21" t="s">
        <v>204</v>
      </c>
      <c r="B22" s="21" t="s">
        <v>203</v>
      </c>
      <c r="C22" s="21" t="s">
        <v>162</v>
      </c>
      <c r="D22" s="24">
        <v>8704</v>
      </c>
      <c r="E22" s="22">
        <v>1287.4086400000001</v>
      </c>
      <c r="F22" s="23">
        <v>1.7463113112223101</v>
      </c>
    </row>
    <row r="23" spans="1:6" x14ac:dyDescent="0.2">
      <c r="A23" s="21" t="s">
        <v>152</v>
      </c>
      <c r="B23" s="21" t="s">
        <v>151</v>
      </c>
      <c r="C23" s="21" t="s">
        <v>153</v>
      </c>
      <c r="D23" s="24">
        <v>71507</v>
      </c>
      <c r="E23" s="22">
        <v>1140.1791149999999</v>
      </c>
      <c r="F23" s="23">
        <v>1.54660115170886</v>
      </c>
    </row>
    <row r="24" spans="1:6" x14ac:dyDescent="0.2">
      <c r="A24" s="21" t="s">
        <v>144</v>
      </c>
      <c r="B24" s="21" t="s">
        <v>143</v>
      </c>
      <c r="C24" s="21" t="s">
        <v>145</v>
      </c>
      <c r="D24" s="24">
        <v>314453</v>
      </c>
      <c r="E24" s="22">
        <v>1029.990802</v>
      </c>
      <c r="F24" s="23">
        <v>1.3971357128592301</v>
      </c>
    </row>
    <row r="25" spans="1:6" x14ac:dyDescent="0.2">
      <c r="A25" s="21" t="s">
        <v>136</v>
      </c>
      <c r="B25" s="21" t="s">
        <v>135</v>
      </c>
      <c r="C25" s="21" t="s">
        <v>126</v>
      </c>
      <c r="D25" s="24">
        <v>70255</v>
      </c>
      <c r="E25" s="22">
        <v>1022.06974</v>
      </c>
      <c r="F25" s="23">
        <v>1.3863911522452099</v>
      </c>
    </row>
    <row r="26" spans="1:6" x14ac:dyDescent="0.2">
      <c r="A26" s="21" t="s">
        <v>138</v>
      </c>
      <c r="B26" s="21" t="s">
        <v>137</v>
      </c>
      <c r="C26" s="21" t="s">
        <v>139</v>
      </c>
      <c r="D26" s="24">
        <v>7871</v>
      </c>
      <c r="E26" s="22">
        <v>994.89440000000002</v>
      </c>
      <c r="F26" s="23">
        <v>1.34952903857452</v>
      </c>
    </row>
    <row r="27" spans="1:6" x14ac:dyDescent="0.2">
      <c r="A27" s="21" t="s">
        <v>247</v>
      </c>
      <c r="B27" s="21" t="s">
        <v>246</v>
      </c>
      <c r="C27" s="21" t="s">
        <v>170</v>
      </c>
      <c r="D27" s="24">
        <v>27357</v>
      </c>
      <c r="E27" s="22">
        <v>992.730816</v>
      </c>
      <c r="F27" s="23">
        <v>1.3465942352070499</v>
      </c>
    </row>
    <row r="28" spans="1:6" x14ac:dyDescent="0.2">
      <c r="A28" s="21" t="s">
        <v>177</v>
      </c>
      <c r="B28" s="21" t="s">
        <v>176</v>
      </c>
      <c r="C28" s="21" t="s">
        <v>162</v>
      </c>
      <c r="D28" s="24">
        <v>138415</v>
      </c>
      <c r="E28" s="22">
        <v>925.99635000000001</v>
      </c>
      <c r="F28" s="23">
        <v>1.2560719649633301</v>
      </c>
    </row>
    <row r="29" spans="1:6" x14ac:dyDescent="0.2">
      <c r="A29" s="21" t="s">
        <v>187</v>
      </c>
      <c r="B29" s="21" t="s">
        <v>186</v>
      </c>
      <c r="C29" s="21" t="s">
        <v>188</v>
      </c>
      <c r="D29" s="24">
        <v>237528</v>
      </c>
      <c r="E29" s="22">
        <v>877.42843200000004</v>
      </c>
      <c r="F29" s="23">
        <v>1.1901917914654201</v>
      </c>
    </row>
    <row r="30" spans="1:6" x14ac:dyDescent="0.2">
      <c r="A30" s="21" t="s">
        <v>215</v>
      </c>
      <c r="B30" s="21" t="s">
        <v>214</v>
      </c>
      <c r="C30" s="21" t="s">
        <v>216</v>
      </c>
      <c r="D30" s="24">
        <v>548417</v>
      </c>
      <c r="E30" s="22">
        <v>847.19458159999999</v>
      </c>
      <c r="F30" s="23">
        <v>1.1491809474374299</v>
      </c>
    </row>
    <row r="31" spans="1:6" x14ac:dyDescent="0.2">
      <c r="A31" s="21" t="s">
        <v>314</v>
      </c>
      <c r="B31" s="21" t="s">
        <v>313</v>
      </c>
      <c r="C31" s="21" t="s">
        <v>145</v>
      </c>
      <c r="D31" s="24">
        <v>300476</v>
      </c>
      <c r="E31" s="22">
        <v>827.06019000000003</v>
      </c>
      <c r="F31" s="23">
        <v>1.1218695602809301</v>
      </c>
    </row>
    <row r="32" spans="1:6" x14ac:dyDescent="0.2">
      <c r="A32" s="21" t="s">
        <v>245</v>
      </c>
      <c r="B32" s="21" t="s">
        <v>244</v>
      </c>
      <c r="C32" s="21" t="s">
        <v>134</v>
      </c>
      <c r="D32" s="24">
        <v>14739</v>
      </c>
      <c r="E32" s="22">
        <v>780.87221999999997</v>
      </c>
      <c r="F32" s="23">
        <v>1.05921767808337</v>
      </c>
    </row>
    <row r="33" spans="1:6" x14ac:dyDescent="0.2">
      <c r="A33" s="21" t="s">
        <v>430</v>
      </c>
      <c r="B33" s="21" t="s">
        <v>429</v>
      </c>
      <c r="C33" s="21" t="s">
        <v>170</v>
      </c>
      <c r="D33" s="24">
        <v>30002</v>
      </c>
      <c r="E33" s="22">
        <v>755.63037199999997</v>
      </c>
      <c r="F33" s="23">
        <v>1.02497825843915</v>
      </c>
    </row>
    <row r="34" spans="1:6" x14ac:dyDescent="0.2">
      <c r="A34" s="21" t="s">
        <v>502</v>
      </c>
      <c r="B34" s="21" t="s">
        <v>501</v>
      </c>
      <c r="C34" s="21" t="s">
        <v>139</v>
      </c>
      <c r="D34" s="24">
        <v>25332</v>
      </c>
      <c r="E34" s="22">
        <v>703.11499200000003</v>
      </c>
      <c r="F34" s="23">
        <v>0.95374353213878005</v>
      </c>
    </row>
    <row r="35" spans="1:6" x14ac:dyDescent="0.2">
      <c r="A35" s="21" t="s">
        <v>320</v>
      </c>
      <c r="B35" s="21" t="s">
        <v>319</v>
      </c>
      <c r="C35" s="21" t="s">
        <v>233</v>
      </c>
      <c r="D35" s="24">
        <v>36021</v>
      </c>
      <c r="E35" s="22">
        <v>689.26183500000002</v>
      </c>
      <c r="F35" s="23">
        <v>0.93495235425353695</v>
      </c>
    </row>
    <row r="36" spans="1:6" x14ac:dyDescent="0.2">
      <c r="A36" s="21" t="s">
        <v>304</v>
      </c>
      <c r="B36" s="21" t="s">
        <v>303</v>
      </c>
      <c r="C36" s="21" t="s">
        <v>233</v>
      </c>
      <c r="D36" s="24">
        <v>217308</v>
      </c>
      <c r="E36" s="22">
        <v>677.34903599999996</v>
      </c>
      <c r="F36" s="23">
        <v>0.91879318381172703</v>
      </c>
    </row>
    <row r="37" spans="1:6" x14ac:dyDescent="0.2">
      <c r="A37" s="21" t="s">
        <v>330</v>
      </c>
      <c r="B37" s="21" t="s">
        <v>329</v>
      </c>
      <c r="C37" s="21" t="s">
        <v>331</v>
      </c>
      <c r="D37" s="24">
        <v>96039</v>
      </c>
      <c r="E37" s="22">
        <v>676.06654049999997</v>
      </c>
      <c r="F37" s="23">
        <v>0.91705353695162795</v>
      </c>
    </row>
    <row r="38" spans="1:6" x14ac:dyDescent="0.2">
      <c r="A38" s="21" t="s">
        <v>340</v>
      </c>
      <c r="B38" s="21" t="s">
        <v>339</v>
      </c>
      <c r="C38" s="21" t="s">
        <v>216</v>
      </c>
      <c r="D38" s="24">
        <v>62943</v>
      </c>
      <c r="E38" s="22">
        <v>646.17283799999996</v>
      </c>
      <c r="F38" s="23">
        <v>0.87650408809126801</v>
      </c>
    </row>
    <row r="39" spans="1:6" x14ac:dyDescent="0.2">
      <c r="A39" s="21" t="s">
        <v>935</v>
      </c>
      <c r="B39" s="21" t="s">
        <v>934</v>
      </c>
      <c r="C39" s="21" t="s">
        <v>459</v>
      </c>
      <c r="D39" s="24">
        <v>48943</v>
      </c>
      <c r="E39" s="22">
        <v>642.52370399999995</v>
      </c>
      <c r="F39" s="23">
        <v>0.87155420366267999</v>
      </c>
    </row>
    <row r="40" spans="1:6" x14ac:dyDescent="0.2">
      <c r="A40" s="21" t="s">
        <v>841</v>
      </c>
      <c r="B40" s="21" t="s">
        <v>840</v>
      </c>
      <c r="C40" s="21" t="s">
        <v>162</v>
      </c>
      <c r="D40" s="24">
        <v>7347</v>
      </c>
      <c r="E40" s="22">
        <v>634.15630499999997</v>
      </c>
      <c r="F40" s="23">
        <v>0.86020420719286395</v>
      </c>
    </row>
    <row r="41" spans="1:6" x14ac:dyDescent="0.2">
      <c r="A41" s="21" t="s">
        <v>298</v>
      </c>
      <c r="B41" s="21" t="s">
        <v>297</v>
      </c>
      <c r="C41" s="21" t="s">
        <v>126</v>
      </c>
      <c r="D41" s="24">
        <v>42078</v>
      </c>
      <c r="E41" s="22">
        <v>623.34349199999997</v>
      </c>
      <c r="F41" s="23">
        <v>0.84553711776892504</v>
      </c>
    </row>
    <row r="42" spans="1:6" x14ac:dyDescent="0.2">
      <c r="A42" s="21" t="s">
        <v>260</v>
      </c>
      <c r="B42" s="21" t="s">
        <v>259</v>
      </c>
      <c r="C42" s="21" t="s">
        <v>261</v>
      </c>
      <c r="D42" s="24">
        <v>257602</v>
      </c>
      <c r="E42" s="22">
        <v>602.04163419999998</v>
      </c>
      <c r="F42" s="23">
        <v>0.81664211577003498</v>
      </c>
    </row>
    <row r="43" spans="1:6" x14ac:dyDescent="0.2">
      <c r="A43" s="21" t="s">
        <v>251</v>
      </c>
      <c r="B43" s="21" t="s">
        <v>250</v>
      </c>
      <c r="C43" s="21" t="s">
        <v>153</v>
      </c>
      <c r="D43" s="24">
        <v>37303</v>
      </c>
      <c r="E43" s="22">
        <v>592.89388199999996</v>
      </c>
      <c r="F43" s="23">
        <v>0.80423360564917801</v>
      </c>
    </row>
    <row r="44" spans="1:6" x14ac:dyDescent="0.2">
      <c r="A44" s="21" t="s">
        <v>337</v>
      </c>
      <c r="B44" s="21" t="s">
        <v>336</v>
      </c>
      <c r="C44" s="21" t="s">
        <v>338</v>
      </c>
      <c r="D44" s="24">
        <v>150639</v>
      </c>
      <c r="E44" s="22">
        <v>564.59497199999998</v>
      </c>
      <c r="F44" s="23">
        <v>0.76584742033643805</v>
      </c>
    </row>
    <row r="45" spans="1:6" x14ac:dyDescent="0.2">
      <c r="A45" s="21" t="s">
        <v>794</v>
      </c>
      <c r="B45" s="21" t="s">
        <v>793</v>
      </c>
      <c r="C45" s="21" t="s">
        <v>162</v>
      </c>
      <c r="D45" s="24">
        <v>9121</v>
      </c>
      <c r="E45" s="22">
        <v>556.65463</v>
      </c>
      <c r="F45" s="23">
        <v>0.75507670727863696</v>
      </c>
    </row>
    <row r="46" spans="1:6" x14ac:dyDescent="0.2">
      <c r="A46" s="21" t="s">
        <v>384</v>
      </c>
      <c r="B46" s="21" t="s">
        <v>383</v>
      </c>
      <c r="C46" s="21" t="s">
        <v>385</v>
      </c>
      <c r="D46" s="24">
        <v>47556</v>
      </c>
      <c r="E46" s="22">
        <v>549.84247200000004</v>
      </c>
      <c r="F46" s="23">
        <v>0.74583632454419102</v>
      </c>
    </row>
    <row r="47" spans="1:6" x14ac:dyDescent="0.2">
      <c r="A47" s="21" t="s">
        <v>166</v>
      </c>
      <c r="B47" s="21" t="s">
        <v>165</v>
      </c>
      <c r="C47" s="21" t="s">
        <v>167</v>
      </c>
      <c r="D47" s="24">
        <v>71069</v>
      </c>
      <c r="E47" s="22">
        <v>548.68821449999996</v>
      </c>
      <c r="F47" s="23">
        <v>0.744270626703051</v>
      </c>
    </row>
    <row r="48" spans="1:6" x14ac:dyDescent="0.2">
      <c r="A48" s="21" t="s">
        <v>937</v>
      </c>
      <c r="B48" s="21" t="s">
        <v>936</v>
      </c>
      <c r="C48" s="21" t="s">
        <v>233</v>
      </c>
      <c r="D48" s="24">
        <v>92826</v>
      </c>
      <c r="E48" s="22">
        <v>538.62286500000005</v>
      </c>
      <c r="F48" s="23">
        <v>0.73061743754684305</v>
      </c>
    </row>
    <row r="49" spans="1:9" x14ac:dyDescent="0.2">
      <c r="A49" s="21" t="s">
        <v>405</v>
      </c>
      <c r="B49" s="21" t="s">
        <v>404</v>
      </c>
      <c r="C49" s="21" t="s">
        <v>167</v>
      </c>
      <c r="D49" s="24">
        <v>29733</v>
      </c>
      <c r="E49" s="22">
        <v>536.82931499999995</v>
      </c>
      <c r="F49" s="23">
        <v>0.72818456848341795</v>
      </c>
    </row>
    <row r="50" spans="1:9" x14ac:dyDescent="0.2">
      <c r="A50" s="21" t="s">
        <v>141</v>
      </c>
      <c r="B50" s="21" t="s">
        <v>140</v>
      </c>
      <c r="C50" s="21" t="s">
        <v>142</v>
      </c>
      <c r="D50" s="24">
        <v>6700</v>
      </c>
      <c r="E50" s="22">
        <v>509.87</v>
      </c>
      <c r="F50" s="23">
        <v>0.69161548290752395</v>
      </c>
    </row>
    <row r="51" spans="1:9" x14ac:dyDescent="0.2">
      <c r="A51" s="21" t="s">
        <v>498</v>
      </c>
      <c r="B51" s="21" t="s">
        <v>497</v>
      </c>
      <c r="C51" s="21" t="s">
        <v>153</v>
      </c>
      <c r="D51" s="24">
        <v>40382</v>
      </c>
      <c r="E51" s="22">
        <v>508.85358200000002</v>
      </c>
      <c r="F51" s="23">
        <v>0.69023675808373297</v>
      </c>
    </row>
    <row r="52" spans="1:9" x14ac:dyDescent="0.2">
      <c r="A52" s="21" t="s">
        <v>939</v>
      </c>
      <c r="B52" s="21" t="s">
        <v>938</v>
      </c>
      <c r="C52" s="21" t="s">
        <v>126</v>
      </c>
      <c r="D52" s="24">
        <v>189156</v>
      </c>
      <c r="E52" s="22">
        <v>471.77397960000002</v>
      </c>
      <c r="F52" s="23">
        <v>0.63993996258704799</v>
      </c>
    </row>
    <row r="53" spans="1:9" x14ac:dyDescent="0.2">
      <c r="A53" s="21" t="s">
        <v>391</v>
      </c>
      <c r="B53" s="21" t="s">
        <v>390</v>
      </c>
      <c r="C53" s="21" t="s">
        <v>202</v>
      </c>
      <c r="D53" s="24">
        <v>43191</v>
      </c>
      <c r="E53" s="22">
        <v>460.15691399999997</v>
      </c>
      <c r="F53" s="23">
        <v>0.62418194106212499</v>
      </c>
    </row>
    <row r="54" spans="1:9" x14ac:dyDescent="0.2">
      <c r="A54" s="21" t="s">
        <v>784</v>
      </c>
      <c r="B54" s="21" t="s">
        <v>783</v>
      </c>
      <c r="C54" s="21" t="s">
        <v>162</v>
      </c>
      <c r="D54" s="24">
        <v>8611</v>
      </c>
      <c r="E54" s="22">
        <v>438.10184700000002</v>
      </c>
      <c r="F54" s="23">
        <v>0.594265245014578</v>
      </c>
    </row>
    <row r="55" spans="1:9" x14ac:dyDescent="0.2">
      <c r="A55" s="21" t="s">
        <v>941</v>
      </c>
      <c r="B55" s="21" t="s">
        <v>940</v>
      </c>
      <c r="C55" s="21" t="s">
        <v>942</v>
      </c>
      <c r="D55" s="24">
        <v>17274</v>
      </c>
      <c r="E55" s="22">
        <v>387.74947800000001</v>
      </c>
      <c r="F55" s="23">
        <v>0.52596454483321298</v>
      </c>
    </row>
    <row r="56" spans="1:9" x14ac:dyDescent="0.2">
      <c r="A56" s="21" t="s">
        <v>476</v>
      </c>
      <c r="B56" s="21" t="s">
        <v>475</v>
      </c>
      <c r="C56" s="21" t="s">
        <v>115</v>
      </c>
      <c r="D56" s="24">
        <v>43676</v>
      </c>
      <c r="E56" s="22">
        <v>322.98401999999999</v>
      </c>
      <c r="F56" s="23">
        <v>0.43811314445586802</v>
      </c>
    </row>
    <row r="57" spans="1:9" x14ac:dyDescent="0.2">
      <c r="A57" s="20" t="s">
        <v>27</v>
      </c>
      <c r="B57" s="20"/>
      <c r="C57" s="20"/>
      <c r="D57" s="20"/>
      <c r="E57" s="25">
        <f>SUM(E7:E56)</f>
        <v>73414.495064399991</v>
      </c>
      <c r="F57" s="26">
        <f>SUM(F7:F56)</f>
        <v>99.583426081897358</v>
      </c>
      <c r="G57" s="14"/>
      <c r="H57" s="14"/>
      <c r="I57" s="14"/>
    </row>
    <row r="58" spans="1:9" x14ac:dyDescent="0.2">
      <c r="A58" s="21"/>
      <c r="B58" s="21"/>
      <c r="C58" s="21"/>
      <c r="D58" s="21"/>
      <c r="E58" s="22"/>
      <c r="F58" s="23"/>
    </row>
    <row r="59" spans="1:9" x14ac:dyDescent="0.2">
      <c r="A59" s="20" t="s">
        <v>38</v>
      </c>
      <c r="B59" s="20"/>
      <c r="C59" s="20"/>
      <c r="D59" s="20"/>
      <c r="E59" s="25">
        <f>E57</f>
        <v>73414.495064399991</v>
      </c>
      <c r="F59" s="26">
        <f>F57</f>
        <v>99.583426081897358</v>
      </c>
      <c r="G59" s="14"/>
      <c r="H59" s="14"/>
      <c r="I59" s="14"/>
    </row>
    <row r="60" spans="1:9" x14ac:dyDescent="0.2">
      <c r="A60" s="20"/>
      <c r="B60" s="20"/>
      <c r="C60" s="20"/>
      <c r="D60" s="20"/>
      <c r="E60" s="25"/>
      <c r="F60" s="26"/>
      <c r="G60" s="14"/>
      <c r="H60" s="14"/>
      <c r="I60" s="14"/>
    </row>
    <row r="61" spans="1:9" x14ac:dyDescent="0.2">
      <c r="A61" s="20" t="s">
        <v>40</v>
      </c>
      <c r="B61" s="20"/>
      <c r="C61" s="20"/>
      <c r="D61" s="20"/>
      <c r="E61" s="25">
        <f>E63-(E57)</f>
        <v>307.10495770000853</v>
      </c>
      <c r="F61" s="26">
        <f>F63-(F57)</f>
        <v>0.41657391810264244</v>
      </c>
      <c r="G61" s="14"/>
      <c r="H61" s="14"/>
      <c r="I61" s="14"/>
    </row>
    <row r="62" spans="1:9" x14ac:dyDescent="0.2">
      <c r="A62" s="20"/>
      <c r="B62" s="20"/>
      <c r="C62" s="20"/>
      <c r="D62" s="20"/>
      <c r="E62" s="25"/>
      <c r="F62" s="26"/>
      <c r="G62" s="14"/>
      <c r="H62" s="14"/>
      <c r="I62" s="14"/>
    </row>
    <row r="63" spans="1:9" x14ac:dyDescent="0.2">
      <c r="A63" s="27" t="s">
        <v>39</v>
      </c>
      <c r="B63" s="27"/>
      <c r="C63" s="27"/>
      <c r="D63" s="27"/>
      <c r="E63" s="28">
        <v>73721.600022099999</v>
      </c>
      <c r="F63" s="29">
        <v>100</v>
      </c>
      <c r="G63" s="14"/>
      <c r="H63" s="14"/>
      <c r="I63" s="14"/>
    </row>
    <row r="65" spans="1:4" x14ac:dyDescent="0.2">
      <c r="A65" s="14" t="s">
        <v>42</v>
      </c>
    </row>
    <row r="66" spans="1:4" x14ac:dyDescent="0.2">
      <c r="A66" s="14" t="s">
        <v>43</v>
      </c>
    </row>
    <row r="67" spans="1:4" x14ac:dyDescent="0.2">
      <c r="A67" s="14" t="s">
        <v>44</v>
      </c>
      <c r="B67" s="14"/>
      <c r="C67" s="30" t="s">
        <v>46</v>
      </c>
      <c r="D67" s="14" t="s">
        <v>45</v>
      </c>
    </row>
    <row r="68" spans="1:4" x14ac:dyDescent="0.2">
      <c r="A68" s="7" t="s">
        <v>47</v>
      </c>
      <c r="C68" s="31">
        <v>177.7062</v>
      </c>
      <c r="D68" s="31">
        <v>197.1557</v>
      </c>
    </row>
    <row r="69" spans="1:4" x14ac:dyDescent="0.2">
      <c r="A69" s="7" t="s">
        <v>48</v>
      </c>
      <c r="C69" s="31">
        <v>168.9701</v>
      </c>
      <c r="D69" s="31">
        <v>178.6174</v>
      </c>
    </row>
    <row r="70" spans="1:4" x14ac:dyDescent="0.2">
      <c r="A70" s="7" t="s">
        <v>49</v>
      </c>
      <c r="C70" s="31">
        <v>186.4135</v>
      </c>
      <c r="D70" s="31">
        <v>207.20349999999999</v>
      </c>
    </row>
    <row r="71" spans="1:4" x14ac:dyDescent="0.2">
      <c r="A71" s="7" t="s">
        <v>50</v>
      </c>
      <c r="C71" s="31">
        <v>177.65129999999999</v>
      </c>
      <c r="D71" s="31">
        <v>188.60810000000001</v>
      </c>
    </row>
    <row r="73" spans="1:4" x14ac:dyDescent="0.2">
      <c r="A73" s="14" t="s">
        <v>51</v>
      </c>
    </row>
    <row r="74" spans="1:4" x14ac:dyDescent="0.2">
      <c r="A74" s="116" t="s">
        <v>52</v>
      </c>
      <c r="B74" s="117"/>
      <c r="C74" s="32" t="s">
        <v>53</v>
      </c>
    </row>
    <row r="75" spans="1:4" x14ac:dyDescent="0.2">
      <c r="A75" s="112" t="s">
        <v>48</v>
      </c>
      <c r="B75" s="113"/>
      <c r="C75" s="33">
        <v>9</v>
      </c>
    </row>
    <row r="76" spans="1:4" x14ac:dyDescent="0.2">
      <c r="A76" s="112" t="s">
        <v>50</v>
      </c>
      <c r="B76" s="113"/>
      <c r="C76" s="33">
        <v>9</v>
      </c>
    </row>
    <row r="77" spans="1:4" x14ac:dyDescent="0.2">
      <c r="A77" s="7" t="s">
        <v>54</v>
      </c>
    </row>
    <row r="78" spans="1:4" x14ac:dyDescent="0.2">
      <c r="A78" s="7" t="s">
        <v>55</v>
      </c>
    </row>
    <row r="80" spans="1:4" x14ac:dyDescent="0.2">
      <c r="A80" s="14" t="s">
        <v>285</v>
      </c>
      <c r="D80" s="36">
        <v>2.8819695947595769E-2</v>
      </c>
    </row>
    <row r="82" spans="1:9" x14ac:dyDescent="0.2">
      <c r="A82" s="14" t="s">
        <v>964</v>
      </c>
      <c r="D82" s="30" t="s">
        <v>57</v>
      </c>
      <c r="G82" s="10"/>
    </row>
    <row r="84" spans="1:9" x14ac:dyDescent="0.2">
      <c r="A84" s="63" t="s">
        <v>1004</v>
      </c>
      <c r="B84" s="59"/>
      <c r="C84" s="59"/>
      <c r="D84" s="59"/>
      <c r="E84" s="11"/>
      <c r="G84" s="59"/>
      <c r="H84" s="59"/>
      <c r="I84" s="59"/>
    </row>
    <row r="85" spans="1:9" x14ac:dyDescent="0.2">
      <c r="A85" s="63"/>
      <c r="B85" s="59"/>
      <c r="C85" s="59"/>
      <c r="D85" s="59"/>
      <c r="E85" s="11"/>
      <c r="G85" s="59"/>
      <c r="H85" s="59"/>
      <c r="I85" s="59"/>
    </row>
    <row r="86" spans="1:9" x14ac:dyDescent="0.2">
      <c r="A86" s="63" t="s">
        <v>997</v>
      </c>
      <c r="B86" s="59"/>
      <c r="C86" s="59"/>
      <c r="D86" s="59"/>
      <c r="E86" s="11"/>
      <c r="G86" s="59"/>
      <c r="H86" s="59"/>
      <c r="I86" s="59"/>
    </row>
    <row r="87" spans="1:9" x14ac:dyDescent="0.2">
      <c r="A87" s="70"/>
      <c r="B87" s="59"/>
      <c r="C87" s="59"/>
      <c r="D87" s="59"/>
      <c r="E87" s="11"/>
      <c r="G87" s="59"/>
      <c r="H87" s="59"/>
      <c r="I87" s="59"/>
    </row>
    <row r="88" spans="1:9" x14ac:dyDescent="0.2">
      <c r="A88" s="59"/>
      <c r="B88" s="59"/>
      <c r="C88" s="59"/>
      <c r="D88" s="59"/>
      <c r="E88" s="11"/>
      <c r="G88" s="59"/>
      <c r="H88" s="59"/>
      <c r="I88" s="59"/>
    </row>
    <row r="89" spans="1:9" x14ac:dyDescent="0.2">
      <c r="A89" s="59"/>
      <c r="B89" s="59"/>
      <c r="C89" s="59"/>
      <c r="D89" s="59"/>
      <c r="E89" s="11"/>
      <c r="G89" s="59"/>
      <c r="H89" s="59"/>
      <c r="I89" s="59"/>
    </row>
    <row r="90" spans="1:9" x14ac:dyDescent="0.2">
      <c r="A90" s="59"/>
      <c r="B90" s="59"/>
      <c r="C90" s="59"/>
      <c r="D90" s="59"/>
      <c r="E90" s="11"/>
      <c r="G90" s="59"/>
      <c r="H90" s="59"/>
      <c r="I90" s="59"/>
    </row>
    <row r="91" spans="1:9" x14ac:dyDescent="0.2">
      <c r="A91" s="59"/>
      <c r="B91" s="59"/>
      <c r="C91" s="59"/>
      <c r="D91" s="59"/>
      <c r="E91" s="11"/>
      <c r="G91" s="59"/>
      <c r="H91" s="59"/>
      <c r="I91" s="59"/>
    </row>
    <row r="92" spans="1:9" x14ac:dyDescent="0.2">
      <c r="A92" s="59"/>
      <c r="B92" s="59"/>
      <c r="C92" s="59"/>
      <c r="D92" s="59"/>
      <c r="E92" s="11"/>
      <c r="G92" s="59"/>
      <c r="H92" s="59"/>
      <c r="I92" s="59"/>
    </row>
    <row r="93" spans="1:9" x14ac:dyDescent="0.2">
      <c r="A93" s="59"/>
      <c r="B93" s="59"/>
      <c r="C93" s="59"/>
      <c r="D93" s="59"/>
      <c r="E93" s="11"/>
      <c r="G93" s="59"/>
      <c r="H93" s="59"/>
      <c r="I93" s="59"/>
    </row>
    <row r="94" spans="1:9" x14ac:dyDescent="0.2">
      <c r="A94" s="59"/>
      <c r="B94" s="59"/>
      <c r="C94" s="59"/>
      <c r="D94" s="59"/>
      <c r="E94" s="11"/>
      <c r="G94" s="59"/>
      <c r="H94" s="59"/>
      <c r="I94" s="59"/>
    </row>
    <row r="95" spans="1:9" x14ac:dyDescent="0.2">
      <c r="A95" s="59"/>
      <c r="B95" s="59"/>
      <c r="C95" s="59"/>
      <c r="D95" s="59"/>
      <c r="E95" s="11"/>
      <c r="G95" s="59"/>
      <c r="H95" s="59"/>
      <c r="I95" s="59"/>
    </row>
    <row r="96" spans="1:9" x14ac:dyDescent="0.2">
      <c r="A96" s="59"/>
      <c r="B96" s="59"/>
      <c r="C96" s="59"/>
      <c r="D96" s="59"/>
      <c r="E96" s="11"/>
      <c r="G96" s="59"/>
      <c r="H96" s="59"/>
      <c r="I96" s="59"/>
    </row>
    <row r="97" spans="1:9" x14ac:dyDescent="0.2">
      <c r="A97" s="59"/>
      <c r="B97" s="59"/>
      <c r="C97" s="59"/>
      <c r="D97" s="59"/>
      <c r="E97" s="11"/>
      <c r="G97" s="59"/>
      <c r="H97" s="59"/>
      <c r="I97" s="59"/>
    </row>
    <row r="98" spans="1:9" x14ac:dyDescent="0.2">
      <c r="A98" s="59"/>
      <c r="B98" s="59"/>
      <c r="C98" s="59"/>
      <c r="D98" s="59"/>
      <c r="E98" s="11"/>
      <c r="G98" s="59"/>
      <c r="H98" s="59"/>
      <c r="I98" s="59"/>
    </row>
    <row r="99" spans="1:9" x14ac:dyDescent="0.2">
      <c r="A99" s="59"/>
      <c r="B99" s="59"/>
      <c r="C99" s="59"/>
      <c r="D99" s="59"/>
      <c r="E99" s="11"/>
      <c r="G99" s="59"/>
      <c r="H99" s="59"/>
      <c r="I99" s="59"/>
    </row>
    <row r="100" spans="1:9" x14ac:dyDescent="0.2">
      <c r="A100" s="59"/>
      <c r="B100" s="59"/>
      <c r="C100" s="59"/>
      <c r="D100" s="59"/>
      <c r="E100" s="11"/>
      <c r="G100" s="59"/>
      <c r="H100" s="59"/>
      <c r="I100" s="59"/>
    </row>
    <row r="101" spans="1:9" x14ac:dyDescent="0.2">
      <c r="A101" s="59"/>
      <c r="B101" s="59"/>
      <c r="C101" s="59"/>
      <c r="D101" s="59"/>
      <c r="E101" s="11"/>
      <c r="G101" s="59"/>
      <c r="H101" s="59"/>
      <c r="I101" s="59"/>
    </row>
    <row r="102" spans="1:9" x14ac:dyDescent="0.2">
      <c r="A102" s="59"/>
      <c r="B102" s="59"/>
      <c r="C102" s="59"/>
      <c r="D102" s="59"/>
      <c r="E102" s="11"/>
      <c r="G102" s="59"/>
      <c r="H102" s="59"/>
      <c r="I102" s="59"/>
    </row>
    <row r="103" spans="1:9" x14ac:dyDescent="0.2">
      <c r="A103" s="59"/>
      <c r="B103" s="59"/>
      <c r="C103" s="59"/>
      <c r="D103" s="59"/>
      <c r="E103" s="11"/>
      <c r="G103" s="59"/>
      <c r="H103" s="59"/>
      <c r="I103" s="59"/>
    </row>
    <row r="104" spans="1:9" x14ac:dyDescent="0.2">
      <c r="A104" s="63" t="s">
        <v>1024</v>
      </c>
      <c r="B104" s="59"/>
      <c r="C104" s="59"/>
      <c r="D104" s="59"/>
      <c r="E104" s="11"/>
      <c r="G104" s="59"/>
      <c r="H104" s="59"/>
      <c r="I104" s="59"/>
    </row>
    <row r="105" spans="1:9" x14ac:dyDescent="0.2">
      <c r="A105" s="59"/>
      <c r="B105" s="59"/>
      <c r="C105" s="59"/>
      <c r="D105" s="59"/>
      <c r="E105" s="11"/>
      <c r="G105" s="59"/>
      <c r="H105" s="59"/>
      <c r="I105" s="59"/>
    </row>
    <row r="106" spans="1:9" x14ac:dyDescent="0.2">
      <c r="A106" s="63" t="s">
        <v>998</v>
      </c>
      <c r="B106" s="59"/>
      <c r="C106" s="59"/>
      <c r="D106" s="59"/>
      <c r="E106" s="11"/>
      <c r="G106" s="59"/>
      <c r="H106" s="59"/>
      <c r="I106" s="59"/>
    </row>
    <row r="107" spans="1:9" x14ac:dyDescent="0.2">
      <c r="A107" s="59"/>
      <c r="B107" s="59"/>
      <c r="C107" s="59"/>
      <c r="D107" s="59"/>
      <c r="E107" s="11"/>
      <c r="G107" s="59"/>
      <c r="H107" s="59"/>
      <c r="I107" s="59"/>
    </row>
    <row r="108" spans="1:9" x14ac:dyDescent="0.2">
      <c r="A108" s="59"/>
      <c r="B108" s="59"/>
      <c r="C108" s="59"/>
      <c r="D108" s="59"/>
      <c r="E108" s="11"/>
      <c r="G108" s="59"/>
      <c r="H108" s="59"/>
      <c r="I108" s="59"/>
    </row>
    <row r="109" spans="1:9" x14ac:dyDescent="0.2">
      <c r="A109" s="59"/>
      <c r="B109" s="59"/>
      <c r="C109" s="59"/>
      <c r="D109" s="59"/>
      <c r="E109" s="11"/>
      <c r="G109" s="59"/>
      <c r="H109" s="59"/>
      <c r="I109" s="59"/>
    </row>
    <row r="110" spans="1:9" x14ac:dyDescent="0.2">
      <c r="A110" s="59"/>
      <c r="B110" s="59"/>
      <c r="C110" s="59"/>
      <c r="D110" s="59"/>
      <c r="E110" s="11"/>
      <c r="G110" s="59"/>
      <c r="H110" s="59"/>
      <c r="I110" s="59"/>
    </row>
    <row r="111" spans="1:9" x14ac:dyDescent="0.2">
      <c r="A111" s="59"/>
      <c r="B111" s="59"/>
      <c r="C111" s="59"/>
      <c r="D111" s="59"/>
      <c r="E111" s="11"/>
      <c r="G111" s="59"/>
      <c r="H111" s="59"/>
      <c r="I111" s="59"/>
    </row>
    <row r="112" spans="1:9" x14ac:dyDescent="0.2">
      <c r="A112" s="59"/>
      <c r="B112" s="59"/>
      <c r="C112" s="59"/>
      <c r="D112" s="59"/>
      <c r="E112" s="11"/>
      <c r="G112" s="59"/>
      <c r="H112" s="59"/>
      <c r="I112" s="59"/>
    </row>
    <row r="113" spans="1:9" x14ac:dyDescent="0.2">
      <c r="A113" s="59"/>
      <c r="B113" s="59"/>
      <c r="C113" s="59"/>
      <c r="D113" s="59"/>
      <c r="E113" s="11"/>
      <c r="G113" s="59"/>
      <c r="H113" s="59"/>
      <c r="I113" s="59"/>
    </row>
    <row r="114" spans="1:9" x14ac:dyDescent="0.2">
      <c r="A114" s="59"/>
      <c r="B114" s="59"/>
      <c r="C114" s="59"/>
      <c r="D114" s="59"/>
      <c r="E114" s="11"/>
      <c r="G114" s="59"/>
      <c r="H114" s="59"/>
      <c r="I114" s="59"/>
    </row>
    <row r="115" spans="1:9" x14ac:dyDescent="0.2">
      <c r="A115" s="59"/>
      <c r="B115" s="59"/>
      <c r="C115" s="59"/>
      <c r="D115" s="59"/>
      <c r="E115" s="11"/>
      <c r="G115" s="59"/>
      <c r="H115" s="59"/>
      <c r="I115" s="59"/>
    </row>
    <row r="116" spans="1:9" x14ac:dyDescent="0.2">
      <c r="A116" s="59"/>
      <c r="B116" s="59"/>
      <c r="C116" s="59"/>
      <c r="D116" s="59"/>
      <c r="E116" s="11"/>
      <c r="G116" s="59"/>
      <c r="H116" s="59"/>
      <c r="I116" s="59"/>
    </row>
    <row r="117" spans="1:9" x14ac:dyDescent="0.2">
      <c r="A117" s="59"/>
      <c r="B117" s="59"/>
      <c r="C117" s="59"/>
      <c r="D117" s="59"/>
      <c r="E117" s="11"/>
      <c r="G117" s="59"/>
      <c r="H117" s="59"/>
      <c r="I117" s="59"/>
    </row>
    <row r="118" spans="1:9" x14ac:dyDescent="0.2">
      <c r="A118" s="59"/>
      <c r="B118" s="59"/>
      <c r="C118" s="59"/>
      <c r="D118" s="59"/>
      <c r="E118" s="11"/>
      <c r="G118" s="59"/>
      <c r="H118" s="59"/>
      <c r="I118" s="59"/>
    </row>
    <row r="119" spans="1:9" x14ac:dyDescent="0.2">
      <c r="A119" s="59"/>
      <c r="B119" s="59"/>
      <c r="C119" s="59"/>
      <c r="D119" s="59"/>
      <c r="E119" s="11"/>
      <c r="G119" s="59"/>
      <c r="H119" s="59"/>
      <c r="I119" s="59"/>
    </row>
    <row r="120" spans="1:9" x14ac:dyDescent="0.2">
      <c r="A120" s="59"/>
      <c r="B120" s="59"/>
      <c r="C120" s="59"/>
      <c r="D120" s="59"/>
      <c r="E120" s="11"/>
      <c r="G120" s="59"/>
      <c r="H120" s="59"/>
      <c r="I120" s="59"/>
    </row>
    <row r="121" spans="1:9" x14ac:dyDescent="0.2">
      <c r="A121" s="59"/>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63" t="s">
        <v>1025</v>
      </c>
      <c r="B124" s="59"/>
      <c r="C124" s="59"/>
      <c r="D124" s="59"/>
      <c r="E124" s="11"/>
      <c r="G124" s="59"/>
      <c r="H124" s="59"/>
      <c r="I124" s="59"/>
    </row>
    <row r="125" spans="1:9" x14ac:dyDescent="0.2">
      <c r="A125" s="59"/>
      <c r="B125" s="59"/>
      <c r="C125" s="59"/>
      <c r="D125" s="59"/>
      <c r="E125" s="11"/>
      <c r="G125" s="59"/>
      <c r="H125" s="59"/>
      <c r="I125" s="59"/>
    </row>
    <row r="126" spans="1:9" x14ac:dyDescent="0.2">
      <c r="A126" s="59" t="s">
        <v>996</v>
      </c>
      <c r="B126" s="59"/>
      <c r="C126" s="59"/>
      <c r="D126" s="59"/>
      <c r="E126" s="11"/>
      <c r="G126" s="59"/>
      <c r="H126" s="59"/>
      <c r="I126" s="59"/>
    </row>
    <row r="127" spans="1:9" x14ac:dyDescent="0.2">
      <c r="A127" s="59"/>
      <c r="B127" s="59"/>
      <c r="C127" s="59"/>
      <c r="D127" s="59"/>
      <c r="E127" s="11"/>
      <c r="G127" s="59"/>
      <c r="H127" s="59"/>
      <c r="I127" s="59"/>
    </row>
    <row r="128" spans="1:9" x14ac:dyDescent="0.2">
      <c r="A128" s="59"/>
      <c r="B128" s="59"/>
      <c r="C128" s="59"/>
      <c r="D128" s="59"/>
      <c r="E128" s="11"/>
      <c r="G128" s="59"/>
      <c r="H128" s="59"/>
      <c r="I128" s="59"/>
    </row>
    <row r="129" spans="1:9" x14ac:dyDescent="0.2">
      <c r="A129" s="59"/>
      <c r="B129" s="59"/>
      <c r="C129" s="59"/>
      <c r="D129" s="59"/>
      <c r="E129" s="11"/>
      <c r="G129" s="59"/>
      <c r="H129" s="59"/>
      <c r="I129" s="59"/>
    </row>
    <row r="130" spans="1:9" x14ac:dyDescent="0.2">
      <c r="A130" s="59"/>
      <c r="B130" s="59"/>
      <c r="C130" s="59"/>
      <c r="D130" s="59"/>
      <c r="E130" s="11"/>
      <c r="G130" s="59"/>
      <c r="H130" s="59"/>
      <c r="I130" s="59"/>
    </row>
    <row r="131" spans="1:9" x14ac:dyDescent="0.2">
      <c r="A131" s="59"/>
      <c r="B131" s="59"/>
      <c r="C131" s="59"/>
      <c r="D131" s="59"/>
      <c r="E131" s="11"/>
      <c r="G131" s="59"/>
      <c r="H131" s="59"/>
      <c r="I131" s="59"/>
    </row>
    <row r="132" spans="1:9" x14ac:dyDescent="0.2">
      <c r="A132" s="59"/>
      <c r="B132" s="59"/>
      <c r="C132" s="59"/>
      <c r="D132" s="59"/>
      <c r="E132" s="11"/>
      <c r="G132" s="59"/>
      <c r="H132" s="59"/>
      <c r="I132" s="59"/>
    </row>
    <row r="133" spans="1:9" x14ac:dyDescent="0.2">
      <c r="A133" s="59"/>
      <c r="B133" s="59"/>
      <c r="C133" s="59"/>
      <c r="D133" s="59"/>
      <c r="E133" s="11"/>
      <c r="G133" s="59"/>
      <c r="H133" s="59"/>
      <c r="I133" s="59"/>
    </row>
    <row r="134" spans="1:9" x14ac:dyDescent="0.2">
      <c r="A134" s="59"/>
      <c r="B134" s="59"/>
      <c r="C134" s="59"/>
      <c r="D134" s="59"/>
      <c r="E134" s="11"/>
      <c r="G134" s="59"/>
      <c r="H134" s="59"/>
      <c r="I134" s="59"/>
    </row>
    <row r="135" spans="1:9" x14ac:dyDescent="0.2">
      <c r="A135" s="59"/>
      <c r="B135" s="59"/>
      <c r="C135" s="59"/>
      <c r="D135" s="59"/>
      <c r="E135" s="11"/>
      <c r="G135" s="59"/>
      <c r="H135" s="59"/>
      <c r="I135" s="59"/>
    </row>
    <row r="136" spans="1:9" x14ac:dyDescent="0.2">
      <c r="A136" s="59"/>
      <c r="B136" s="59"/>
      <c r="C136" s="59"/>
      <c r="D136" s="59"/>
      <c r="E136" s="11"/>
      <c r="G136" s="59"/>
      <c r="H136" s="59"/>
      <c r="I136" s="59"/>
    </row>
    <row r="137" spans="1:9" x14ac:dyDescent="0.2">
      <c r="A137" s="59"/>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59"/>
      <c r="B141" s="59"/>
      <c r="C141" s="59"/>
      <c r="D141" s="59"/>
      <c r="E141" s="11"/>
      <c r="G141" s="59"/>
      <c r="H141" s="59"/>
      <c r="I141" s="59"/>
    </row>
    <row r="142" spans="1:9" x14ac:dyDescent="0.2">
      <c r="A142" s="59"/>
      <c r="B142" s="59"/>
      <c r="C142" s="59"/>
      <c r="D142" s="59"/>
      <c r="E142" s="11"/>
      <c r="G142" s="59"/>
      <c r="H142" s="59"/>
      <c r="I142" s="59"/>
    </row>
    <row r="143" spans="1:9" x14ac:dyDescent="0.2">
      <c r="A143" s="59"/>
      <c r="B143" s="59"/>
      <c r="C143" s="59"/>
      <c r="D143" s="59"/>
      <c r="E143" s="11"/>
      <c r="G143" s="59"/>
      <c r="H143" s="59"/>
      <c r="I143" s="59"/>
    </row>
    <row r="144" spans="1:9" x14ac:dyDescent="0.2">
      <c r="A144" s="59"/>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59"/>
      <c r="B153" s="59"/>
      <c r="C153" s="59"/>
      <c r="D153" s="59"/>
      <c r="E153" s="11"/>
      <c r="G153" s="59"/>
      <c r="H153" s="59"/>
      <c r="I153" s="59"/>
    </row>
    <row r="154" spans="1:9" x14ac:dyDescent="0.2">
      <c r="A154" s="59"/>
      <c r="B154" s="59"/>
      <c r="C154" s="59"/>
      <c r="D154" s="59"/>
      <c r="E154" s="11"/>
      <c r="G154" s="59"/>
      <c r="H154" s="59"/>
      <c r="I154" s="59"/>
    </row>
    <row r="155" spans="1:9" x14ac:dyDescent="0.2">
      <c r="A155" s="59"/>
      <c r="B155" s="59"/>
      <c r="C155" s="59"/>
      <c r="D155" s="59"/>
      <c r="E155" s="11"/>
      <c r="G155" s="59"/>
      <c r="H155" s="59"/>
      <c r="I155" s="59"/>
    </row>
    <row r="156" spans="1:9" x14ac:dyDescent="0.2">
      <c r="A156" s="59"/>
      <c r="B156" s="59"/>
      <c r="C156" s="59"/>
      <c r="D156" s="59"/>
      <c r="E156" s="11"/>
      <c r="G156" s="59"/>
      <c r="H156" s="59"/>
      <c r="I156" s="59"/>
    </row>
    <row r="157" spans="1:9" x14ac:dyDescent="0.2">
      <c r="A157" s="59"/>
      <c r="B157" s="59"/>
      <c r="C157" s="59"/>
      <c r="D157" s="59"/>
      <c r="E157" s="11"/>
      <c r="G157" s="59"/>
      <c r="H157" s="59"/>
      <c r="I157" s="59"/>
    </row>
    <row r="158" spans="1:9" x14ac:dyDescent="0.2">
      <c r="A158" s="59"/>
      <c r="B158" s="59"/>
      <c r="C158" s="59"/>
      <c r="D158" s="59"/>
      <c r="E158" s="11"/>
      <c r="G158" s="59"/>
      <c r="H158" s="59"/>
      <c r="I158" s="59"/>
    </row>
    <row r="159" spans="1:9" x14ac:dyDescent="0.2">
      <c r="A159" s="59"/>
      <c r="B159" s="59"/>
      <c r="C159" s="59"/>
      <c r="D159" s="59"/>
      <c r="E159" s="11"/>
      <c r="G159" s="59"/>
      <c r="H159" s="59"/>
      <c r="I159" s="59"/>
    </row>
    <row r="160" spans="1:9" x14ac:dyDescent="0.2">
      <c r="A160" s="59"/>
      <c r="B160" s="59"/>
      <c r="C160" s="59"/>
      <c r="D160" s="59"/>
      <c r="E160" s="11"/>
      <c r="G160" s="59"/>
      <c r="H160" s="59"/>
      <c r="I160" s="59"/>
    </row>
    <row r="161" spans="1:9" x14ac:dyDescent="0.2">
      <c r="A161" s="59"/>
      <c r="B161" s="59"/>
      <c r="C161" s="59"/>
      <c r="D161" s="59"/>
      <c r="E161" s="11"/>
      <c r="G161" s="59"/>
      <c r="H161" s="59"/>
      <c r="I161" s="59"/>
    </row>
    <row r="162" spans="1:9" x14ac:dyDescent="0.2">
      <c r="A162" s="59"/>
      <c r="B162" s="59"/>
      <c r="C162" s="59"/>
      <c r="D162" s="59"/>
      <c r="E162" s="11"/>
      <c r="G162" s="59"/>
      <c r="H162" s="59"/>
      <c r="I162" s="59"/>
    </row>
    <row r="163" spans="1:9" x14ac:dyDescent="0.2">
      <c r="A163" s="59"/>
      <c r="B163" s="59"/>
      <c r="C163" s="59"/>
      <c r="D163" s="59"/>
      <c r="E163" s="11"/>
      <c r="G163" s="59"/>
      <c r="H163" s="59"/>
      <c r="I163" s="59"/>
    </row>
    <row r="164" spans="1:9" x14ac:dyDescent="0.2">
      <c r="A164" s="59"/>
      <c r="B164" s="59"/>
      <c r="C164" s="59"/>
      <c r="D164" s="59"/>
      <c r="E164" s="11"/>
      <c r="G164" s="59"/>
      <c r="H164" s="59"/>
      <c r="I164" s="59"/>
    </row>
    <row r="165" spans="1:9" x14ac:dyDescent="0.2">
      <c r="A165" s="59"/>
      <c r="B165" s="59"/>
      <c r="C165" s="59"/>
      <c r="D165" s="59"/>
      <c r="E165" s="11"/>
      <c r="G165" s="59"/>
      <c r="H165" s="59"/>
      <c r="I165" s="59"/>
    </row>
    <row r="166" spans="1:9" x14ac:dyDescent="0.2">
      <c r="A166" s="59"/>
      <c r="B166" s="59"/>
      <c r="C166" s="59"/>
      <c r="D166" s="59"/>
      <c r="E166" s="11"/>
      <c r="G166" s="59"/>
      <c r="H166" s="59"/>
      <c r="I166" s="59"/>
    </row>
    <row r="167" spans="1:9" x14ac:dyDescent="0.2">
      <c r="A167" s="59"/>
      <c r="B167" s="59"/>
      <c r="C167" s="59"/>
      <c r="D167" s="59"/>
      <c r="E167" s="11"/>
      <c r="G167" s="59"/>
      <c r="H167" s="59"/>
      <c r="I167" s="59"/>
    </row>
    <row r="168" spans="1:9" x14ac:dyDescent="0.2">
      <c r="A168" s="59"/>
      <c r="B168" s="59"/>
      <c r="C168" s="59"/>
      <c r="D168" s="59"/>
      <c r="E168" s="11"/>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c r="B172" s="59"/>
      <c r="C172" s="59"/>
      <c r="D172" s="59"/>
      <c r="E172" s="11"/>
      <c r="G172" s="59"/>
      <c r="H172" s="59"/>
      <c r="I172" s="59"/>
    </row>
    <row r="173" spans="1:9" x14ac:dyDescent="0.2">
      <c r="A173" s="59"/>
      <c r="B173" s="59"/>
      <c r="C173" s="59"/>
      <c r="D173" s="59"/>
      <c r="E173" s="11"/>
      <c r="G173" s="59"/>
      <c r="H173" s="59"/>
      <c r="I173" s="59"/>
    </row>
    <row r="174" spans="1:9" x14ac:dyDescent="0.2">
      <c r="A174" s="59"/>
      <c r="B174" s="59"/>
      <c r="C174" s="59"/>
      <c r="D174" s="59"/>
      <c r="E174" s="11"/>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row r="207" spans="1:9" x14ac:dyDescent="0.2">
      <c r="A207" s="59"/>
      <c r="B207" s="59"/>
      <c r="C207" s="59"/>
      <c r="D207" s="59"/>
      <c r="E207" s="11"/>
      <c r="G207" s="59"/>
      <c r="H207" s="59"/>
      <c r="I207" s="59"/>
    </row>
    <row r="208" spans="1:9" x14ac:dyDescent="0.2">
      <c r="A208" s="59"/>
      <c r="B208" s="59"/>
      <c r="C208" s="59"/>
      <c r="D208" s="59"/>
      <c r="E208" s="11"/>
      <c r="G208" s="59"/>
      <c r="H208" s="59"/>
      <c r="I208" s="59"/>
    </row>
    <row r="209" spans="1:9" x14ac:dyDescent="0.2">
      <c r="A209" s="59"/>
      <c r="B209" s="59"/>
      <c r="C209" s="59"/>
      <c r="D209" s="59"/>
      <c r="E209" s="11"/>
      <c r="G209" s="59"/>
      <c r="H209" s="59"/>
      <c r="I209" s="59"/>
    </row>
    <row r="210" spans="1:9" x14ac:dyDescent="0.2">
      <c r="A210" s="59"/>
      <c r="B210" s="59"/>
      <c r="C210" s="59"/>
      <c r="D210" s="59"/>
      <c r="E210" s="11"/>
      <c r="G210" s="59"/>
      <c r="H210" s="59"/>
      <c r="I210" s="59"/>
    </row>
    <row r="211" spans="1:9" x14ac:dyDescent="0.2">
      <c r="A211" s="59"/>
      <c r="B211" s="59"/>
      <c r="C211" s="59"/>
      <c r="D211" s="59"/>
      <c r="E211" s="11"/>
      <c r="G211" s="59"/>
      <c r="H211" s="59"/>
      <c r="I211" s="59"/>
    </row>
    <row r="212" spans="1:9" x14ac:dyDescent="0.2">
      <c r="A212" s="59"/>
      <c r="B212" s="59"/>
      <c r="C212" s="59"/>
      <c r="D212" s="59"/>
      <c r="E212" s="11"/>
      <c r="G212" s="59"/>
      <c r="H212" s="59"/>
      <c r="I212" s="59"/>
    </row>
    <row r="213" spans="1:9" x14ac:dyDescent="0.2">
      <c r="A213" s="59"/>
      <c r="B213" s="59"/>
      <c r="C213" s="59"/>
      <c r="D213" s="59"/>
      <c r="E213" s="11"/>
      <c r="G213" s="59"/>
      <c r="H213" s="59"/>
      <c r="I213" s="59"/>
    </row>
    <row r="214" spans="1:9" x14ac:dyDescent="0.2">
      <c r="A214" s="59"/>
      <c r="B214" s="59"/>
      <c r="C214" s="59"/>
      <c r="D214" s="59"/>
      <c r="E214" s="11"/>
      <c r="G214" s="59"/>
      <c r="H214" s="59"/>
      <c r="I214" s="59"/>
    </row>
    <row r="215" spans="1:9" x14ac:dyDescent="0.2">
      <c r="A215" s="59"/>
      <c r="B215" s="59"/>
      <c r="C215" s="59"/>
      <c r="D215" s="59"/>
      <c r="E215" s="11"/>
      <c r="G215" s="59"/>
      <c r="H215" s="59"/>
      <c r="I215" s="59"/>
    </row>
    <row r="216" spans="1:9" x14ac:dyDescent="0.2">
      <c r="A216" s="59"/>
      <c r="B216" s="59"/>
      <c r="C216" s="59"/>
      <c r="D216" s="59"/>
      <c r="E216" s="11"/>
      <c r="G216" s="59"/>
      <c r="H216" s="59"/>
      <c r="I216" s="59"/>
    </row>
    <row r="217" spans="1:9" x14ac:dyDescent="0.2">
      <c r="A217" s="59"/>
      <c r="B217" s="59"/>
      <c r="C217" s="59"/>
      <c r="D217" s="59"/>
      <c r="E217" s="11"/>
      <c r="G217" s="59"/>
      <c r="H217" s="59"/>
      <c r="I217" s="59"/>
    </row>
    <row r="218" spans="1:9" x14ac:dyDescent="0.2">
      <c r="A218" s="59"/>
      <c r="B218" s="59"/>
      <c r="C218" s="59"/>
      <c r="D218" s="59"/>
      <c r="E218" s="11"/>
      <c r="G218" s="59"/>
      <c r="H218" s="59"/>
      <c r="I218" s="59"/>
    </row>
    <row r="219" spans="1:9" x14ac:dyDescent="0.2">
      <c r="A219" s="59"/>
      <c r="B219" s="59"/>
      <c r="C219" s="59"/>
      <c r="D219" s="59"/>
      <c r="E219" s="11"/>
      <c r="G219" s="59"/>
      <c r="H219" s="59"/>
      <c r="I219" s="59"/>
    </row>
    <row r="220" spans="1:9" x14ac:dyDescent="0.2">
      <c r="A220" s="59"/>
      <c r="B220" s="59"/>
      <c r="C220" s="59"/>
      <c r="D220" s="59"/>
      <c r="E220" s="11"/>
      <c r="G220" s="59"/>
      <c r="H220" s="59"/>
      <c r="I220" s="59"/>
    </row>
    <row r="221" spans="1:9" x14ac:dyDescent="0.2">
      <c r="A221" s="59"/>
      <c r="B221" s="59"/>
      <c r="C221" s="59"/>
      <c r="D221" s="59"/>
      <c r="E221" s="11"/>
      <c r="G221" s="59"/>
      <c r="H221" s="59"/>
      <c r="I221" s="59"/>
    </row>
    <row r="222" spans="1:9" x14ac:dyDescent="0.2">
      <c r="A222" s="59"/>
      <c r="B222" s="59"/>
      <c r="C222" s="59"/>
      <c r="D222" s="59"/>
      <c r="E222" s="11"/>
      <c r="G222" s="59"/>
      <c r="H222" s="59"/>
      <c r="I222" s="59"/>
    </row>
    <row r="223" spans="1:9" x14ac:dyDescent="0.2">
      <c r="A223" s="59"/>
      <c r="B223" s="59"/>
      <c r="C223" s="59"/>
      <c r="D223" s="59"/>
      <c r="E223" s="11"/>
      <c r="G223" s="59"/>
      <c r="H223" s="59"/>
      <c r="I223" s="59"/>
    </row>
    <row r="224" spans="1:9" x14ac:dyDescent="0.2">
      <c r="A224" s="59"/>
      <c r="B224" s="59"/>
      <c r="C224" s="59"/>
      <c r="D224" s="59"/>
      <c r="E224" s="11"/>
      <c r="G224" s="59"/>
      <c r="H224" s="59"/>
      <c r="I224" s="59"/>
    </row>
    <row r="225" spans="1:9" x14ac:dyDescent="0.2">
      <c r="A225" s="59"/>
      <c r="B225" s="59"/>
      <c r="C225" s="59"/>
      <c r="D225" s="59"/>
      <c r="E225" s="11"/>
      <c r="G225" s="59"/>
      <c r="H225" s="59"/>
      <c r="I225" s="59"/>
    </row>
    <row r="226" spans="1:9" x14ac:dyDescent="0.2">
      <c r="A226" s="59"/>
      <c r="B226" s="59"/>
      <c r="C226" s="59"/>
      <c r="D226" s="59"/>
      <c r="E226" s="11"/>
      <c r="G226" s="59"/>
      <c r="H226" s="59"/>
      <c r="I226" s="59"/>
    </row>
    <row r="227" spans="1:9" x14ac:dyDescent="0.2">
      <c r="A227" s="59"/>
      <c r="B227" s="59"/>
      <c r="C227" s="59"/>
      <c r="D227" s="59"/>
      <c r="E227" s="11"/>
      <c r="G227" s="59"/>
      <c r="H227" s="59"/>
      <c r="I227" s="59"/>
    </row>
    <row r="228" spans="1:9" x14ac:dyDescent="0.2">
      <c r="A228" s="59"/>
      <c r="B228" s="59"/>
      <c r="C228" s="59"/>
      <c r="D228" s="59"/>
      <c r="E228" s="11"/>
      <c r="G228" s="59"/>
      <c r="H228" s="59"/>
      <c r="I228" s="59"/>
    </row>
  </sheetData>
  <mergeCells count="4">
    <mergeCell ref="A1:F1"/>
    <mergeCell ref="A74:B74"/>
    <mergeCell ref="A75:B75"/>
    <mergeCell ref="A76:B76"/>
  </mergeCells>
  <conditionalFormatting sqref="F2:F3">
    <cfRule type="cellIs" dxfId="29" priority="5" stopIfTrue="1" operator="between">
      <formula>0.009</formula>
      <formula>-0.009</formula>
    </cfRule>
  </conditionalFormatting>
  <conditionalFormatting sqref="F5:F123">
    <cfRule type="cellIs" dxfId="28" priority="1" stopIfTrue="1" operator="between">
      <formula>0.009</formula>
      <formula>-0.009</formula>
    </cfRule>
  </conditionalFormatting>
  <conditionalFormatting sqref="F224:F65536">
    <cfRule type="cellIs" dxfId="27" priority="2"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33"/>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5.5703125" style="7" bestFit="1" customWidth="1"/>
    <col min="5" max="5" width="26.28515625" style="10" customWidth="1"/>
    <col min="6" max="6" width="14.7109375" style="11" bestFit="1" customWidth="1"/>
    <col min="7" max="16384" width="9.140625" style="7"/>
  </cols>
  <sheetData>
    <row r="1" spans="1:6" s="1" customFormat="1" ht="15" x14ac:dyDescent="0.2">
      <c r="A1" s="114" t="s">
        <v>972</v>
      </c>
      <c r="B1" s="115"/>
      <c r="C1" s="115"/>
      <c r="D1" s="115"/>
      <c r="E1" s="115"/>
      <c r="F1" s="115"/>
    </row>
    <row r="2" spans="1:6" s="1" customFormat="1" ht="12" x14ac:dyDescent="0.2">
      <c r="E2" s="5"/>
      <c r="F2" s="9"/>
    </row>
    <row r="3" spans="1:6" s="1" customFormat="1" ht="12" x14ac:dyDescent="0.2">
      <c r="A3" s="8" t="s">
        <v>7</v>
      </c>
      <c r="B3" s="2"/>
      <c r="C3" s="3"/>
      <c r="D3" s="3"/>
      <c r="E3" s="4"/>
      <c r="F3" s="9"/>
    </row>
    <row r="4" spans="1:6" s="1" customFormat="1" ht="27.75" customHeight="1" x14ac:dyDescent="0.2">
      <c r="A4" s="6" t="s">
        <v>2</v>
      </c>
      <c r="B4" s="6" t="s">
        <v>0</v>
      </c>
      <c r="C4" s="13" t="s">
        <v>532</v>
      </c>
      <c r="D4" s="13" t="s">
        <v>1</v>
      </c>
      <c r="E4" s="52" t="s">
        <v>6</v>
      </c>
      <c r="F4" s="12" t="s">
        <v>3</v>
      </c>
    </row>
    <row r="5" spans="1:6" x14ac:dyDescent="0.2">
      <c r="A5" s="16" t="s">
        <v>112</v>
      </c>
      <c r="B5" s="17"/>
      <c r="C5" s="17"/>
      <c r="D5" s="17"/>
      <c r="E5" s="18"/>
      <c r="F5" s="19"/>
    </row>
    <row r="6" spans="1:6" x14ac:dyDescent="0.2">
      <c r="A6" s="20" t="s">
        <v>20</v>
      </c>
      <c r="B6" s="21"/>
      <c r="C6" s="21"/>
      <c r="D6" s="21"/>
      <c r="E6" s="22"/>
      <c r="F6" s="23"/>
    </row>
    <row r="7" spans="1:6" x14ac:dyDescent="0.2">
      <c r="A7" s="21" t="s">
        <v>117</v>
      </c>
      <c r="B7" s="21" t="s">
        <v>116</v>
      </c>
      <c r="C7" s="21" t="s">
        <v>115</v>
      </c>
      <c r="D7" s="24">
        <v>4546914</v>
      </c>
      <c r="E7" s="22">
        <v>63556.763890000002</v>
      </c>
      <c r="F7" s="23">
        <v>9.7222867125391392</v>
      </c>
    </row>
    <row r="8" spans="1:6" x14ac:dyDescent="0.2">
      <c r="A8" s="21" t="s">
        <v>114</v>
      </c>
      <c r="B8" s="21" t="s">
        <v>113</v>
      </c>
      <c r="C8" s="21" t="s">
        <v>115</v>
      </c>
      <c r="D8" s="24">
        <v>6520834</v>
      </c>
      <c r="E8" s="22">
        <v>62052.25634</v>
      </c>
      <c r="F8" s="23">
        <v>9.4921419904510902</v>
      </c>
    </row>
    <row r="9" spans="1:6" x14ac:dyDescent="0.2">
      <c r="A9" s="21" t="s">
        <v>119</v>
      </c>
      <c r="B9" s="21" t="s">
        <v>118</v>
      </c>
      <c r="C9" s="21" t="s">
        <v>120</v>
      </c>
      <c r="D9" s="24">
        <v>883853</v>
      </c>
      <c r="E9" s="22">
        <v>31827.54653</v>
      </c>
      <c r="F9" s="23">
        <v>4.8686640694433896</v>
      </c>
    </row>
    <row r="10" spans="1:6" x14ac:dyDescent="0.2">
      <c r="A10" s="21" t="s">
        <v>122</v>
      </c>
      <c r="B10" s="21" t="s">
        <v>121</v>
      </c>
      <c r="C10" s="21" t="s">
        <v>123</v>
      </c>
      <c r="D10" s="24">
        <v>1517753</v>
      </c>
      <c r="E10" s="22">
        <v>28667.318660000001</v>
      </c>
      <c r="F10" s="23">
        <v>4.3852435875215496</v>
      </c>
    </row>
    <row r="11" spans="1:6" x14ac:dyDescent="0.2">
      <c r="A11" s="21" t="s">
        <v>125</v>
      </c>
      <c r="B11" s="21" t="s">
        <v>124</v>
      </c>
      <c r="C11" s="21" t="s">
        <v>126</v>
      </c>
      <c r="D11" s="24">
        <v>1922741</v>
      </c>
      <c r="E11" s="22">
        <v>28256.601739999998</v>
      </c>
      <c r="F11" s="23">
        <v>4.3224161650800603</v>
      </c>
    </row>
    <row r="12" spans="1:6" x14ac:dyDescent="0.2">
      <c r="A12" s="21" t="s">
        <v>131</v>
      </c>
      <c r="B12" s="21" t="s">
        <v>130</v>
      </c>
      <c r="C12" s="21" t="s">
        <v>115</v>
      </c>
      <c r="D12" s="24">
        <v>2252948</v>
      </c>
      <c r="E12" s="22">
        <v>23547.8125</v>
      </c>
      <c r="F12" s="23">
        <v>3.60211204230513</v>
      </c>
    </row>
    <row r="13" spans="1:6" x14ac:dyDescent="0.2">
      <c r="A13" s="21" t="s">
        <v>133</v>
      </c>
      <c r="B13" s="21" t="s">
        <v>132</v>
      </c>
      <c r="C13" s="21" t="s">
        <v>134</v>
      </c>
      <c r="D13" s="24">
        <v>7500000</v>
      </c>
      <c r="E13" s="22">
        <v>23546.25</v>
      </c>
      <c r="F13" s="23">
        <v>3.6018730264701802</v>
      </c>
    </row>
    <row r="14" spans="1:6" x14ac:dyDescent="0.2">
      <c r="A14" s="21" t="s">
        <v>136</v>
      </c>
      <c r="B14" s="21" t="s">
        <v>135</v>
      </c>
      <c r="C14" s="21" t="s">
        <v>126</v>
      </c>
      <c r="D14" s="24">
        <v>1462587</v>
      </c>
      <c r="E14" s="22">
        <v>21277.715680000001</v>
      </c>
      <c r="F14" s="23">
        <v>3.2548550267109899</v>
      </c>
    </row>
    <row r="15" spans="1:6" x14ac:dyDescent="0.2">
      <c r="A15" s="21" t="s">
        <v>128</v>
      </c>
      <c r="B15" s="21" t="s">
        <v>127</v>
      </c>
      <c r="C15" s="21" t="s">
        <v>129</v>
      </c>
      <c r="D15" s="24">
        <v>1472922</v>
      </c>
      <c r="E15" s="22">
        <v>19990.497380000001</v>
      </c>
      <c r="F15" s="23">
        <v>3.0579490703931498</v>
      </c>
    </row>
    <row r="16" spans="1:6" x14ac:dyDescent="0.2">
      <c r="A16" s="21" t="s">
        <v>502</v>
      </c>
      <c r="B16" s="21" t="s">
        <v>501</v>
      </c>
      <c r="C16" s="21" t="s">
        <v>139</v>
      </c>
      <c r="D16" s="24">
        <v>685013</v>
      </c>
      <c r="E16" s="22">
        <v>19013.220829999998</v>
      </c>
      <c r="F16" s="23">
        <v>2.9084549452204902</v>
      </c>
    </row>
    <row r="17" spans="1:6" x14ac:dyDescent="0.2">
      <c r="A17" s="21" t="s">
        <v>292</v>
      </c>
      <c r="B17" s="21" t="s">
        <v>291</v>
      </c>
      <c r="C17" s="21" t="s">
        <v>115</v>
      </c>
      <c r="D17" s="24">
        <v>917310</v>
      </c>
      <c r="E17" s="22">
        <v>17982.02793</v>
      </c>
      <c r="F17" s="23">
        <v>2.7507132287434501</v>
      </c>
    </row>
    <row r="18" spans="1:6" x14ac:dyDescent="0.2">
      <c r="A18" s="21" t="s">
        <v>149</v>
      </c>
      <c r="B18" s="21" t="s">
        <v>148</v>
      </c>
      <c r="C18" s="21" t="s">
        <v>150</v>
      </c>
      <c r="D18" s="24">
        <v>1276457</v>
      </c>
      <c r="E18" s="22">
        <v>16734.351269999999</v>
      </c>
      <c r="F18" s="23">
        <v>2.5598559624097201</v>
      </c>
    </row>
    <row r="19" spans="1:6" x14ac:dyDescent="0.2">
      <c r="A19" s="21" t="s">
        <v>161</v>
      </c>
      <c r="B19" s="21" t="s">
        <v>160</v>
      </c>
      <c r="C19" s="21" t="s">
        <v>162</v>
      </c>
      <c r="D19" s="24">
        <v>517937</v>
      </c>
      <c r="E19" s="22">
        <v>16571.394319999999</v>
      </c>
      <c r="F19" s="23">
        <v>2.5349284158712799</v>
      </c>
    </row>
    <row r="20" spans="1:6" x14ac:dyDescent="0.2">
      <c r="A20" s="21" t="s">
        <v>187</v>
      </c>
      <c r="B20" s="21" t="s">
        <v>186</v>
      </c>
      <c r="C20" s="21" t="s">
        <v>188</v>
      </c>
      <c r="D20" s="24">
        <v>4232579</v>
      </c>
      <c r="E20" s="22">
        <v>15635.14683</v>
      </c>
      <c r="F20" s="23">
        <v>2.3917105115199999</v>
      </c>
    </row>
    <row r="21" spans="1:6" x14ac:dyDescent="0.2">
      <c r="A21" s="21" t="s">
        <v>141</v>
      </c>
      <c r="B21" s="21" t="s">
        <v>140</v>
      </c>
      <c r="C21" s="21" t="s">
        <v>142</v>
      </c>
      <c r="D21" s="24">
        <v>194847</v>
      </c>
      <c r="E21" s="22">
        <v>14827.8567</v>
      </c>
      <c r="F21" s="23">
        <v>2.2682192318562402</v>
      </c>
    </row>
    <row r="22" spans="1:6" x14ac:dyDescent="0.2">
      <c r="A22" s="21" t="s">
        <v>201</v>
      </c>
      <c r="B22" s="21" t="s">
        <v>200</v>
      </c>
      <c r="C22" s="21" t="s">
        <v>202</v>
      </c>
      <c r="D22" s="24">
        <v>1733734</v>
      </c>
      <c r="E22" s="22">
        <v>12584.30824</v>
      </c>
      <c r="F22" s="23">
        <v>1.9250233224586699</v>
      </c>
    </row>
    <row r="23" spans="1:6" x14ac:dyDescent="0.2">
      <c r="A23" s="21" t="s">
        <v>144</v>
      </c>
      <c r="B23" s="21" t="s">
        <v>143</v>
      </c>
      <c r="C23" s="21" t="s">
        <v>145</v>
      </c>
      <c r="D23" s="24">
        <v>3581067</v>
      </c>
      <c r="E23" s="22">
        <v>11729.784960000001</v>
      </c>
      <c r="F23" s="23">
        <v>1.7943067814925799</v>
      </c>
    </row>
    <row r="24" spans="1:6" x14ac:dyDescent="0.2">
      <c r="A24" s="21" t="s">
        <v>249</v>
      </c>
      <c r="B24" s="21" t="s">
        <v>248</v>
      </c>
      <c r="C24" s="21" t="s">
        <v>145</v>
      </c>
      <c r="D24" s="24">
        <v>2901618</v>
      </c>
      <c r="E24" s="22">
        <v>10856.403749999999</v>
      </c>
      <c r="F24" s="23">
        <v>1.6607055404404001</v>
      </c>
    </row>
    <row r="25" spans="1:6" x14ac:dyDescent="0.2">
      <c r="A25" s="21" t="s">
        <v>147</v>
      </c>
      <c r="B25" s="21" t="s">
        <v>146</v>
      </c>
      <c r="C25" s="21" t="s">
        <v>115</v>
      </c>
      <c r="D25" s="24">
        <v>1310706</v>
      </c>
      <c r="E25" s="22">
        <v>10518.415650000001</v>
      </c>
      <c r="F25" s="23">
        <v>1.60900345536707</v>
      </c>
    </row>
    <row r="26" spans="1:6" x14ac:dyDescent="0.2">
      <c r="A26" s="21" t="s">
        <v>155</v>
      </c>
      <c r="B26" s="21" t="s">
        <v>154</v>
      </c>
      <c r="C26" s="21" t="s">
        <v>156</v>
      </c>
      <c r="D26" s="24">
        <v>563385</v>
      </c>
      <c r="E26" s="22">
        <v>9976.4215800000002</v>
      </c>
      <c r="F26" s="23">
        <v>1.52609454965003</v>
      </c>
    </row>
    <row r="27" spans="1:6" x14ac:dyDescent="0.2">
      <c r="A27" s="21" t="s">
        <v>158</v>
      </c>
      <c r="B27" s="21" t="s">
        <v>157</v>
      </c>
      <c r="C27" s="21" t="s">
        <v>159</v>
      </c>
      <c r="D27" s="24">
        <v>5478497</v>
      </c>
      <c r="E27" s="22">
        <v>9481.6347580000001</v>
      </c>
      <c r="F27" s="23">
        <v>1.4504069430029101</v>
      </c>
    </row>
    <row r="28" spans="1:6" x14ac:dyDescent="0.2">
      <c r="A28" s="21" t="s">
        <v>212</v>
      </c>
      <c r="B28" s="21" t="s">
        <v>211</v>
      </c>
      <c r="C28" s="21" t="s">
        <v>213</v>
      </c>
      <c r="D28" s="24">
        <v>1012130</v>
      </c>
      <c r="E28" s="22">
        <v>9093.4819850000003</v>
      </c>
      <c r="F28" s="23">
        <v>1.3910311611600099</v>
      </c>
    </row>
    <row r="29" spans="1:6" x14ac:dyDescent="0.2">
      <c r="A29" s="21" t="s">
        <v>830</v>
      </c>
      <c r="B29" s="21" t="s">
        <v>829</v>
      </c>
      <c r="C29" s="21" t="s">
        <v>153</v>
      </c>
      <c r="D29" s="24">
        <v>429940</v>
      </c>
      <c r="E29" s="22">
        <v>8146.9330600000003</v>
      </c>
      <c r="F29" s="23">
        <v>1.24623744491255</v>
      </c>
    </row>
    <row r="30" spans="1:6" x14ac:dyDescent="0.2">
      <c r="A30" s="21" t="s">
        <v>164</v>
      </c>
      <c r="B30" s="21" t="s">
        <v>163</v>
      </c>
      <c r="C30" s="21" t="s">
        <v>153</v>
      </c>
      <c r="D30" s="24">
        <v>443906</v>
      </c>
      <c r="E30" s="22">
        <v>7991.1958119999999</v>
      </c>
      <c r="F30" s="23">
        <v>1.22241429715918</v>
      </c>
    </row>
    <row r="31" spans="1:6" x14ac:dyDescent="0.2">
      <c r="A31" s="21" t="s">
        <v>238</v>
      </c>
      <c r="B31" s="21" t="s">
        <v>237</v>
      </c>
      <c r="C31" s="21" t="s">
        <v>233</v>
      </c>
      <c r="D31" s="24">
        <v>534037</v>
      </c>
      <c r="E31" s="22">
        <v>7587.0636590000004</v>
      </c>
      <c r="F31" s="23">
        <v>1.1605941474104899</v>
      </c>
    </row>
    <row r="32" spans="1:6" x14ac:dyDescent="0.2">
      <c r="A32" s="21" t="s">
        <v>185</v>
      </c>
      <c r="B32" s="21" t="s">
        <v>184</v>
      </c>
      <c r="C32" s="21" t="s">
        <v>183</v>
      </c>
      <c r="D32" s="24">
        <v>1180000</v>
      </c>
      <c r="E32" s="22">
        <v>7407.45</v>
      </c>
      <c r="F32" s="23">
        <v>1.13311862185811</v>
      </c>
    </row>
    <row r="33" spans="1:6" x14ac:dyDescent="0.2">
      <c r="A33" s="21" t="s">
        <v>681</v>
      </c>
      <c r="B33" s="21" t="s">
        <v>680</v>
      </c>
      <c r="C33" s="21" t="s">
        <v>183</v>
      </c>
      <c r="D33" s="24">
        <v>4200152</v>
      </c>
      <c r="E33" s="22">
        <v>7317.5048139999999</v>
      </c>
      <c r="F33" s="23">
        <v>1.1193596946695199</v>
      </c>
    </row>
    <row r="34" spans="1:6" x14ac:dyDescent="0.2">
      <c r="A34" s="21" t="s">
        <v>454</v>
      </c>
      <c r="B34" s="21" t="s">
        <v>453</v>
      </c>
      <c r="C34" s="21" t="s">
        <v>170</v>
      </c>
      <c r="D34" s="24">
        <v>1436020</v>
      </c>
      <c r="E34" s="22">
        <v>7239.6948300000004</v>
      </c>
      <c r="F34" s="23">
        <v>1.10745709096152</v>
      </c>
    </row>
    <row r="35" spans="1:6" x14ac:dyDescent="0.2">
      <c r="A35" s="21" t="s">
        <v>198</v>
      </c>
      <c r="B35" s="21" t="s">
        <v>197</v>
      </c>
      <c r="C35" s="21" t="s">
        <v>199</v>
      </c>
      <c r="D35" s="24">
        <v>241214</v>
      </c>
      <c r="E35" s="22">
        <v>7143.7938240000003</v>
      </c>
      <c r="F35" s="23">
        <v>1.0927871011872301</v>
      </c>
    </row>
    <row r="36" spans="1:6" x14ac:dyDescent="0.2">
      <c r="A36" s="21" t="s">
        <v>152</v>
      </c>
      <c r="B36" s="21" t="s">
        <v>151</v>
      </c>
      <c r="C36" s="21" t="s">
        <v>153</v>
      </c>
      <c r="D36" s="24">
        <v>447035</v>
      </c>
      <c r="E36" s="22">
        <v>7127.9730749999999</v>
      </c>
      <c r="F36" s="23">
        <v>1.0903669990868301</v>
      </c>
    </row>
    <row r="37" spans="1:6" x14ac:dyDescent="0.2">
      <c r="A37" s="21" t="s">
        <v>177</v>
      </c>
      <c r="B37" s="21" t="s">
        <v>176</v>
      </c>
      <c r="C37" s="21" t="s">
        <v>162</v>
      </c>
      <c r="D37" s="24">
        <v>1011397</v>
      </c>
      <c r="E37" s="22">
        <v>6766.24593</v>
      </c>
      <c r="F37" s="23">
        <v>1.03503354910997</v>
      </c>
    </row>
    <row r="38" spans="1:6" x14ac:dyDescent="0.2">
      <c r="A38" s="21" t="s">
        <v>251</v>
      </c>
      <c r="B38" s="21" t="s">
        <v>250</v>
      </c>
      <c r="C38" s="21" t="s">
        <v>153</v>
      </c>
      <c r="D38" s="24">
        <v>425000</v>
      </c>
      <c r="E38" s="22">
        <v>6754.95</v>
      </c>
      <c r="F38" s="23">
        <v>1.0333056091800099</v>
      </c>
    </row>
    <row r="39" spans="1:6" x14ac:dyDescent="0.2">
      <c r="A39" s="21" t="s">
        <v>215</v>
      </c>
      <c r="B39" s="21" t="s">
        <v>214</v>
      </c>
      <c r="C39" s="21" t="s">
        <v>216</v>
      </c>
      <c r="D39" s="24">
        <v>4228993</v>
      </c>
      <c r="E39" s="22">
        <v>6532.948386</v>
      </c>
      <c r="F39" s="23">
        <v>0.99934599245549904</v>
      </c>
    </row>
    <row r="40" spans="1:6" x14ac:dyDescent="0.2">
      <c r="A40" s="21" t="s">
        <v>195</v>
      </c>
      <c r="B40" s="21" t="s">
        <v>194</v>
      </c>
      <c r="C40" s="21" t="s">
        <v>196</v>
      </c>
      <c r="D40" s="24">
        <v>416138</v>
      </c>
      <c r="E40" s="22">
        <v>6499.2432840000001</v>
      </c>
      <c r="F40" s="23">
        <v>0.99419011847351701</v>
      </c>
    </row>
    <row r="41" spans="1:6" x14ac:dyDescent="0.2">
      <c r="A41" s="21" t="s">
        <v>538</v>
      </c>
      <c r="B41" s="21" t="s">
        <v>537</v>
      </c>
      <c r="C41" s="21" t="s">
        <v>126</v>
      </c>
      <c r="D41" s="24">
        <v>663201</v>
      </c>
      <c r="E41" s="22">
        <v>6480.8001720000002</v>
      </c>
      <c r="F41" s="23">
        <v>0.991368873152629</v>
      </c>
    </row>
    <row r="42" spans="1:6" x14ac:dyDescent="0.2">
      <c r="A42" s="21" t="s">
        <v>182</v>
      </c>
      <c r="B42" s="21" t="s">
        <v>181</v>
      </c>
      <c r="C42" s="21" t="s">
        <v>183</v>
      </c>
      <c r="D42" s="24">
        <v>3645399</v>
      </c>
      <c r="E42" s="22">
        <v>6045.1651620000002</v>
      </c>
      <c r="F42" s="23">
        <v>0.92472972713553203</v>
      </c>
    </row>
    <row r="43" spans="1:6" x14ac:dyDescent="0.2">
      <c r="A43" s="21" t="s">
        <v>179</v>
      </c>
      <c r="B43" s="21" t="s">
        <v>178</v>
      </c>
      <c r="C43" s="21" t="s">
        <v>180</v>
      </c>
      <c r="D43" s="24">
        <v>104073</v>
      </c>
      <c r="E43" s="22">
        <v>5875.9615800000001</v>
      </c>
      <c r="F43" s="23">
        <v>0.89884663246067198</v>
      </c>
    </row>
    <row r="44" spans="1:6" x14ac:dyDescent="0.2">
      <c r="A44" s="21" t="s">
        <v>632</v>
      </c>
      <c r="B44" s="21" t="s">
        <v>631</v>
      </c>
      <c r="C44" s="21" t="s">
        <v>633</v>
      </c>
      <c r="D44" s="24">
        <v>1723096</v>
      </c>
      <c r="E44" s="22">
        <v>5865.4187840000004</v>
      </c>
      <c r="F44" s="23">
        <v>0.89723389953988897</v>
      </c>
    </row>
    <row r="45" spans="1:6" x14ac:dyDescent="0.2">
      <c r="A45" s="21" t="s">
        <v>227</v>
      </c>
      <c r="B45" s="21" t="s">
        <v>226</v>
      </c>
      <c r="C45" s="21" t="s">
        <v>123</v>
      </c>
      <c r="D45" s="24">
        <v>1608586</v>
      </c>
      <c r="E45" s="22">
        <v>5446.6721960000004</v>
      </c>
      <c r="F45" s="23">
        <v>0.83317817770547298</v>
      </c>
    </row>
    <row r="46" spans="1:6" x14ac:dyDescent="0.2">
      <c r="A46" s="21" t="s">
        <v>190</v>
      </c>
      <c r="B46" s="21" t="s">
        <v>189</v>
      </c>
      <c r="C46" s="21" t="s">
        <v>191</v>
      </c>
      <c r="D46" s="24">
        <v>140449</v>
      </c>
      <c r="E46" s="22">
        <v>5189.3096519999999</v>
      </c>
      <c r="F46" s="23">
        <v>0.79380939476732604</v>
      </c>
    </row>
    <row r="47" spans="1:6" x14ac:dyDescent="0.2">
      <c r="A47" s="21" t="s">
        <v>316</v>
      </c>
      <c r="B47" s="21" t="s">
        <v>315</v>
      </c>
      <c r="C47" s="21" t="s">
        <v>196</v>
      </c>
      <c r="D47" s="24">
        <v>262365</v>
      </c>
      <c r="E47" s="22">
        <v>5110.0831049999997</v>
      </c>
      <c r="F47" s="23">
        <v>0.78169009922686095</v>
      </c>
    </row>
    <row r="48" spans="1:6" x14ac:dyDescent="0.2">
      <c r="A48" s="21" t="s">
        <v>528</v>
      </c>
      <c r="B48" s="21" t="s">
        <v>527</v>
      </c>
      <c r="C48" s="21" t="s">
        <v>162</v>
      </c>
      <c r="D48" s="24">
        <v>174054</v>
      </c>
      <c r="E48" s="22">
        <v>4282.4246160000002</v>
      </c>
      <c r="F48" s="23">
        <v>0.65508306894993096</v>
      </c>
    </row>
    <row r="49" spans="1:9" x14ac:dyDescent="0.2">
      <c r="A49" s="21" t="s">
        <v>597</v>
      </c>
      <c r="B49" s="21" t="s">
        <v>596</v>
      </c>
      <c r="C49" s="21" t="s">
        <v>139</v>
      </c>
      <c r="D49" s="24">
        <v>357700</v>
      </c>
      <c r="E49" s="22">
        <v>3744.4036000000001</v>
      </c>
      <c r="F49" s="23">
        <v>0.57278192183714305</v>
      </c>
    </row>
    <row r="50" spans="1:9" x14ac:dyDescent="0.2">
      <c r="A50" s="21" t="s">
        <v>210</v>
      </c>
      <c r="B50" s="21" t="s">
        <v>209</v>
      </c>
      <c r="C50" s="21" t="s">
        <v>199</v>
      </c>
      <c r="D50" s="24">
        <v>374730</v>
      </c>
      <c r="E50" s="22">
        <v>3710.763825</v>
      </c>
      <c r="F50" s="23">
        <v>0.56763604093512998</v>
      </c>
    </row>
    <row r="51" spans="1:9" x14ac:dyDescent="0.2">
      <c r="A51" s="21" t="s">
        <v>514</v>
      </c>
      <c r="B51" s="21" t="s">
        <v>513</v>
      </c>
      <c r="C51" s="21" t="s">
        <v>139</v>
      </c>
      <c r="D51" s="24">
        <v>385188</v>
      </c>
      <c r="E51" s="22">
        <v>3548.1592620000001</v>
      </c>
      <c r="F51" s="23">
        <v>0.54276239908342605</v>
      </c>
    </row>
    <row r="52" spans="1:9" x14ac:dyDescent="0.2">
      <c r="A52" s="21" t="s">
        <v>820</v>
      </c>
      <c r="B52" s="21" t="s">
        <v>819</v>
      </c>
      <c r="C52" s="21" t="s">
        <v>213</v>
      </c>
      <c r="D52" s="24">
        <v>74301</v>
      </c>
      <c r="E52" s="22">
        <v>3298.9643999999998</v>
      </c>
      <c r="F52" s="23">
        <v>0.50464302755833201</v>
      </c>
    </row>
    <row r="53" spans="1:9" x14ac:dyDescent="0.2">
      <c r="A53" s="21" t="s">
        <v>496</v>
      </c>
      <c r="B53" s="21" t="s">
        <v>495</v>
      </c>
      <c r="C53" s="21" t="s">
        <v>233</v>
      </c>
      <c r="D53" s="24">
        <v>281374</v>
      </c>
      <c r="E53" s="22">
        <v>2189.6524680000002</v>
      </c>
      <c r="F53" s="23">
        <v>0.33495143225919399</v>
      </c>
    </row>
    <row r="54" spans="1:9" x14ac:dyDescent="0.2">
      <c r="A54" s="21" t="s">
        <v>235</v>
      </c>
      <c r="B54" s="21" t="s">
        <v>234</v>
      </c>
      <c r="C54" s="21" t="s">
        <v>236</v>
      </c>
      <c r="D54" s="24">
        <v>110000</v>
      </c>
      <c r="E54" s="22">
        <v>1963.06</v>
      </c>
      <c r="F54" s="23">
        <v>0.30028955198142199</v>
      </c>
    </row>
    <row r="55" spans="1:9" x14ac:dyDescent="0.2">
      <c r="A55" s="21" t="s">
        <v>589</v>
      </c>
      <c r="B55" s="21" t="s">
        <v>588</v>
      </c>
      <c r="C55" s="21" t="s">
        <v>134</v>
      </c>
      <c r="D55" s="24">
        <v>122459</v>
      </c>
      <c r="E55" s="22">
        <v>1031.043551</v>
      </c>
      <c r="F55" s="23">
        <v>0.15771887054044401</v>
      </c>
    </row>
    <row r="56" spans="1:9" x14ac:dyDescent="0.2">
      <c r="A56" s="20" t="s">
        <v>27</v>
      </c>
      <c r="B56" s="20"/>
      <c r="C56" s="20"/>
      <c r="D56" s="20"/>
      <c r="E56" s="25">
        <f>SUM(E7:E55)</f>
        <v>628024.09056999977</v>
      </c>
      <c r="F56" s="26">
        <f>SUM(F7:F55)</f>
        <v>96.068929523705364</v>
      </c>
      <c r="G56" s="14"/>
      <c r="H56" s="14"/>
      <c r="I56" s="14"/>
    </row>
    <row r="57" spans="1:9" x14ac:dyDescent="0.2">
      <c r="A57" s="21"/>
      <c r="B57" s="21"/>
      <c r="C57" s="21"/>
      <c r="D57" s="21"/>
      <c r="E57" s="22"/>
      <c r="F57" s="23"/>
    </row>
    <row r="58" spans="1:9" x14ac:dyDescent="0.2">
      <c r="A58" s="20" t="s">
        <v>371</v>
      </c>
      <c r="B58" s="21"/>
      <c r="C58" s="21"/>
      <c r="D58" s="21"/>
      <c r="E58" s="22"/>
      <c r="F58" s="23"/>
    </row>
    <row r="59" spans="1:9" x14ac:dyDescent="0.2">
      <c r="A59" s="21" t="s">
        <v>374</v>
      </c>
      <c r="B59" s="21" t="s">
        <v>373</v>
      </c>
      <c r="C59" s="21" t="s">
        <v>375</v>
      </c>
      <c r="D59" s="24">
        <v>3000</v>
      </c>
      <c r="E59" s="22">
        <v>2.9999999999999997E-4</v>
      </c>
      <c r="F59" s="23">
        <v>4.5891040311771602E-8</v>
      </c>
    </row>
    <row r="60" spans="1:9" x14ac:dyDescent="0.2">
      <c r="A60" s="21"/>
      <c r="B60" s="21" t="s">
        <v>372</v>
      </c>
      <c r="C60" s="21" t="s">
        <v>233</v>
      </c>
      <c r="D60" s="24">
        <v>2900</v>
      </c>
      <c r="E60" s="22">
        <v>2.9E-4</v>
      </c>
      <c r="F60" s="23">
        <v>4.4361338968045902E-8</v>
      </c>
    </row>
    <row r="61" spans="1:9" x14ac:dyDescent="0.2">
      <c r="A61" s="20" t="s">
        <v>27</v>
      </c>
      <c r="B61" s="20"/>
      <c r="C61" s="20"/>
      <c r="D61" s="20"/>
      <c r="E61" s="25">
        <f>SUM(E58:E60)</f>
        <v>5.9000000000000003E-4</v>
      </c>
      <c r="F61" s="26">
        <f>SUM(F58:F60)</f>
        <v>9.0252379279817498E-8</v>
      </c>
      <c r="G61" s="14"/>
      <c r="H61" s="14"/>
      <c r="I61" s="14"/>
    </row>
    <row r="62" spans="1:9" x14ac:dyDescent="0.2">
      <c r="A62" s="21"/>
      <c r="B62" s="21"/>
      <c r="C62" s="21"/>
      <c r="D62" s="21"/>
      <c r="E62" s="22"/>
      <c r="F62" s="23"/>
    </row>
    <row r="63" spans="1:9" x14ac:dyDescent="0.2">
      <c r="A63" s="20" t="s">
        <v>38</v>
      </c>
      <c r="B63" s="20"/>
      <c r="C63" s="20"/>
      <c r="D63" s="20"/>
      <c r="E63" s="25">
        <f>E56+E61</f>
        <v>628024.09115999972</v>
      </c>
      <c r="F63" s="26">
        <f>F56+F61</f>
        <v>96.068929613957749</v>
      </c>
      <c r="G63" s="14"/>
      <c r="H63" s="14"/>
      <c r="I63" s="14"/>
    </row>
    <row r="64" spans="1:9" x14ac:dyDescent="0.2">
      <c r="A64" s="20"/>
      <c r="B64" s="20"/>
      <c r="C64" s="20"/>
      <c r="D64" s="20"/>
      <c r="E64" s="25"/>
      <c r="F64" s="26"/>
      <c r="G64" s="14"/>
      <c r="H64" s="14"/>
      <c r="I64" s="14"/>
    </row>
    <row r="65" spans="1:9" x14ac:dyDescent="0.2">
      <c r="A65" s="20" t="s">
        <v>40</v>
      </c>
      <c r="B65" s="20"/>
      <c r="C65" s="20"/>
      <c r="D65" s="20"/>
      <c r="E65" s="25">
        <f>E67-(E56+E61)</f>
        <v>25698.286807200289</v>
      </c>
      <c r="F65" s="26">
        <f>F67-(F56+F61)</f>
        <v>3.9310703860422507</v>
      </c>
      <c r="G65" s="14"/>
      <c r="H65" s="14"/>
      <c r="I65" s="14"/>
    </row>
    <row r="66" spans="1:9" x14ac:dyDescent="0.2">
      <c r="A66" s="20"/>
      <c r="B66" s="20"/>
      <c r="C66" s="20"/>
      <c r="D66" s="20"/>
      <c r="E66" s="25"/>
      <c r="F66" s="26"/>
      <c r="G66" s="14"/>
      <c r="H66" s="14"/>
      <c r="I66" s="14"/>
    </row>
    <row r="67" spans="1:9" x14ac:dyDescent="0.2">
      <c r="A67" s="27" t="s">
        <v>39</v>
      </c>
      <c r="B67" s="27"/>
      <c r="C67" s="27"/>
      <c r="D67" s="27"/>
      <c r="E67" s="28">
        <v>653722.37796720001</v>
      </c>
      <c r="F67" s="29">
        <v>100</v>
      </c>
      <c r="G67" s="14"/>
      <c r="H67" s="14"/>
      <c r="I67" s="14"/>
    </row>
    <row r="68" spans="1:9" x14ac:dyDescent="0.2">
      <c r="F68" s="15" t="s">
        <v>943</v>
      </c>
    </row>
    <row r="69" spans="1:9" x14ac:dyDescent="0.2">
      <c r="A69" s="14" t="s">
        <v>41</v>
      </c>
    </row>
    <row r="70" spans="1:9" x14ac:dyDescent="0.2">
      <c r="A70" s="14" t="s">
        <v>378</v>
      </c>
    </row>
    <row r="72" spans="1:9" x14ac:dyDescent="0.2">
      <c r="A72" s="14" t="s">
        <v>42</v>
      </c>
    </row>
    <row r="73" spans="1:9" x14ac:dyDescent="0.2">
      <c r="A73" s="14" t="s">
        <v>43</v>
      </c>
    </row>
    <row r="74" spans="1:9" x14ac:dyDescent="0.2">
      <c r="A74" s="14" t="s">
        <v>44</v>
      </c>
      <c r="B74" s="14"/>
      <c r="C74" s="30" t="s">
        <v>46</v>
      </c>
      <c r="D74" s="14" t="s">
        <v>45</v>
      </c>
    </row>
    <row r="75" spans="1:9" x14ac:dyDescent="0.2">
      <c r="A75" s="7" t="s">
        <v>47</v>
      </c>
      <c r="C75" s="31">
        <v>1292.7598</v>
      </c>
      <c r="D75" s="31">
        <v>1439.8290999999999</v>
      </c>
    </row>
    <row r="76" spans="1:9" x14ac:dyDescent="0.2">
      <c r="A76" s="7" t="s">
        <v>48</v>
      </c>
      <c r="C76" s="31">
        <v>58.5959</v>
      </c>
      <c r="D76" s="31">
        <v>65.261899999999997</v>
      </c>
    </row>
    <row r="77" spans="1:9" x14ac:dyDescent="0.2">
      <c r="A77" s="7" t="s">
        <v>49</v>
      </c>
      <c r="C77" s="31">
        <v>1437.0216</v>
      </c>
      <c r="D77" s="31">
        <v>1606.7674</v>
      </c>
    </row>
    <row r="78" spans="1:9" x14ac:dyDescent="0.2">
      <c r="A78" s="7" t="s">
        <v>50</v>
      </c>
      <c r="C78" s="31">
        <v>67.728099999999998</v>
      </c>
      <c r="D78" s="31">
        <v>75.722899999999996</v>
      </c>
    </row>
    <row r="80" spans="1:9" x14ac:dyDescent="0.2">
      <c r="A80" s="7" t="s">
        <v>55</v>
      </c>
    </row>
    <row r="82" spans="1:9" x14ac:dyDescent="0.2">
      <c r="A82" s="14" t="s">
        <v>51</v>
      </c>
      <c r="D82" s="30" t="s">
        <v>57</v>
      </c>
    </row>
    <row r="84" spans="1:9" x14ac:dyDescent="0.2">
      <c r="A84" s="14" t="s">
        <v>285</v>
      </c>
      <c r="D84" s="36">
        <v>5.6610981303007367E-2</v>
      </c>
    </row>
    <row r="86" spans="1:9" x14ac:dyDescent="0.2">
      <c r="A86" s="14" t="s">
        <v>964</v>
      </c>
      <c r="D86" s="30" t="s">
        <v>57</v>
      </c>
      <c r="G86" s="10"/>
    </row>
    <row r="88" spans="1:9" x14ac:dyDescent="0.2">
      <c r="A88" s="63" t="s">
        <v>1004</v>
      </c>
      <c r="B88" s="59"/>
      <c r="C88" s="59"/>
      <c r="D88" s="59"/>
      <c r="E88" s="11"/>
      <c r="G88" s="59"/>
      <c r="H88" s="59"/>
      <c r="I88" s="59"/>
    </row>
    <row r="89" spans="1:9" x14ac:dyDescent="0.2">
      <c r="A89" s="70"/>
      <c r="B89" s="59"/>
      <c r="C89" s="59"/>
      <c r="D89" s="59"/>
      <c r="E89" s="11"/>
      <c r="G89" s="59"/>
      <c r="H89" s="59"/>
      <c r="I89" s="59"/>
    </row>
    <row r="90" spans="1:9" x14ac:dyDescent="0.2">
      <c r="A90" s="63" t="s">
        <v>997</v>
      </c>
      <c r="B90" s="59"/>
      <c r="C90" s="59"/>
      <c r="D90" s="59"/>
      <c r="E90" s="11"/>
      <c r="G90" s="59"/>
      <c r="H90" s="59"/>
      <c r="I90" s="59"/>
    </row>
    <row r="91" spans="1:9" x14ac:dyDescent="0.2">
      <c r="A91" s="70"/>
      <c r="B91" s="59"/>
      <c r="C91" s="59"/>
      <c r="D91" s="59"/>
      <c r="E91" s="11"/>
      <c r="G91" s="59"/>
      <c r="H91" s="59"/>
      <c r="I91" s="59"/>
    </row>
    <row r="92" spans="1:9" x14ac:dyDescent="0.2">
      <c r="A92" s="59"/>
      <c r="B92" s="59"/>
      <c r="C92" s="59"/>
      <c r="D92" s="59"/>
      <c r="E92" s="11"/>
      <c r="G92" s="59"/>
      <c r="H92" s="59"/>
      <c r="I92" s="59"/>
    </row>
    <row r="93" spans="1:9" x14ac:dyDescent="0.2">
      <c r="A93" s="59"/>
      <c r="B93" s="59"/>
      <c r="C93" s="59"/>
      <c r="D93" s="59"/>
      <c r="E93" s="11"/>
      <c r="G93" s="59"/>
      <c r="H93" s="59"/>
      <c r="I93" s="59"/>
    </row>
    <row r="94" spans="1:9" x14ac:dyDescent="0.2">
      <c r="A94" s="59"/>
      <c r="B94" s="59"/>
      <c r="C94" s="59"/>
      <c r="D94" s="59"/>
      <c r="E94" s="11"/>
      <c r="G94" s="59"/>
      <c r="H94" s="59"/>
      <c r="I94" s="59"/>
    </row>
    <row r="95" spans="1:9" x14ac:dyDescent="0.2">
      <c r="A95" s="59"/>
      <c r="B95" s="59"/>
      <c r="C95" s="59"/>
      <c r="D95" s="59"/>
      <c r="E95" s="11"/>
      <c r="G95" s="59"/>
      <c r="H95" s="59"/>
      <c r="I95" s="59"/>
    </row>
    <row r="96" spans="1:9" x14ac:dyDescent="0.2">
      <c r="A96" s="59"/>
      <c r="B96" s="59"/>
      <c r="C96" s="59"/>
      <c r="D96" s="59"/>
      <c r="E96" s="11"/>
      <c r="G96" s="59"/>
      <c r="H96" s="59"/>
      <c r="I96" s="59"/>
    </row>
    <row r="97" spans="1:9" x14ac:dyDescent="0.2">
      <c r="A97" s="59"/>
      <c r="B97" s="59"/>
      <c r="C97" s="59"/>
      <c r="D97" s="59"/>
      <c r="E97" s="11"/>
      <c r="G97" s="59"/>
      <c r="H97" s="59"/>
      <c r="I97" s="59"/>
    </row>
    <row r="98" spans="1:9" x14ac:dyDescent="0.2">
      <c r="A98" s="59"/>
      <c r="B98" s="59"/>
      <c r="C98" s="59"/>
      <c r="D98" s="59"/>
      <c r="E98" s="11"/>
      <c r="G98" s="59"/>
      <c r="H98" s="59"/>
      <c r="I98" s="59"/>
    </row>
    <row r="99" spans="1:9" x14ac:dyDescent="0.2">
      <c r="A99" s="59"/>
      <c r="B99" s="59"/>
      <c r="C99" s="59"/>
      <c r="D99" s="59"/>
      <c r="E99" s="11"/>
      <c r="G99" s="59"/>
      <c r="H99" s="59"/>
      <c r="I99" s="59"/>
    </row>
    <row r="100" spans="1:9" x14ac:dyDescent="0.2">
      <c r="A100" s="59"/>
      <c r="B100" s="59"/>
      <c r="C100" s="59"/>
      <c r="D100" s="59"/>
      <c r="E100" s="11"/>
      <c r="G100" s="59"/>
      <c r="H100" s="59"/>
      <c r="I100" s="59"/>
    </row>
    <row r="101" spans="1:9" x14ac:dyDescent="0.2">
      <c r="A101" s="59"/>
      <c r="B101" s="59"/>
      <c r="C101" s="59"/>
      <c r="D101" s="59"/>
      <c r="E101" s="11"/>
      <c r="G101" s="59"/>
      <c r="H101" s="59"/>
      <c r="I101" s="59"/>
    </row>
    <row r="102" spans="1:9" x14ac:dyDescent="0.2">
      <c r="A102" s="59"/>
      <c r="B102" s="59"/>
      <c r="C102" s="59"/>
      <c r="D102" s="59"/>
      <c r="E102" s="11"/>
      <c r="G102" s="59"/>
      <c r="H102" s="59"/>
      <c r="I102" s="59"/>
    </row>
    <row r="103" spans="1:9" x14ac:dyDescent="0.2">
      <c r="A103" s="59"/>
      <c r="B103" s="59"/>
      <c r="C103" s="59"/>
      <c r="D103" s="59"/>
      <c r="E103" s="11"/>
      <c r="G103" s="59"/>
      <c r="H103" s="59"/>
      <c r="I103" s="59"/>
    </row>
    <row r="104" spans="1:9" x14ac:dyDescent="0.2">
      <c r="A104" s="59"/>
      <c r="B104" s="59"/>
      <c r="C104" s="59"/>
      <c r="D104" s="59"/>
      <c r="E104" s="11"/>
      <c r="G104" s="59"/>
      <c r="H104" s="59"/>
      <c r="I104" s="59"/>
    </row>
    <row r="105" spans="1:9" x14ac:dyDescent="0.2">
      <c r="A105" s="59"/>
      <c r="B105" s="59"/>
      <c r="C105" s="59"/>
      <c r="D105" s="59"/>
      <c r="E105" s="11"/>
      <c r="G105" s="59"/>
      <c r="H105" s="59"/>
      <c r="I105" s="59"/>
    </row>
    <row r="106" spans="1:9" x14ac:dyDescent="0.2">
      <c r="A106" s="59"/>
      <c r="B106" s="59"/>
      <c r="C106" s="59"/>
      <c r="D106" s="59"/>
      <c r="E106" s="11"/>
      <c r="G106" s="59"/>
      <c r="H106" s="59"/>
      <c r="I106" s="59"/>
    </row>
    <row r="107" spans="1:9" x14ac:dyDescent="0.2">
      <c r="A107" s="59"/>
      <c r="B107" s="59"/>
      <c r="C107" s="59"/>
      <c r="D107" s="59"/>
      <c r="E107" s="11"/>
      <c r="G107" s="59"/>
      <c r="H107" s="59"/>
      <c r="I107" s="59"/>
    </row>
    <row r="108" spans="1:9" x14ac:dyDescent="0.2">
      <c r="A108" s="59"/>
      <c r="B108" s="59"/>
      <c r="C108" s="59"/>
      <c r="D108" s="59"/>
      <c r="E108" s="11"/>
      <c r="G108" s="59"/>
      <c r="H108" s="59"/>
      <c r="I108" s="59"/>
    </row>
    <row r="109" spans="1:9" x14ac:dyDescent="0.2">
      <c r="A109" s="63" t="s">
        <v>1010</v>
      </c>
      <c r="B109" s="59"/>
      <c r="C109" s="59"/>
      <c r="D109" s="59"/>
      <c r="E109" s="11"/>
      <c r="G109" s="59"/>
      <c r="H109" s="59"/>
      <c r="I109" s="59"/>
    </row>
    <row r="110" spans="1:9" x14ac:dyDescent="0.2">
      <c r="A110" s="59"/>
      <c r="B110" s="59"/>
      <c r="C110" s="59"/>
      <c r="D110" s="59"/>
      <c r="E110" s="11"/>
      <c r="G110" s="59"/>
      <c r="H110" s="59"/>
      <c r="I110" s="59"/>
    </row>
    <row r="111" spans="1:9" x14ac:dyDescent="0.2">
      <c r="A111" s="63" t="s">
        <v>998</v>
      </c>
      <c r="B111" s="59"/>
      <c r="C111" s="59"/>
      <c r="D111" s="59"/>
      <c r="E111" s="11"/>
      <c r="G111" s="59"/>
      <c r="H111" s="59"/>
      <c r="I111" s="59"/>
    </row>
    <row r="112" spans="1:9" x14ac:dyDescent="0.2">
      <c r="A112" s="59"/>
      <c r="B112" s="59"/>
      <c r="C112" s="59"/>
      <c r="D112" s="59"/>
      <c r="E112" s="11"/>
      <c r="G112" s="59"/>
      <c r="H112" s="59"/>
      <c r="I112" s="59"/>
    </row>
    <row r="113" spans="1:9" x14ac:dyDescent="0.2">
      <c r="A113" s="59"/>
      <c r="B113" s="59"/>
      <c r="C113" s="59"/>
      <c r="D113" s="59"/>
      <c r="E113" s="11"/>
      <c r="G113" s="59"/>
      <c r="H113" s="59"/>
      <c r="I113" s="59"/>
    </row>
    <row r="114" spans="1:9" x14ac:dyDescent="0.2">
      <c r="A114" s="59"/>
      <c r="B114" s="59"/>
      <c r="C114" s="59"/>
      <c r="D114" s="59"/>
      <c r="E114" s="11"/>
      <c r="G114" s="59"/>
      <c r="H114" s="59"/>
      <c r="I114" s="59"/>
    </row>
    <row r="115" spans="1:9" x14ac:dyDescent="0.2">
      <c r="A115" s="59"/>
      <c r="B115" s="59"/>
      <c r="C115" s="59"/>
      <c r="D115" s="59"/>
      <c r="E115" s="11"/>
      <c r="G115" s="59"/>
      <c r="H115" s="59"/>
      <c r="I115" s="59"/>
    </row>
    <row r="116" spans="1:9" x14ac:dyDescent="0.2">
      <c r="A116" s="59"/>
      <c r="B116" s="59"/>
      <c r="C116" s="59"/>
      <c r="D116" s="59"/>
      <c r="E116" s="11"/>
      <c r="G116" s="59"/>
      <c r="H116" s="59"/>
      <c r="I116" s="59"/>
    </row>
    <row r="117" spans="1:9" x14ac:dyDescent="0.2">
      <c r="A117" s="59"/>
      <c r="B117" s="59"/>
      <c r="C117" s="59"/>
      <c r="D117" s="59"/>
      <c r="E117" s="11"/>
      <c r="G117" s="59"/>
      <c r="H117" s="59"/>
      <c r="I117" s="59"/>
    </row>
    <row r="118" spans="1:9" x14ac:dyDescent="0.2">
      <c r="A118" s="59"/>
      <c r="B118" s="59"/>
      <c r="C118" s="59"/>
      <c r="D118" s="59"/>
      <c r="E118" s="11"/>
      <c r="G118" s="59"/>
      <c r="H118" s="59"/>
      <c r="I118" s="59"/>
    </row>
    <row r="119" spans="1:9" x14ac:dyDescent="0.2">
      <c r="A119" s="59"/>
      <c r="B119" s="59"/>
      <c r="C119" s="59"/>
      <c r="D119" s="59"/>
      <c r="E119" s="11"/>
      <c r="G119" s="59"/>
      <c r="H119" s="59"/>
      <c r="I119" s="59"/>
    </row>
    <row r="120" spans="1:9" x14ac:dyDescent="0.2">
      <c r="A120" s="59"/>
      <c r="B120" s="59"/>
      <c r="C120" s="59"/>
      <c r="D120" s="59"/>
      <c r="E120" s="11"/>
      <c r="G120" s="59"/>
      <c r="H120" s="59"/>
      <c r="I120" s="59"/>
    </row>
    <row r="121" spans="1:9" x14ac:dyDescent="0.2">
      <c r="A121" s="59"/>
      <c r="B121" s="59"/>
      <c r="C121" s="59"/>
      <c r="D121" s="59"/>
      <c r="E121" s="11"/>
      <c r="G121" s="59"/>
      <c r="H121" s="59"/>
      <c r="I121" s="59"/>
    </row>
    <row r="122" spans="1:9" x14ac:dyDescent="0.2">
      <c r="A122" s="59"/>
      <c r="B122" s="59"/>
      <c r="C122" s="59"/>
      <c r="D122" s="59"/>
      <c r="E122" s="11"/>
      <c r="G122" s="59"/>
      <c r="H122" s="59"/>
      <c r="I122" s="59"/>
    </row>
    <row r="123" spans="1:9" x14ac:dyDescent="0.2">
      <c r="A123" s="59"/>
      <c r="B123" s="59"/>
      <c r="C123" s="59"/>
      <c r="D123" s="59"/>
      <c r="E123" s="11"/>
      <c r="G123" s="59"/>
      <c r="H123" s="59"/>
      <c r="I123" s="59"/>
    </row>
    <row r="124" spans="1:9" x14ac:dyDescent="0.2">
      <c r="A124" s="59"/>
      <c r="B124" s="59"/>
      <c r="C124" s="59"/>
      <c r="D124" s="59"/>
      <c r="E124" s="11"/>
      <c r="G124" s="59"/>
      <c r="H124" s="59"/>
      <c r="I124" s="59"/>
    </row>
    <row r="125" spans="1:9" x14ac:dyDescent="0.2">
      <c r="A125" s="59"/>
      <c r="B125" s="59"/>
      <c r="C125" s="59"/>
      <c r="D125" s="59"/>
      <c r="E125" s="11"/>
      <c r="G125" s="59"/>
      <c r="H125" s="59"/>
      <c r="I125" s="59"/>
    </row>
    <row r="126" spans="1:9" x14ac:dyDescent="0.2">
      <c r="A126" s="59"/>
      <c r="B126" s="59"/>
      <c r="C126" s="59"/>
      <c r="D126" s="59"/>
      <c r="E126" s="11"/>
      <c r="G126" s="59"/>
      <c r="H126" s="59"/>
      <c r="I126" s="59"/>
    </row>
    <row r="127" spans="1:9" x14ac:dyDescent="0.2">
      <c r="A127" s="59"/>
      <c r="B127" s="59"/>
      <c r="C127" s="59"/>
      <c r="D127" s="59"/>
      <c r="E127" s="11"/>
      <c r="G127" s="59"/>
      <c r="H127" s="59"/>
      <c r="I127" s="59"/>
    </row>
    <row r="128" spans="1:9" x14ac:dyDescent="0.2">
      <c r="A128" s="59"/>
      <c r="B128" s="59"/>
      <c r="C128" s="59"/>
      <c r="D128" s="59"/>
      <c r="E128" s="11"/>
      <c r="G128" s="59"/>
      <c r="H128" s="59"/>
      <c r="I128" s="59"/>
    </row>
    <row r="129" spans="1:9" x14ac:dyDescent="0.2">
      <c r="A129" s="63" t="s">
        <v>1026</v>
      </c>
      <c r="B129" s="59"/>
      <c r="C129" s="59"/>
      <c r="D129" s="59"/>
      <c r="E129" s="11"/>
      <c r="G129" s="59"/>
      <c r="H129" s="59"/>
      <c r="I129" s="59"/>
    </row>
    <row r="130" spans="1:9" x14ac:dyDescent="0.2">
      <c r="A130" s="59"/>
      <c r="B130" s="59"/>
      <c r="C130" s="59"/>
      <c r="D130" s="59"/>
      <c r="E130" s="11"/>
      <c r="G130" s="59"/>
      <c r="H130" s="59"/>
      <c r="I130" s="59"/>
    </row>
    <row r="131" spans="1:9" x14ac:dyDescent="0.2">
      <c r="A131" s="59" t="s">
        <v>996</v>
      </c>
      <c r="B131" s="59"/>
      <c r="C131" s="59"/>
      <c r="D131" s="59"/>
      <c r="E131" s="11"/>
      <c r="G131" s="59"/>
      <c r="H131" s="59"/>
      <c r="I131" s="59"/>
    </row>
    <row r="132" spans="1:9" x14ac:dyDescent="0.2">
      <c r="A132" s="59"/>
      <c r="B132" s="59"/>
      <c r="C132" s="59"/>
      <c r="D132" s="59"/>
      <c r="E132" s="11"/>
      <c r="G132" s="59"/>
      <c r="H132" s="59"/>
      <c r="I132" s="59"/>
    </row>
    <row r="133" spans="1:9" x14ac:dyDescent="0.2">
      <c r="A133" s="59"/>
      <c r="B133" s="59"/>
      <c r="C133" s="59"/>
      <c r="D133" s="59"/>
      <c r="E133" s="11"/>
      <c r="G133" s="59"/>
      <c r="H133" s="59"/>
      <c r="I133" s="59"/>
    </row>
    <row r="134" spans="1:9" x14ac:dyDescent="0.2">
      <c r="A134" s="59"/>
      <c r="B134" s="59"/>
      <c r="C134" s="59"/>
      <c r="D134" s="59"/>
      <c r="E134" s="11"/>
      <c r="G134" s="59"/>
      <c r="H134" s="59"/>
      <c r="I134" s="59"/>
    </row>
    <row r="135" spans="1:9" x14ac:dyDescent="0.2">
      <c r="A135" s="59"/>
      <c r="B135" s="59"/>
      <c r="C135" s="59"/>
      <c r="D135" s="59"/>
      <c r="E135" s="11"/>
      <c r="G135" s="59"/>
      <c r="H135" s="59"/>
      <c r="I135" s="59"/>
    </row>
    <row r="136" spans="1:9" x14ac:dyDescent="0.2">
      <c r="A136" s="59"/>
      <c r="B136" s="59"/>
      <c r="C136" s="59"/>
      <c r="D136" s="59"/>
      <c r="E136" s="11"/>
      <c r="G136" s="59"/>
      <c r="H136" s="59"/>
      <c r="I136" s="59"/>
    </row>
    <row r="137" spans="1:9" x14ac:dyDescent="0.2">
      <c r="A137" s="59"/>
      <c r="B137" s="59"/>
      <c r="C137" s="59"/>
      <c r="D137" s="59"/>
      <c r="E137" s="11"/>
      <c r="G137" s="59"/>
      <c r="H137" s="59"/>
      <c r="I137" s="59"/>
    </row>
    <row r="138" spans="1:9" x14ac:dyDescent="0.2">
      <c r="A138" s="59"/>
      <c r="B138" s="59"/>
      <c r="C138" s="59"/>
      <c r="D138" s="59"/>
      <c r="E138" s="11"/>
      <c r="G138" s="59"/>
      <c r="H138" s="59"/>
      <c r="I138" s="59"/>
    </row>
    <row r="139" spans="1:9" x14ac:dyDescent="0.2">
      <c r="A139" s="59"/>
      <c r="B139" s="59"/>
      <c r="C139" s="59"/>
      <c r="D139" s="59"/>
      <c r="E139" s="11"/>
      <c r="G139" s="59"/>
      <c r="H139" s="59"/>
      <c r="I139" s="59"/>
    </row>
    <row r="140" spans="1:9" x14ac:dyDescent="0.2">
      <c r="A140" s="59"/>
      <c r="B140" s="59"/>
      <c r="C140" s="59"/>
      <c r="D140" s="59"/>
      <c r="E140" s="11"/>
      <c r="G140" s="59"/>
      <c r="H140" s="59"/>
      <c r="I140" s="59"/>
    </row>
    <row r="141" spans="1:9" x14ac:dyDescent="0.2">
      <c r="A141" s="59"/>
      <c r="B141" s="59"/>
      <c r="C141" s="59"/>
      <c r="D141" s="59"/>
      <c r="E141" s="11"/>
      <c r="G141" s="59"/>
      <c r="H141" s="59"/>
      <c r="I141" s="59"/>
    </row>
    <row r="142" spans="1:9" x14ac:dyDescent="0.2">
      <c r="A142" s="59"/>
      <c r="B142" s="59"/>
      <c r="C142" s="59"/>
      <c r="D142" s="59"/>
      <c r="E142" s="11"/>
      <c r="G142" s="59"/>
      <c r="H142" s="59"/>
      <c r="I142" s="59"/>
    </row>
    <row r="143" spans="1:9" x14ac:dyDescent="0.2">
      <c r="A143" s="59"/>
      <c r="B143" s="59"/>
      <c r="C143" s="59"/>
      <c r="D143" s="59"/>
      <c r="E143" s="11"/>
      <c r="G143" s="59"/>
      <c r="H143" s="59"/>
      <c r="I143" s="59"/>
    </row>
    <row r="144" spans="1:9" x14ac:dyDescent="0.2">
      <c r="A144" s="59"/>
      <c r="B144" s="59"/>
      <c r="C144" s="59"/>
      <c r="D144" s="59"/>
      <c r="E144" s="11"/>
      <c r="G144" s="59"/>
      <c r="H144" s="59"/>
      <c r="I144" s="59"/>
    </row>
    <row r="145" spans="1:9" x14ac:dyDescent="0.2">
      <c r="A145" s="59"/>
      <c r="B145" s="59"/>
      <c r="C145" s="59"/>
      <c r="D145" s="59"/>
      <c r="E145" s="11"/>
      <c r="G145" s="59"/>
      <c r="H145" s="59"/>
      <c r="I145" s="59"/>
    </row>
    <row r="146" spans="1:9" x14ac:dyDescent="0.2">
      <c r="A146" s="59"/>
      <c r="B146" s="59"/>
      <c r="C146" s="59"/>
      <c r="D146" s="59"/>
      <c r="E146" s="11"/>
      <c r="G146" s="59"/>
      <c r="H146" s="59"/>
      <c r="I146" s="59"/>
    </row>
    <row r="147" spans="1:9" x14ac:dyDescent="0.2">
      <c r="A147" s="59"/>
      <c r="B147" s="59"/>
      <c r="C147" s="59"/>
      <c r="D147" s="59"/>
      <c r="E147" s="11"/>
      <c r="G147" s="59"/>
      <c r="H147" s="59"/>
      <c r="I147" s="59"/>
    </row>
    <row r="148" spans="1:9" x14ac:dyDescent="0.2">
      <c r="A148" s="59"/>
      <c r="B148" s="59"/>
      <c r="C148" s="59"/>
      <c r="D148" s="59"/>
      <c r="E148" s="11"/>
      <c r="G148" s="59"/>
      <c r="H148" s="59"/>
      <c r="I148" s="59"/>
    </row>
    <row r="149" spans="1:9" x14ac:dyDescent="0.2">
      <c r="A149" s="59"/>
      <c r="B149" s="59"/>
      <c r="C149" s="59"/>
      <c r="D149" s="59"/>
      <c r="E149" s="11"/>
      <c r="G149" s="59"/>
      <c r="H149" s="59"/>
      <c r="I149" s="59"/>
    </row>
    <row r="150" spans="1:9" x14ac:dyDescent="0.2">
      <c r="A150" s="59"/>
      <c r="B150" s="59"/>
      <c r="C150" s="59"/>
      <c r="D150" s="59"/>
      <c r="E150" s="11"/>
      <c r="G150" s="59"/>
      <c r="H150" s="59"/>
      <c r="I150" s="59"/>
    </row>
    <row r="151" spans="1:9" x14ac:dyDescent="0.2">
      <c r="A151" s="59"/>
      <c r="B151" s="59"/>
      <c r="C151" s="59"/>
      <c r="D151" s="59"/>
      <c r="E151" s="11"/>
      <c r="G151" s="59"/>
      <c r="H151" s="59"/>
      <c r="I151" s="59"/>
    </row>
    <row r="152" spans="1:9" x14ac:dyDescent="0.2">
      <c r="A152" s="59"/>
      <c r="B152" s="59"/>
      <c r="C152" s="59"/>
      <c r="D152" s="59"/>
      <c r="E152" s="11"/>
      <c r="G152" s="59"/>
      <c r="H152" s="59"/>
      <c r="I152" s="59"/>
    </row>
    <row r="153" spans="1:9" x14ac:dyDescent="0.2">
      <c r="A153" s="59"/>
      <c r="B153" s="59"/>
      <c r="C153" s="59"/>
      <c r="D153" s="59"/>
      <c r="E153" s="11"/>
      <c r="G153" s="59"/>
      <c r="H153" s="59"/>
      <c r="I153" s="59"/>
    </row>
    <row r="154" spans="1:9" x14ac:dyDescent="0.2">
      <c r="A154" s="59"/>
      <c r="B154" s="59"/>
      <c r="C154" s="59"/>
      <c r="D154" s="59"/>
      <c r="E154" s="11"/>
      <c r="G154" s="59"/>
      <c r="H154" s="59"/>
      <c r="I154" s="59"/>
    </row>
    <row r="155" spans="1:9" x14ac:dyDescent="0.2">
      <c r="A155" s="59"/>
      <c r="B155" s="59"/>
      <c r="C155" s="59"/>
      <c r="D155" s="59"/>
      <c r="E155" s="11"/>
      <c r="G155" s="59"/>
      <c r="H155" s="59"/>
      <c r="I155" s="59"/>
    </row>
    <row r="156" spans="1:9" x14ac:dyDescent="0.2">
      <c r="A156" s="59"/>
      <c r="B156" s="59"/>
      <c r="C156" s="59"/>
      <c r="D156" s="59"/>
      <c r="E156" s="11"/>
      <c r="G156" s="59"/>
      <c r="H156" s="59"/>
      <c r="I156" s="59"/>
    </row>
    <row r="157" spans="1:9" x14ac:dyDescent="0.2">
      <c r="A157" s="59"/>
      <c r="B157" s="59"/>
      <c r="C157" s="59"/>
      <c r="D157" s="59"/>
      <c r="E157" s="11"/>
      <c r="G157" s="59"/>
      <c r="H157" s="59"/>
      <c r="I157" s="59"/>
    </row>
    <row r="158" spans="1:9" x14ac:dyDescent="0.2">
      <c r="A158" s="59"/>
      <c r="B158" s="59"/>
      <c r="C158" s="59"/>
      <c r="D158" s="59"/>
      <c r="E158" s="11"/>
      <c r="G158" s="59"/>
      <c r="H158" s="59"/>
      <c r="I158" s="59"/>
    </row>
    <row r="159" spans="1:9" x14ac:dyDescent="0.2">
      <c r="A159" s="59"/>
      <c r="B159" s="59"/>
      <c r="C159" s="59"/>
      <c r="D159" s="59"/>
      <c r="E159" s="11"/>
      <c r="G159" s="59"/>
      <c r="H159" s="59"/>
      <c r="I159" s="59"/>
    </row>
    <row r="160" spans="1:9" x14ac:dyDescent="0.2">
      <c r="A160" s="59"/>
      <c r="B160" s="59"/>
      <c r="C160" s="59"/>
      <c r="D160" s="59"/>
      <c r="E160" s="11"/>
      <c r="G160" s="59"/>
      <c r="H160" s="59"/>
      <c r="I160" s="59"/>
    </row>
    <row r="161" spans="1:9" x14ac:dyDescent="0.2">
      <c r="A161" s="59"/>
      <c r="B161" s="59"/>
      <c r="C161" s="59"/>
      <c r="D161" s="59"/>
      <c r="E161" s="11"/>
      <c r="G161" s="59"/>
      <c r="H161" s="59"/>
      <c r="I161" s="59"/>
    </row>
    <row r="162" spans="1:9" x14ac:dyDescent="0.2">
      <c r="A162" s="59"/>
      <c r="B162" s="59"/>
      <c r="C162" s="59"/>
      <c r="D162" s="59"/>
      <c r="E162" s="11"/>
      <c r="G162" s="59"/>
      <c r="H162" s="59"/>
      <c r="I162" s="59"/>
    </row>
    <row r="163" spans="1:9" x14ac:dyDescent="0.2">
      <c r="A163" s="59"/>
      <c r="B163" s="59"/>
      <c r="C163" s="59"/>
      <c r="D163" s="59"/>
      <c r="E163" s="11"/>
      <c r="G163" s="59"/>
      <c r="H163" s="59"/>
      <c r="I163" s="59"/>
    </row>
    <row r="164" spans="1:9" x14ac:dyDescent="0.2">
      <c r="A164" s="59"/>
      <c r="B164" s="59"/>
      <c r="C164" s="59"/>
      <c r="D164" s="59"/>
      <c r="E164" s="11"/>
      <c r="G164" s="59"/>
      <c r="H164" s="59"/>
      <c r="I164" s="59"/>
    </row>
    <row r="165" spans="1:9" x14ac:dyDescent="0.2">
      <c r="A165" s="59"/>
      <c r="B165" s="59"/>
      <c r="C165" s="59"/>
      <c r="D165" s="59"/>
      <c r="E165" s="11"/>
      <c r="G165" s="59"/>
      <c r="H165" s="59"/>
      <c r="I165" s="59"/>
    </row>
    <row r="166" spans="1:9" x14ac:dyDescent="0.2">
      <c r="A166" s="59"/>
      <c r="B166" s="59"/>
      <c r="C166" s="59"/>
      <c r="D166" s="59"/>
      <c r="E166" s="11"/>
      <c r="G166" s="59"/>
      <c r="H166" s="59"/>
      <c r="I166" s="59"/>
    </row>
    <row r="167" spans="1:9" x14ac:dyDescent="0.2">
      <c r="A167" s="59"/>
      <c r="B167" s="59"/>
      <c r="C167" s="59"/>
      <c r="D167" s="59"/>
      <c r="E167" s="11"/>
      <c r="G167" s="59"/>
      <c r="H167" s="59"/>
      <c r="I167" s="59"/>
    </row>
    <row r="168" spans="1:9" x14ac:dyDescent="0.2">
      <c r="A168" s="59"/>
      <c r="B168" s="59"/>
      <c r="C168" s="59"/>
      <c r="D168" s="59"/>
      <c r="E168" s="11"/>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c r="B172" s="59"/>
      <c r="C172" s="59"/>
      <c r="D172" s="59"/>
      <c r="E172" s="11"/>
      <c r="G172" s="59"/>
      <c r="H172" s="59"/>
      <c r="I172" s="59"/>
    </row>
    <row r="173" spans="1:9" x14ac:dyDescent="0.2">
      <c r="A173" s="59"/>
      <c r="B173" s="59"/>
      <c r="C173" s="59"/>
      <c r="D173" s="59"/>
      <c r="E173" s="11"/>
      <c r="G173" s="59"/>
      <c r="H173" s="59"/>
      <c r="I173" s="59"/>
    </row>
    <row r="174" spans="1:9" x14ac:dyDescent="0.2">
      <c r="A174" s="59"/>
      <c r="B174" s="59"/>
      <c r="C174" s="59"/>
      <c r="D174" s="59"/>
      <c r="E174" s="11"/>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row r="207" spans="1:9" x14ac:dyDescent="0.2">
      <c r="A207" s="59"/>
      <c r="B207" s="59"/>
      <c r="C207" s="59"/>
      <c r="D207" s="59"/>
      <c r="E207" s="11"/>
      <c r="G207" s="59"/>
      <c r="H207" s="59"/>
      <c r="I207" s="59"/>
    </row>
    <row r="208" spans="1:9" x14ac:dyDescent="0.2">
      <c r="A208" s="59"/>
      <c r="B208" s="59"/>
      <c r="C208" s="59"/>
      <c r="D208" s="59"/>
      <c r="E208" s="11"/>
      <c r="G208" s="59"/>
      <c r="H208" s="59"/>
      <c r="I208" s="59"/>
    </row>
    <row r="209" spans="1:9" x14ac:dyDescent="0.2">
      <c r="A209" s="59"/>
      <c r="B209" s="59"/>
      <c r="C209" s="59"/>
      <c r="D209" s="59"/>
      <c r="E209" s="11"/>
      <c r="G209" s="59"/>
      <c r="H209" s="59"/>
      <c r="I209" s="59"/>
    </row>
    <row r="210" spans="1:9" x14ac:dyDescent="0.2">
      <c r="A210" s="59"/>
      <c r="B210" s="59"/>
      <c r="C210" s="59"/>
      <c r="D210" s="59"/>
      <c r="E210" s="11"/>
      <c r="G210" s="59"/>
      <c r="H210" s="59"/>
      <c r="I210" s="59"/>
    </row>
    <row r="211" spans="1:9" x14ac:dyDescent="0.2">
      <c r="A211" s="59"/>
      <c r="B211" s="59"/>
      <c r="C211" s="59"/>
      <c r="D211" s="59"/>
      <c r="E211" s="11"/>
      <c r="G211" s="59"/>
      <c r="H211" s="59"/>
      <c r="I211" s="59"/>
    </row>
    <row r="212" spans="1:9" x14ac:dyDescent="0.2">
      <c r="A212" s="59"/>
      <c r="B212" s="59"/>
      <c r="C212" s="59"/>
      <c r="D212" s="59"/>
      <c r="E212" s="11"/>
      <c r="G212" s="59"/>
      <c r="H212" s="59"/>
      <c r="I212" s="59"/>
    </row>
    <row r="213" spans="1:9" x14ac:dyDescent="0.2">
      <c r="A213" s="59"/>
      <c r="B213" s="59"/>
      <c r="C213" s="59"/>
      <c r="D213" s="59"/>
      <c r="E213" s="11"/>
      <c r="G213" s="59"/>
      <c r="H213" s="59"/>
      <c r="I213" s="59"/>
    </row>
    <row r="214" spans="1:9" x14ac:dyDescent="0.2">
      <c r="A214" s="59"/>
      <c r="B214" s="59"/>
      <c r="C214" s="59"/>
      <c r="D214" s="59"/>
      <c r="E214" s="11"/>
      <c r="G214" s="59"/>
      <c r="H214" s="59"/>
      <c r="I214" s="59"/>
    </row>
    <row r="215" spans="1:9" x14ac:dyDescent="0.2">
      <c r="A215" s="59"/>
      <c r="B215" s="59"/>
      <c r="C215" s="59"/>
      <c r="D215" s="59"/>
      <c r="E215" s="11"/>
      <c r="G215" s="59"/>
      <c r="H215" s="59"/>
      <c r="I215" s="59"/>
    </row>
    <row r="216" spans="1:9" x14ac:dyDescent="0.2">
      <c r="A216" s="59"/>
      <c r="B216" s="59"/>
      <c r="C216" s="59"/>
      <c r="D216" s="59"/>
      <c r="E216" s="11"/>
      <c r="G216" s="59"/>
      <c r="H216" s="59"/>
      <c r="I216" s="59"/>
    </row>
    <row r="217" spans="1:9" x14ac:dyDescent="0.2">
      <c r="A217" s="59"/>
      <c r="B217" s="59"/>
      <c r="C217" s="59"/>
      <c r="D217" s="59"/>
      <c r="E217" s="11"/>
      <c r="G217" s="59"/>
      <c r="H217" s="59"/>
      <c r="I217" s="59"/>
    </row>
    <row r="218" spans="1:9" x14ac:dyDescent="0.2">
      <c r="A218" s="59"/>
      <c r="B218" s="59"/>
      <c r="C218" s="59"/>
      <c r="D218" s="59"/>
      <c r="E218" s="11"/>
      <c r="G218" s="59"/>
      <c r="H218" s="59"/>
      <c r="I218" s="59"/>
    </row>
    <row r="219" spans="1:9" x14ac:dyDescent="0.2">
      <c r="A219" s="59"/>
      <c r="B219" s="59"/>
      <c r="C219" s="59"/>
      <c r="D219" s="59"/>
      <c r="E219" s="11"/>
      <c r="G219" s="59"/>
      <c r="H219" s="59"/>
      <c r="I219" s="59"/>
    </row>
    <row r="220" spans="1:9" x14ac:dyDescent="0.2">
      <c r="A220" s="59"/>
      <c r="B220" s="59"/>
      <c r="C220" s="59"/>
      <c r="D220" s="59"/>
      <c r="E220" s="11"/>
      <c r="G220" s="59"/>
      <c r="H220" s="59"/>
      <c r="I220" s="59"/>
    </row>
    <row r="221" spans="1:9" x14ac:dyDescent="0.2">
      <c r="A221" s="59"/>
      <c r="B221" s="59"/>
      <c r="C221" s="59"/>
      <c r="D221" s="59"/>
      <c r="E221" s="11"/>
      <c r="G221" s="59"/>
      <c r="H221" s="59"/>
      <c r="I221" s="59"/>
    </row>
    <row r="222" spans="1:9" x14ac:dyDescent="0.2">
      <c r="A222" s="59"/>
      <c r="B222" s="59"/>
      <c r="C222" s="59"/>
      <c r="D222" s="59"/>
      <c r="E222" s="11"/>
      <c r="G222" s="59"/>
      <c r="H222" s="59"/>
      <c r="I222" s="59"/>
    </row>
    <row r="223" spans="1:9" x14ac:dyDescent="0.2">
      <c r="A223" s="59"/>
      <c r="B223" s="59"/>
      <c r="C223" s="59"/>
      <c r="D223" s="59"/>
      <c r="E223" s="11"/>
      <c r="G223" s="59"/>
      <c r="H223" s="59"/>
      <c r="I223" s="59"/>
    </row>
    <row r="224" spans="1:9" x14ac:dyDescent="0.2">
      <c r="A224" s="59"/>
      <c r="B224" s="59"/>
      <c r="C224" s="59"/>
      <c r="D224" s="59"/>
      <c r="E224" s="11"/>
      <c r="G224" s="59"/>
      <c r="H224" s="59"/>
      <c r="I224" s="59"/>
    </row>
    <row r="225" spans="1:9" x14ac:dyDescent="0.2">
      <c r="A225" s="59"/>
      <c r="B225" s="59"/>
      <c r="C225" s="59"/>
      <c r="D225" s="59"/>
      <c r="E225" s="11"/>
      <c r="G225" s="59"/>
      <c r="H225" s="59"/>
      <c r="I225" s="59"/>
    </row>
    <row r="226" spans="1:9" x14ac:dyDescent="0.2">
      <c r="A226" s="59"/>
      <c r="B226" s="59"/>
      <c r="C226" s="59"/>
      <c r="D226" s="59"/>
      <c r="E226" s="11"/>
      <c r="G226" s="59"/>
      <c r="H226" s="59"/>
      <c r="I226" s="59"/>
    </row>
    <row r="227" spans="1:9" x14ac:dyDescent="0.2">
      <c r="A227" s="59"/>
      <c r="B227" s="59"/>
      <c r="C227" s="59"/>
      <c r="D227" s="59"/>
      <c r="E227" s="11"/>
      <c r="G227" s="59"/>
      <c r="H227" s="59"/>
      <c r="I227" s="59"/>
    </row>
    <row r="228" spans="1:9" x14ac:dyDescent="0.2">
      <c r="A228" s="59"/>
      <c r="B228" s="59"/>
      <c r="C228" s="59"/>
      <c r="D228" s="59"/>
      <c r="E228" s="11"/>
      <c r="G228" s="59"/>
      <c r="H228" s="59"/>
      <c r="I228" s="59"/>
    </row>
    <row r="229" spans="1:9" x14ac:dyDescent="0.2">
      <c r="A229" s="59"/>
      <c r="B229" s="59"/>
      <c r="C229" s="59"/>
      <c r="D229" s="59"/>
      <c r="E229" s="11"/>
      <c r="G229" s="59"/>
      <c r="H229" s="59"/>
      <c r="I229" s="59"/>
    </row>
    <row r="230" spans="1:9" x14ac:dyDescent="0.2">
      <c r="A230" s="59"/>
      <c r="B230" s="59"/>
      <c r="C230" s="59"/>
      <c r="D230" s="59"/>
      <c r="E230" s="11"/>
      <c r="G230" s="59"/>
      <c r="H230" s="59"/>
      <c r="I230" s="59"/>
    </row>
    <row r="231" spans="1:9" x14ac:dyDescent="0.2">
      <c r="A231" s="59"/>
      <c r="B231" s="59"/>
      <c r="C231" s="59"/>
      <c r="D231" s="59"/>
      <c r="E231" s="11"/>
      <c r="G231" s="59"/>
      <c r="H231" s="59"/>
      <c r="I231" s="59"/>
    </row>
    <row r="232" spans="1:9" x14ac:dyDescent="0.2">
      <c r="A232" s="59"/>
      <c r="B232" s="59"/>
      <c r="C232" s="59"/>
      <c r="D232" s="59"/>
      <c r="E232" s="11"/>
      <c r="G232" s="59"/>
      <c r="H232" s="59"/>
      <c r="I232" s="59"/>
    </row>
    <row r="233" spans="1:9" x14ac:dyDescent="0.2">
      <c r="A233" s="59"/>
      <c r="B233" s="59"/>
      <c r="C233" s="59"/>
      <c r="D233" s="59"/>
      <c r="E233" s="11"/>
      <c r="G233" s="59"/>
      <c r="H233" s="59"/>
      <c r="I233" s="59"/>
    </row>
  </sheetData>
  <mergeCells count="1">
    <mergeCell ref="A1:F1"/>
  </mergeCells>
  <conditionalFormatting sqref="F2:F3">
    <cfRule type="cellIs" dxfId="26" priority="5" stopIfTrue="1" operator="between">
      <formula>0.009</formula>
      <formula>-0.009</formula>
    </cfRule>
  </conditionalFormatting>
  <conditionalFormatting sqref="F5:F125">
    <cfRule type="cellIs" dxfId="25" priority="1" stopIfTrue="1" operator="between">
      <formula>0.009</formula>
      <formula>-0.009</formula>
    </cfRule>
  </conditionalFormatting>
  <conditionalFormatting sqref="F225:F65536">
    <cfRule type="cellIs" dxfId="24"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70"/>
  <sheetViews>
    <sheetView workbookViewId="0">
      <selection sqref="A1:F1"/>
    </sheetView>
  </sheetViews>
  <sheetFormatPr defaultColWidth="9.140625" defaultRowHeight="11.25" x14ac:dyDescent="0.2"/>
  <cols>
    <col min="1" max="1" width="34.42578125" style="7" bestFit="1" customWidth="1"/>
    <col min="2" max="2" width="33.5703125" style="7" bestFit="1" customWidth="1"/>
    <col min="3" max="3" width="18.85546875" style="7" bestFit="1" customWidth="1"/>
    <col min="4" max="4" width="27" style="7" customWidth="1"/>
    <col min="5" max="5" width="26.28515625" style="10" customWidth="1"/>
    <col min="6" max="6" width="13.5703125" style="11" bestFit="1" customWidth="1"/>
    <col min="7" max="16384" width="9.140625" style="7"/>
  </cols>
  <sheetData>
    <row r="1" spans="1:8" s="1" customFormat="1" ht="15" customHeight="1" x14ac:dyDescent="0.2">
      <c r="A1" s="114" t="s">
        <v>973</v>
      </c>
      <c r="B1" s="115"/>
      <c r="C1" s="115"/>
      <c r="D1" s="115"/>
      <c r="E1" s="115"/>
      <c r="F1" s="115"/>
    </row>
    <row r="2" spans="1:8" s="1" customFormat="1" ht="12" x14ac:dyDescent="0.2">
      <c r="E2" s="5"/>
      <c r="F2" s="9"/>
    </row>
    <row r="3" spans="1:8" s="1" customFormat="1" ht="12" x14ac:dyDescent="0.2">
      <c r="A3" s="8" t="s">
        <v>7</v>
      </c>
      <c r="B3" s="2"/>
      <c r="C3" s="3"/>
      <c r="D3" s="3"/>
      <c r="E3" s="4"/>
      <c r="F3" s="9"/>
    </row>
    <row r="4" spans="1:8" s="1" customFormat="1" ht="27.75" customHeight="1" x14ac:dyDescent="0.2">
      <c r="A4" s="6" t="s">
        <v>2</v>
      </c>
      <c r="B4" s="6" t="s">
        <v>0</v>
      </c>
      <c r="C4" s="13" t="s">
        <v>1</v>
      </c>
      <c r="D4" s="52" t="s">
        <v>6</v>
      </c>
      <c r="E4" s="12" t="s">
        <v>3</v>
      </c>
    </row>
    <row r="5" spans="1:8" x14ac:dyDescent="0.2">
      <c r="A5" s="16" t="s">
        <v>567</v>
      </c>
      <c r="B5" s="17"/>
      <c r="C5" s="17"/>
      <c r="D5" s="18"/>
      <c r="E5" s="19"/>
      <c r="F5" s="7"/>
    </row>
    <row r="6" spans="1:8" x14ac:dyDescent="0.2">
      <c r="A6" s="21" t="s">
        <v>945</v>
      </c>
      <c r="B6" s="21" t="s">
        <v>944</v>
      </c>
      <c r="C6" s="24">
        <v>4672586.6380000003</v>
      </c>
      <c r="D6" s="22">
        <v>423638.12014000001</v>
      </c>
      <c r="E6" s="23">
        <v>98.929209247103003</v>
      </c>
      <c r="F6" s="7"/>
    </row>
    <row r="7" spans="1:8" x14ac:dyDescent="0.2">
      <c r="A7" s="20" t="s">
        <v>27</v>
      </c>
      <c r="B7" s="20"/>
      <c r="C7" s="20"/>
      <c r="D7" s="25">
        <f>SUM(D6:D6)</f>
        <v>423638.12014000001</v>
      </c>
      <c r="E7" s="26">
        <f>SUM(E6:E6)</f>
        <v>98.929209247103003</v>
      </c>
      <c r="F7" s="14"/>
      <c r="G7" s="14"/>
      <c r="H7" s="14"/>
    </row>
    <row r="8" spans="1:8" x14ac:dyDescent="0.2">
      <c r="A8" s="21"/>
      <c r="B8" s="21"/>
      <c r="C8" s="21"/>
      <c r="D8" s="22"/>
      <c r="E8" s="23"/>
      <c r="F8" s="7"/>
    </row>
    <row r="9" spans="1:8" x14ac:dyDescent="0.2">
      <c r="A9" s="20" t="s">
        <v>38</v>
      </c>
      <c r="B9" s="20"/>
      <c r="C9" s="20"/>
      <c r="D9" s="25">
        <f>D7</f>
        <v>423638.12014000001</v>
      </c>
      <c r="E9" s="26">
        <f>E7</f>
        <v>98.929209247103003</v>
      </c>
      <c r="F9" s="14"/>
      <c r="G9" s="14"/>
      <c r="H9" s="14"/>
    </row>
    <row r="10" spans="1:8" x14ac:dyDescent="0.2">
      <c r="A10" s="20"/>
      <c r="B10" s="20"/>
      <c r="C10" s="20"/>
      <c r="D10" s="25"/>
      <c r="E10" s="26"/>
      <c r="F10" s="14"/>
      <c r="G10" s="14"/>
      <c r="H10" s="14"/>
    </row>
    <row r="11" spans="1:8" x14ac:dyDescent="0.2">
      <c r="A11" s="20" t="s">
        <v>40</v>
      </c>
      <c r="B11" s="20"/>
      <c r="C11" s="20"/>
      <c r="D11" s="25">
        <f>D13-(D7)</f>
        <v>4585.3776157000102</v>
      </c>
      <c r="E11" s="26">
        <f>E13-(E7)</f>
        <v>1.0707907528969969</v>
      </c>
      <c r="F11" s="14"/>
      <c r="G11" s="14"/>
      <c r="H11" s="14"/>
    </row>
    <row r="12" spans="1:8" x14ac:dyDescent="0.2">
      <c r="A12" s="20"/>
      <c r="B12" s="20"/>
      <c r="C12" s="20"/>
      <c r="D12" s="25"/>
      <c r="E12" s="26"/>
      <c r="F12" s="14"/>
      <c r="G12" s="14"/>
      <c r="H12" s="14"/>
    </row>
    <row r="13" spans="1:8" x14ac:dyDescent="0.2">
      <c r="A13" s="27" t="s">
        <v>39</v>
      </c>
      <c r="B13" s="27"/>
      <c r="C13" s="27"/>
      <c r="D13" s="28">
        <v>428223.49775570002</v>
      </c>
      <c r="E13" s="29">
        <v>100</v>
      </c>
      <c r="F13" s="14"/>
      <c r="G13" s="14"/>
      <c r="H13" s="14"/>
    </row>
    <row r="15" spans="1:8" x14ac:dyDescent="0.2">
      <c r="A15" s="14" t="s">
        <v>42</v>
      </c>
    </row>
    <row r="16" spans="1:8" x14ac:dyDescent="0.2">
      <c r="A16" s="14" t="s">
        <v>43</v>
      </c>
    </row>
    <row r="17" spans="1:9" x14ac:dyDescent="0.2">
      <c r="A17" s="14" t="s">
        <v>44</v>
      </c>
      <c r="B17" s="14"/>
      <c r="C17" s="30" t="s">
        <v>46</v>
      </c>
      <c r="D17" s="30" t="s">
        <v>45</v>
      </c>
    </row>
    <row r="18" spans="1:9" x14ac:dyDescent="0.2">
      <c r="A18" s="7" t="s">
        <v>47</v>
      </c>
      <c r="C18" s="31">
        <v>73.303899999999999</v>
      </c>
      <c r="D18" s="31">
        <v>78.967299999999994</v>
      </c>
    </row>
    <row r="19" spans="1:9" x14ac:dyDescent="0.2">
      <c r="A19" s="7" t="s">
        <v>48</v>
      </c>
      <c r="C19" s="31">
        <v>73.303899999999999</v>
      </c>
      <c r="D19" s="31">
        <v>78.967299999999994</v>
      </c>
    </row>
    <row r="20" spans="1:9" x14ac:dyDescent="0.2">
      <c r="A20" s="7" t="s">
        <v>49</v>
      </c>
      <c r="C20" s="31">
        <v>82.537499999999994</v>
      </c>
      <c r="D20" s="31">
        <v>89.329700000000003</v>
      </c>
    </row>
    <row r="21" spans="1:9" x14ac:dyDescent="0.2">
      <c r="A21" s="7" t="s">
        <v>50</v>
      </c>
      <c r="C21" s="31">
        <v>82.537499999999994</v>
      </c>
      <c r="D21" s="31">
        <v>89.329700000000003</v>
      </c>
    </row>
    <row r="23" spans="1:9" x14ac:dyDescent="0.2">
      <c r="A23" s="7" t="s">
        <v>55</v>
      </c>
    </row>
    <row r="25" spans="1:9" x14ac:dyDescent="0.2">
      <c r="A25" s="14" t="s">
        <v>51</v>
      </c>
      <c r="D25" s="30" t="s">
        <v>57</v>
      </c>
    </row>
    <row r="27" spans="1:9" x14ac:dyDescent="0.2">
      <c r="A27" s="14" t="s">
        <v>285</v>
      </c>
      <c r="D27" s="36">
        <v>1.0270173001466331E-2</v>
      </c>
    </row>
    <row r="29" spans="1:9" x14ac:dyDescent="0.2">
      <c r="A29" s="14" t="s">
        <v>964</v>
      </c>
      <c r="D29" s="30" t="s">
        <v>57</v>
      </c>
      <c r="G29" s="10"/>
    </row>
    <row r="31" spans="1:9" x14ac:dyDescent="0.2">
      <c r="A31" s="63" t="s">
        <v>1004</v>
      </c>
      <c r="B31" s="59"/>
      <c r="C31" s="59"/>
      <c r="D31" s="59"/>
      <c r="E31" s="11"/>
      <c r="F31" s="59"/>
      <c r="G31" s="59"/>
      <c r="H31" s="59"/>
      <c r="I31" s="59"/>
    </row>
    <row r="32" spans="1:9" x14ac:dyDescent="0.2">
      <c r="A32" s="70"/>
      <c r="B32" s="59"/>
      <c r="C32" s="59"/>
      <c r="D32" s="59"/>
      <c r="E32" s="11"/>
      <c r="F32" s="59"/>
      <c r="G32" s="59"/>
      <c r="H32" s="59"/>
      <c r="I32" s="59"/>
    </row>
    <row r="33" spans="1:9" x14ac:dyDescent="0.2">
      <c r="A33" s="63" t="s">
        <v>997</v>
      </c>
      <c r="B33" s="59"/>
      <c r="C33" s="59"/>
      <c r="D33" s="59"/>
      <c r="E33" s="11"/>
      <c r="F33" s="59"/>
      <c r="G33" s="59"/>
      <c r="H33" s="59"/>
      <c r="I33" s="59"/>
    </row>
    <row r="34" spans="1:9" x14ac:dyDescent="0.2">
      <c r="A34" s="70"/>
      <c r="B34" s="59"/>
      <c r="C34" s="59"/>
      <c r="D34" s="59"/>
      <c r="E34" s="11"/>
      <c r="F34" s="59"/>
      <c r="G34" s="59"/>
      <c r="H34" s="59"/>
      <c r="I34" s="59"/>
    </row>
    <row r="35" spans="1:9" x14ac:dyDescent="0.2">
      <c r="A35" s="59"/>
      <c r="B35" s="59"/>
      <c r="C35" s="59"/>
      <c r="D35" s="59"/>
      <c r="E35" s="11"/>
      <c r="F35" s="59"/>
      <c r="G35" s="59"/>
      <c r="H35" s="59"/>
      <c r="I35" s="59"/>
    </row>
    <row r="36" spans="1:9" x14ac:dyDescent="0.2">
      <c r="A36" s="59"/>
      <c r="B36" s="59"/>
      <c r="C36" s="59"/>
      <c r="D36" s="59"/>
      <c r="E36" s="11"/>
      <c r="F36" s="59"/>
      <c r="G36" s="59"/>
      <c r="H36" s="59"/>
      <c r="I36" s="59"/>
    </row>
    <row r="37" spans="1:9" x14ac:dyDescent="0.2">
      <c r="A37" s="59"/>
      <c r="B37" s="59"/>
      <c r="C37" s="59"/>
      <c r="D37" s="59"/>
      <c r="E37" s="11"/>
      <c r="F37" s="59"/>
      <c r="G37" s="59"/>
      <c r="H37" s="59"/>
      <c r="I37" s="59"/>
    </row>
    <row r="38" spans="1:9" x14ac:dyDescent="0.2">
      <c r="A38" s="59"/>
      <c r="B38" s="59"/>
      <c r="C38" s="59"/>
      <c r="D38" s="59"/>
      <c r="E38" s="11"/>
      <c r="F38" s="59"/>
      <c r="G38" s="59"/>
      <c r="H38" s="59"/>
      <c r="I38" s="59"/>
    </row>
    <row r="39" spans="1:9" x14ac:dyDescent="0.2">
      <c r="A39" s="59"/>
      <c r="B39" s="59"/>
      <c r="C39" s="59"/>
      <c r="D39" s="59"/>
      <c r="E39" s="11"/>
      <c r="F39" s="59"/>
      <c r="G39" s="59"/>
      <c r="H39" s="59"/>
      <c r="I39" s="59"/>
    </row>
    <row r="40" spans="1:9" x14ac:dyDescent="0.2">
      <c r="A40" s="59"/>
      <c r="B40" s="59"/>
      <c r="C40" s="59"/>
      <c r="D40" s="59"/>
      <c r="E40" s="11"/>
      <c r="F40" s="59"/>
      <c r="G40" s="59"/>
      <c r="H40" s="59"/>
      <c r="I40" s="59"/>
    </row>
    <row r="41" spans="1:9" x14ac:dyDescent="0.2">
      <c r="A41" s="59"/>
      <c r="B41" s="59"/>
      <c r="C41" s="59"/>
      <c r="D41" s="59"/>
      <c r="E41" s="11"/>
      <c r="F41" s="59"/>
      <c r="G41" s="59"/>
      <c r="H41" s="59"/>
      <c r="I41" s="59"/>
    </row>
    <row r="42" spans="1:9" x14ac:dyDescent="0.2">
      <c r="A42" s="59"/>
      <c r="B42" s="59"/>
      <c r="C42" s="59"/>
      <c r="D42" s="59"/>
      <c r="E42" s="11"/>
      <c r="F42" s="59"/>
      <c r="G42" s="59"/>
      <c r="H42" s="59"/>
      <c r="I42" s="59"/>
    </row>
    <row r="43" spans="1:9" x14ac:dyDescent="0.2">
      <c r="A43" s="59"/>
      <c r="B43" s="59"/>
      <c r="C43" s="59"/>
      <c r="D43" s="59"/>
      <c r="E43" s="11"/>
      <c r="F43" s="59"/>
      <c r="G43" s="59"/>
      <c r="H43" s="59"/>
      <c r="I43" s="59"/>
    </row>
    <row r="44" spans="1:9" x14ac:dyDescent="0.2">
      <c r="A44" s="59"/>
      <c r="B44" s="59"/>
      <c r="C44" s="59"/>
      <c r="D44" s="59"/>
      <c r="E44" s="11"/>
      <c r="F44" s="59"/>
      <c r="G44" s="59"/>
      <c r="H44" s="59"/>
      <c r="I44" s="59"/>
    </row>
    <row r="45" spans="1:9" x14ac:dyDescent="0.2">
      <c r="A45" s="59"/>
      <c r="B45" s="59"/>
      <c r="C45" s="59"/>
      <c r="D45" s="59"/>
      <c r="E45" s="11"/>
      <c r="F45" s="59"/>
      <c r="G45" s="59"/>
      <c r="H45" s="59"/>
      <c r="I45" s="59"/>
    </row>
    <row r="46" spans="1:9" x14ac:dyDescent="0.2">
      <c r="A46" s="59"/>
      <c r="B46" s="59"/>
      <c r="C46" s="59"/>
      <c r="D46" s="59"/>
      <c r="E46" s="11"/>
      <c r="F46" s="59"/>
      <c r="G46" s="59"/>
      <c r="H46" s="59"/>
      <c r="I46" s="59"/>
    </row>
    <row r="47" spans="1:9" x14ac:dyDescent="0.2">
      <c r="A47" s="59"/>
      <c r="B47" s="59"/>
      <c r="C47" s="59"/>
      <c r="D47" s="59"/>
      <c r="E47" s="11"/>
      <c r="F47" s="59"/>
      <c r="G47" s="59"/>
      <c r="H47" s="59"/>
      <c r="I47" s="59"/>
    </row>
    <row r="48" spans="1:9" x14ac:dyDescent="0.2">
      <c r="A48" s="59"/>
      <c r="B48" s="59"/>
      <c r="C48" s="59"/>
      <c r="D48" s="59"/>
      <c r="E48" s="11"/>
      <c r="F48" s="59"/>
      <c r="G48" s="59"/>
      <c r="H48" s="59"/>
      <c r="I48" s="59"/>
    </row>
    <row r="49" spans="1:9" x14ac:dyDescent="0.2">
      <c r="A49" s="59"/>
      <c r="B49" s="59"/>
      <c r="C49" s="59"/>
      <c r="D49" s="59"/>
      <c r="E49" s="11"/>
      <c r="F49" s="59"/>
      <c r="G49" s="59"/>
      <c r="H49" s="59"/>
      <c r="I49" s="59"/>
    </row>
    <row r="50" spans="1:9" x14ac:dyDescent="0.2">
      <c r="A50" s="59"/>
      <c r="B50" s="59"/>
      <c r="C50" s="59"/>
      <c r="D50" s="59"/>
      <c r="E50" s="11"/>
      <c r="F50" s="59"/>
      <c r="G50" s="59"/>
      <c r="H50" s="59"/>
      <c r="I50" s="59"/>
    </row>
    <row r="51" spans="1:9" x14ac:dyDescent="0.2">
      <c r="A51" s="63" t="s">
        <v>1027</v>
      </c>
      <c r="B51" s="59"/>
      <c r="C51" s="59"/>
      <c r="D51" s="59"/>
      <c r="E51" s="11"/>
      <c r="F51" s="59"/>
      <c r="G51" s="59"/>
      <c r="H51" s="59"/>
      <c r="I51" s="59"/>
    </row>
    <row r="52" spans="1:9" x14ac:dyDescent="0.2">
      <c r="A52" s="59"/>
      <c r="B52" s="59"/>
      <c r="C52" s="59"/>
      <c r="D52" s="59"/>
      <c r="E52" s="11"/>
      <c r="F52" s="59"/>
      <c r="G52" s="59"/>
      <c r="H52" s="59"/>
      <c r="I52" s="59"/>
    </row>
    <row r="53" spans="1:9" x14ac:dyDescent="0.2">
      <c r="A53" s="63" t="s">
        <v>998</v>
      </c>
      <c r="B53" s="59"/>
      <c r="C53" s="59"/>
      <c r="D53" s="59"/>
      <c r="E53" s="11"/>
      <c r="F53" s="59"/>
      <c r="G53" s="59"/>
      <c r="H53" s="59"/>
      <c r="I53" s="59"/>
    </row>
    <row r="54" spans="1:9" x14ac:dyDescent="0.2">
      <c r="A54" s="59"/>
      <c r="B54" s="59"/>
      <c r="C54" s="59"/>
      <c r="D54" s="59"/>
      <c r="E54" s="11"/>
      <c r="F54" s="59"/>
      <c r="G54" s="59"/>
      <c r="H54" s="59"/>
      <c r="I54" s="59"/>
    </row>
    <row r="55" spans="1:9" x14ac:dyDescent="0.2">
      <c r="A55" s="59"/>
      <c r="B55" s="59"/>
      <c r="C55" s="59"/>
      <c r="D55" s="59"/>
      <c r="E55" s="11"/>
      <c r="F55" s="59"/>
      <c r="G55" s="59"/>
      <c r="H55" s="59"/>
      <c r="I55" s="59"/>
    </row>
    <row r="56" spans="1:9" x14ac:dyDescent="0.2">
      <c r="A56" s="59"/>
      <c r="B56" s="59"/>
      <c r="C56" s="59"/>
      <c r="D56" s="59"/>
      <c r="E56" s="11"/>
      <c r="F56" s="59"/>
      <c r="G56" s="59"/>
      <c r="H56" s="59"/>
      <c r="I56" s="59"/>
    </row>
    <row r="57" spans="1:9" x14ac:dyDescent="0.2">
      <c r="A57" s="59"/>
      <c r="B57" s="59"/>
      <c r="C57" s="59"/>
      <c r="D57" s="59"/>
      <c r="E57" s="11"/>
      <c r="F57" s="59"/>
      <c r="G57" s="59"/>
      <c r="H57" s="59"/>
      <c r="I57" s="59"/>
    </row>
    <row r="58" spans="1:9" x14ac:dyDescent="0.2">
      <c r="A58" s="59"/>
      <c r="B58" s="59"/>
      <c r="C58" s="59"/>
      <c r="D58" s="59"/>
      <c r="E58" s="11"/>
      <c r="F58" s="59"/>
      <c r="G58" s="59"/>
      <c r="H58" s="59"/>
      <c r="I58" s="59"/>
    </row>
    <row r="59" spans="1:9" x14ac:dyDescent="0.2">
      <c r="A59" s="59"/>
      <c r="B59" s="59"/>
      <c r="C59" s="59"/>
      <c r="D59" s="59"/>
      <c r="E59" s="11"/>
      <c r="F59" s="59"/>
      <c r="G59" s="59"/>
      <c r="H59" s="59"/>
      <c r="I59" s="59"/>
    </row>
    <row r="60" spans="1:9" x14ac:dyDescent="0.2">
      <c r="A60" s="59"/>
      <c r="B60" s="59"/>
      <c r="C60" s="59"/>
      <c r="D60" s="59"/>
      <c r="E60" s="11"/>
      <c r="F60" s="59"/>
      <c r="G60" s="59"/>
      <c r="H60" s="59"/>
      <c r="I60" s="59"/>
    </row>
    <row r="61" spans="1:9" x14ac:dyDescent="0.2">
      <c r="A61" s="59"/>
      <c r="B61" s="59"/>
      <c r="C61" s="59"/>
      <c r="D61" s="59"/>
      <c r="E61" s="11"/>
      <c r="F61" s="59"/>
      <c r="G61" s="59"/>
      <c r="H61" s="59"/>
      <c r="I61" s="59"/>
    </row>
    <row r="62" spans="1:9" x14ac:dyDescent="0.2">
      <c r="A62" s="59"/>
      <c r="B62" s="59"/>
      <c r="C62" s="59"/>
      <c r="D62" s="59"/>
      <c r="E62" s="11"/>
      <c r="F62" s="59"/>
      <c r="G62" s="59"/>
      <c r="H62" s="59"/>
      <c r="I62" s="59"/>
    </row>
    <row r="63" spans="1:9" x14ac:dyDescent="0.2">
      <c r="A63" s="59"/>
      <c r="B63" s="59"/>
      <c r="C63" s="59"/>
      <c r="D63" s="59"/>
      <c r="E63" s="11"/>
      <c r="F63" s="59"/>
      <c r="G63" s="59"/>
      <c r="H63" s="59"/>
      <c r="I63" s="59"/>
    </row>
    <row r="64" spans="1:9" x14ac:dyDescent="0.2">
      <c r="A64" s="59"/>
      <c r="B64" s="59"/>
      <c r="C64" s="59"/>
      <c r="D64" s="59"/>
      <c r="E64" s="11"/>
      <c r="F64" s="59"/>
      <c r="G64" s="59"/>
      <c r="H64" s="59"/>
      <c r="I64" s="59"/>
    </row>
    <row r="65" spans="1:9" x14ac:dyDescent="0.2">
      <c r="A65" s="59"/>
      <c r="B65" s="59"/>
      <c r="C65" s="59"/>
      <c r="D65" s="59"/>
      <c r="E65" s="11"/>
      <c r="F65" s="59"/>
      <c r="G65" s="59"/>
      <c r="H65" s="59"/>
      <c r="I65" s="59"/>
    </row>
    <row r="66" spans="1:9" x14ac:dyDescent="0.2">
      <c r="A66" s="59"/>
      <c r="B66" s="59"/>
      <c r="C66" s="59"/>
      <c r="D66" s="59"/>
      <c r="E66" s="11"/>
      <c r="F66" s="59"/>
      <c r="G66" s="59"/>
      <c r="H66" s="59"/>
      <c r="I66" s="59"/>
    </row>
    <row r="67" spans="1:9" x14ac:dyDescent="0.2">
      <c r="A67" s="59"/>
      <c r="B67" s="59"/>
      <c r="C67" s="59"/>
      <c r="D67" s="59"/>
      <c r="E67" s="11"/>
      <c r="F67" s="59"/>
      <c r="G67" s="59"/>
      <c r="H67" s="59"/>
      <c r="I67" s="59"/>
    </row>
    <row r="68" spans="1:9" x14ac:dyDescent="0.2">
      <c r="A68" s="59"/>
      <c r="B68" s="59"/>
      <c r="C68" s="59"/>
      <c r="D68" s="59"/>
      <c r="E68" s="11"/>
      <c r="F68" s="59"/>
      <c r="G68" s="59"/>
      <c r="H68" s="59"/>
      <c r="I68" s="59"/>
    </row>
    <row r="69" spans="1:9" x14ac:dyDescent="0.2">
      <c r="A69" s="59"/>
      <c r="B69" s="59"/>
      <c r="C69" s="59"/>
      <c r="D69" s="59"/>
      <c r="E69" s="11"/>
      <c r="F69" s="59"/>
      <c r="G69" s="59"/>
      <c r="H69" s="59"/>
      <c r="I69" s="59"/>
    </row>
    <row r="70" spans="1:9" x14ac:dyDescent="0.2">
      <c r="A70" s="59"/>
      <c r="B70" s="59"/>
      <c r="C70" s="59"/>
      <c r="D70" s="59"/>
      <c r="E70" s="11"/>
      <c r="F70" s="59"/>
      <c r="G70" s="59"/>
      <c r="H70" s="59"/>
      <c r="I70" s="59"/>
    </row>
    <row r="71" spans="1:9" x14ac:dyDescent="0.2">
      <c r="A71" s="63" t="s">
        <v>1028</v>
      </c>
      <c r="B71" s="59"/>
      <c r="C71" s="59"/>
      <c r="D71" s="59"/>
      <c r="E71" s="11"/>
      <c r="F71" s="59"/>
      <c r="G71" s="59"/>
      <c r="H71" s="59"/>
      <c r="I71" s="59"/>
    </row>
    <row r="72" spans="1:9" x14ac:dyDescent="0.2">
      <c r="A72" s="63" t="s">
        <v>1029</v>
      </c>
      <c r="B72" s="59"/>
      <c r="C72" s="59"/>
      <c r="D72" s="59"/>
      <c r="E72" s="11"/>
      <c r="F72" s="59"/>
      <c r="G72" s="59"/>
      <c r="H72" s="59"/>
      <c r="I72" s="59"/>
    </row>
    <row r="73" spans="1:9" x14ac:dyDescent="0.2">
      <c r="A73" s="59" t="s">
        <v>996</v>
      </c>
      <c r="B73" s="59"/>
      <c r="C73" s="59"/>
      <c r="D73" s="59"/>
      <c r="E73" s="11"/>
      <c r="F73" s="59"/>
      <c r="G73" s="59"/>
      <c r="H73" s="59"/>
      <c r="I73" s="59"/>
    </row>
    <row r="74" spans="1:9" x14ac:dyDescent="0.2">
      <c r="A74" s="59"/>
      <c r="B74" s="59"/>
      <c r="C74" s="59"/>
      <c r="D74" s="59"/>
      <c r="E74" s="11"/>
      <c r="F74" s="59"/>
      <c r="G74" s="59"/>
      <c r="H74" s="59"/>
      <c r="I74" s="59"/>
    </row>
    <row r="75" spans="1:9" x14ac:dyDescent="0.2">
      <c r="A75" s="59"/>
      <c r="B75" s="59"/>
      <c r="C75" s="59"/>
      <c r="D75" s="59"/>
      <c r="E75" s="11"/>
      <c r="F75" s="59"/>
      <c r="G75" s="59"/>
      <c r="H75" s="59"/>
      <c r="I75" s="59"/>
    </row>
    <row r="76" spans="1:9" x14ac:dyDescent="0.2">
      <c r="A76" s="59"/>
      <c r="B76" s="59"/>
      <c r="C76" s="59"/>
      <c r="D76" s="59"/>
      <c r="E76" s="11"/>
      <c r="F76" s="59"/>
      <c r="G76" s="59"/>
      <c r="H76" s="59"/>
      <c r="I76" s="59"/>
    </row>
    <row r="77" spans="1:9" x14ac:dyDescent="0.2">
      <c r="A77" s="59"/>
      <c r="B77" s="59"/>
      <c r="C77" s="59"/>
      <c r="D77" s="59"/>
      <c r="E77" s="11"/>
      <c r="F77" s="59"/>
      <c r="G77" s="59"/>
      <c r="H77" s="59"/>
      <c r="I77" s="59"/>
    </row>
    <row r="78" spans="1:9" x14ac:dyDescent="0.2">
      <c r="A78" s="59"/>
      <c r="B78" s="59"/>
      <c r="C78" s="59"/>
      <c r="D78" s="59"/>
      <c r="E78" s="11"/>
      <c r="F78" s="59"/>
      <c r="G78" s="59"/>
      <c r="H78" s="59"/>
      <c r="I78" s="59"/>
    </row>
    <row r="79" spans="1:9" x14ac:dyDescent="0.2">
      <c r="A79" s="59"/>
      <c r="B79" s="59"/>
      <c r="C79" s="59"/>
      <c r="D79" s="59"/>
      <c r="E79" s="11"/>
      <c r="F79" s="59"/>
      <c r="G79" s="59"/>
      <c r="H79" s="59"/>
      <c r="I79" s="59"/>
    </row>
    <row r="80" spans="1:9" x14ac:dyDescent="0.2">
      <c r="A80" s="59"/>
      <c r="B80" s="59"/>
      <c r="C80" s="59"/>
      <c r="D80" s="59"/>
      <c r="E80" s="11"/>
      <c r="F80" s="59"/>
      <c r="G80" s="59"/>
      <c r="H80" s="59"/>
      <c r="I80" s="59"/>
    </row>
    <row r="81" spans="1:9" x14ac:dyDescent="0.2">
      <c r="A81" s="59"/>
      <c r="B81" s="59"/>
      <c r="C81" s="59"/>
      <c r="D81" s="59"/>
      <c r="E81" s="11"/>
      <c r="F81" s="59"/>
      <c r="G81" s="59"/>
      <c r="H81" s="59"/>
      <c r="I81" s="59"/>
    </row>
    <row r="82" spans="1:9" x14ac:dyDescent="0.2">
      <c r="A82" s="59"/>
      <c r="B82" s="59"/>
      <c r="C82" s="59"/>
      <c r="D82" s="59"/>
      <c r="E82" s="11"/>
      <c r="F82" s="59"/>
      <c r="G82" s="59"/>
      <c r="H82" s="59"/>
      <c r="I82" s="59"/>
    </row>
    <row r="83" spans="1:9" x14ac:dyDescent="0.2">
      <c r="A83" s="59"/>
      <c r="B83" s="59"/>
      <c r="C83" s="59"/>
      <c r="D83" s="59"/>
      <c r="E83" s="11"/>
      <c r="F83" s="59"/>
      <c r="G83" s="59"/>
      <c r="H83" s="59"/>
      <c r="I83" s="59"/>
    </row>
    <row r="84" spans="1:9" x14ac:dyDescent="0.2">
      <c r="A84" s="59"/>
      <c r="B84" s="59"/>
      <c r="C84" s="59"/>
      <c r="D84" s="59"/>
      <c r="E84" s="11"/>
      <c r="F84" s="59"/>
      <c r="G84" s="59"/>
      <c r="H84" s="59"/>
      <c r="I84" s="59"/>
    </row>
    <row r="85" spans="1:9" x14ac:dyDescent="0.2">
      <c r="A85" s="59"/>
      <c r="B85" s="59"/>
      <c r="C85" s="59"/>
      <c r="D85" s="59"/>
      <c r="E85" s="11"/>
      <c r="F85" s="59"/>
      <c r="G85" s="59"/>
      <c r="H85" s="59"/>
      <c r="I85" s="59"/>
    </row>
    <row r="86" spans="1:9" x14ac:dyDescent="0.2">
      <c r="A86" s="59"/>
      <c r="B86" s="59"/>
      <c r="C86" s="59"/>
      <c r="D86" s="59"/>
      <c r="E86" s="11"/>
      <c r="F86" s="59"/>
      <c r="G86" s="59"/>
      <c r="H86" s="59"/>
      <c r="I86" s="59"/>
    </row>
    <row r="87" spans="1:9" x14ac:dyDescent="0.2">
      <c r="A87" s="59"/>
      <c r="B87" s="59"/>
      <c r="C87" s="59"/>
      <c r="D87" s="59"/>
      <c r="E87" s="11"/>
      <c r="F87" s="59"/>
      <c r="G87" s="59"/>
      <c r="H87" s="59"/>
      <c r="I87" s="59"/>
    </row>
    <row r="88" spans="1:9" x14ac:dyDescent="0.2">
      <c r="A88" s="59"/>
      <c r="B88" s="59"/>
      <c r="C88" s="59"/>
      <c r="D88" s="59"/>
      <c r="E88" s="11"/>
      <c r="F88" s="59"/>
      <c r="G88" s="59"/>
      <c r="H88" s="59"/>
      <c r="I88" s="59"/>
    </row>
    <row r="89" spans="1:9" x14ac:dyDescent="0.2">
      <c r="A89" s="59"/>
      <c r="B89" s="59"/>
      <c r="C89" s="59"/>
      <c r="D89" s="59"/>
      <c r="E89" s="11"/>
      <c r="F89" s="59"/>
      <c r="G89" s="59"/>
      <c r="H89" s="59"/>
      <c r="I89" s="59"/>
    </row>
    <row r="90" spans="1:9" x14ac:dyDescent="0.2">
      <c r="A90" s="59"/>
      <c r="B90" s="59"/>
      <c r="C90" s="59"/>
      <c r="D90" s="59"/>
      <c r="E90" s="11"/>
      <c r="F90" s="59"/>
      <c r="G90" s="59"/>
      <c r="H90" s="59"/>
      <c r="I90" s="59"/>
    </row>
    <row r="91" spans="1:9" x14ac:dyDescent="0.2">
      <c r="A91" s="59"/>
      <c r="B91" s="59"/>
      <c r="C91" s="59"/>
      <c r="D91" s="59"/>
      <c r="E91" s="11"/>
      <c r="F91" s="59"/>
      <c r="G91" s="59"/>
      <c r="H91" s="59"/>
      <c r="I91" s="59"/>
    </row>
    <row r="92" spans="1:9" x14ac:dyDescent="0.2">
      <c r="A92" s="59"/>
      <c r="B92" s="59"/>
      <c r="C92" s="59"/>
      <c r="D92" s="59"/>
      <c r="E92" s="11"/>
      <c r="F92" s="59"/>
      <c r="G92" s="59"/>
      <c r="H92" s="59"/>
      <c r="I92" s="59"/>
    </row>
    <row r="93" spans="1:9" x14ac:dyDescent="0.2">
      <c r="A93" s="59"/>
      <c r="B93" s="59"/>
      <c r="C93" s="59"/>
      <c r="D93" s="59"/>
      <c r="E93" s="11"/>
      <c r="F93" s="59"/>
      <c r="G93" s="59"/>
      <c r="H93" s="59"/>
      <c r="I93" s="59"/>
    </row>
    <row r="94" spans="1:9" x14ac:dyDescent="0.2">
      <c r="A94" s="59"/>
      <c r="B94" s="59"/>
      <c r="C94" s="59"/>
      <c r="D94" s="59"/>
      <c r="E94" s="11"/>
      <c r="F94" s="59"/>
      <c r="G94" s="59"/>
      <c r="H94" s="59"/>
      <c r="I94" s="59"/>
    </row>
    <row r="95" spans="1:9" x14ac:dyDescent="0.2">
      <c r="A95" s="59"/>
      <c r="B95" s="59"/>
      <c r="C95" s="59"/>
      <c r="D95" s="59"/>
      <c r="E95" s="11"/>
      <c r="F95" s="59"/>
      <c r="G95" s="59"/>
      <c r="H95" s="59"/>
      <c r="I95" s="59"/>
    </row>
    <row r="96" spans="1:9" x14ac:dyDescent="0.2">
      <c r="A96" s="59"/>
      <c r="B96" s="59"/>
      <c r="C96" s="59"/>
      <c r="D96" s="59"/>
      <c r="E96" s="11"/>
      <c r="F96" s="59"/>
      <c r="G96" s="59"/>
      <c r="H96" s="59"/>
      <c r="I96" s="59"/>
    </row>
    <row r="97" spans="1:9" x14ac:dyDescent="0.2">
      <c r="A97" s="59"/>
      <c r="B97" s="59"/>
      <c r="C97" s="59"/>
      <c r="D97" s="59"/>
      <c r="E97" s="11"/>
      <c r="F97" s="59"/>
      <c r="G97" s="59"/>
      <c r="H97" s="59"/>
      <c r="I97" s="59"/>
    </row>
    <row r="98" spans="1:9" x14ac:dyDescent="0.2">
      <c r="A98" s="59"/>
      <c r="B98" s="59"/>
      <c r="C98" s="59"/>
      <c r="D98" s="59"/>
      <c r="E98" s="11"/>
      <c r="F98" s="59"/>
      <c r="G98" s="59"/>
      <c r="H98" s="59"/>
      <c r="I98" s="59"/>
    </row>
    <row r="99" spans="1:9" x14ac:dyDescent="0.2">
      <c r="A99" s="59"/>
      <c r="B99" s="59"/>
      <c r="C99" s="59"/>
      <c r="D99" s="59"/>
      <c r="E99" s="11"/>
      <c r="F99" s="59"/>
      <c r="G99" s="59"/>
      <c r="H99" s="59"/>
      <c r="I99" s="59"/>
    </row>
    <row r="100" spans="1:9" x14ac:dyDescent="0.2">
      <c r="A100" s="59"/>
      <c r="B100" s="59"/>
      <c r="C100" s="59"/>
      <c r="D100" s="59"/>
      <c r="E100" s="11"/>
      <c r="F100" s="59"/>
      <c r="G100" s="59"/>
      <c r="H100" s="59"/>
      <c r="I100" s="59"/>
    </row>
    <row r="101" spans="1:9" x14ac:dyDescent="0.2">
      <c r="A101" s="59"/>
      <c r="B101" s="59"/>
      <c r="C101" s="59"/>
      <c r="D101" s="59"/>
      <c r="E101" s="11"/>
      <c r="F101" s="59"/>
      <c r="G101" s="59"/>
      <c r="H101" s="59"/>
      <c r="I101" s="59"/>
    </row>
    <row r="102" spans="1:9" x14ac:dyDescent="0.2">
      <c r="A102" s="59"/>
      <c r="B102" s="59"/>
      <c r="C102" s="59"/>
      <c r="D102" s="59"/>
      <c r="E102" s="11"/>
      <c r="F102" s="59"/>
      <c r="G102" s="59"/>
      <c r="H102" s="59"/>
      <c r="I102" s="59"/>
    </row>
    <row r="103" spans="1:9" x14ac:dyDescent="0.2">
      <c r="A103" s="59"/>
      <c r="B103" s="59"/>
      <c r="C103" s="59"/>
      <c r="D103" s="59"/>
      <c r="E103" s="11"/>
      <c r="F103" s="59"/>
      <c r="G103" s="59"/>
      <c r="H103" s="59"/>
      <c r="I103" s="59"/>
    </row>
    <row r="104" spans="1:9" x14ac:dyDescent="0.2">
      <c r="A104" s="59"/>
      <c r="B104" s="59"/>
      <c r="C104" s="59"/>
      <c r="D104" s="59"/>
      <c r="E104" s="11"/>
      <c r="F104" s="59"/>
      <c r="G104" s="59"/>
      <c r="H104" s="59"/>
      <c r="I104" s="59"/>
    </row>
    <row r="105" spans="1:9" x14ac:dyDescent="0.2">
      <c r="A105" s="59"/>
      <c r="B105" s="59"/>
      <c r="C105" s="59"/>
      <c r="D105" s="59"/>
      <c r="E105" s="11"/>
      <c r="F105" s="59"/>
      <c r="G105" s="59"/>
      <c r="H105" s="59"/>
      <c r="I105" s="59"/>
    </row>
    <row r="106" spans="1:9" x14ac:dyDescent="0.2">
      <c r="A106" s="59"/>
      <c r="B106" s="59"/>
      <c r="C106" s="59"/>
      <c r="D106" s="59"/>
      <c r="E106" s="11"/>
      <c r="F106" s="59"/>
      <c r="G106" s="59"/>
      <c r="H106" s="59"/>
      <c r="I106" s="59"/>
    </row>
    <row r="107" spans="1:9" x14ac:dyDescent="0.2">
      <c r="A107" s="59"/>
      <c r="B107" s="59"/>
      <c r="C107" s="59"/>
      <c r="D107" s="59"/>
      <c r="E107" s="11"/>
      <c r="F107" s="59"/>
      <c r="G107" s="59"/>
      <c r="H107" s="59"/>
      <c r="I107" s="59"/>
    </row>
    <row r="108" spans="1:9" x14ac:dyDescent="0.2">
      <c r="A108" s="59"/>
      <c r="B108" s="59"/>
      <c r="C108" s="59"/>
      <c r="D108" s="59"/>
      <c r="E108" s="11"/>
      <c r="F108" s="59"/>
      <c r="G108" s="59"/>
      <c r="H108" s="59"/>
      <c r="I108" s="59"/>
    </row>
    <row r="109" spans="1:9" x14ac:dyDescent="0.2">
      <c r="A109" s="59"/>
      <c r="B109" s="59"/>
      <c r="C109" s="59"/>
      <c r="D109" s="59"/>
      <c r="E109" s="11"/>
      <c r="F109" s="59"/>
      <c r="G109" s="59"/>
      <c r="H109" s="59"/>
      <c r="I109" s="59"/>
    </row>
    <row r="110" spans="1:9" x14ac:dyDescent="0.2">
      <c r="A110" s="59"/>
      <c r="B110" s="59"/>
      <c r="C110" s="59"/>
      <c r="D110" s="59"/>
      <c r="E110" s="11"/>
      <c r="F110" s="59"/>
      <c r="G110" s="59"/>
      <c r="H110" s="59"/>
      <c r="I110" s="59"/>
    </row>
    <row r="111" spans="1:9" x14ac:dyDescent="0.2">
      <c r="A111" s="59"/>
      <c r="B111" s="59"/>
      <c r="C111" s="59"/>
      <c r="D111" s="59"/>
      <c r="E111" s="11"/>
      <c r="F111" s="59"/>
      <c r="G111" s="59"/>
      <c r="H111" s="59"/>
      <c r="I111" s="59"/>
    </row>
    <row r="112" spans="1:9" x14ac:dyDescent="0.2">
      <c r="A112" s="59"/>
      <c r="B112" s="59"/>
      <c r="C112" s="59"/>
      <c r="D112" s="59"/>
      <c r="E112" s="11"/>
      <c r="F112" s="59"/>
      <c r="G112" s="59"/>
      <c r="H112" s="59"/>
      <c r="I112" s="59"/>
    </row>
    <row r="113" spans="1:9" x14ac:dyDescent="0.2">
      <c r="A113" s="59"/>
      <c r="B113" s="59"/>
      <c r="C113" s="59"/>
      <c r="D113" s="59"/>
      <c r="E113" s="11"/>
      <c r="F113" s="59"/>
      <c r="G113" s="59"/>
      <c r="H113" s="59"/>
      <c r="I113" s="59"/>
    </row>
    <row r="114" spans="1:9" x14ac:dyDescent="0.2">
      <c r="A114" s="59"/>
      <c r="B114" s="59"/>
      <c r="C114" s="59"/>
      <c r="D114" s="59"/>
      <c r="E114" s="11"/>
      <c r="F114" s="59"/>
      <c r="G114" s="59"/>
      <c r="H114" s="59"/>
      <c r="I114" s="59"/>
    </row>
    <row r="115" spans="1:9" x14ac:dyDescent="0.2">
      <c r="A115" s="59"/>
      <c r="B115" s="59"/>
      <c r="C115" s="59"/>
      <c r="D115" s="59"/>
      <c r="E115" s="11"/>
      <c r="F115" s="59"/>
      <c r="G115" s="59"/>
      <c r="H115" s="59"/>
      <c r="I115" s="59"/>
    </row>
    <row r="116" spans="1:9" x14ac:dyDescent="0.2">
      <c r="A116" s="59"/>
      <c r="B116" s="59"/>
      <c r="C116" s="59"/>
      <c r="D116" s="59"/>
      <c r="E116" s="11"/>
      <c r="F116" s="59"/>
      <c r="G116" s="59"/>
      <c r="H116" s="59"/>
      <c r="I116" s="59"/>
    </row>
    <row r="117" spans="1:9" x14ac:dyDescent="0.2">
      <c r="A117" s="59"/>
      <c r="B117" s="59"/>
      <c r="C117" s="59"/>
      <c r="D117" s="59"/>
      <c r="E117" s="11"/>
      <c r="F117" s="59"/>
      <c r="G117" s="59"/>
      <c r="H117" s="59"/>
      <c r="I117" s="59"/>
    </row>
    <row r="118" spans="1:9" x14ac:dyDescent="0.2">
      <c r="A118" s="59"/>
      <c r="B118" s="59"/>
      <c r="C118" s="59"/>
      <c r="D118" s="59"/>
      <c r="E118" s="11"/>
      <c r="F118" s="59"/>
      <c r="G118" s="59"/>
      <c r="H118" s="59"/>
      <c r="I118" s="59"/>
    </row>
    <row r="119" spans="1:9" x14ac:dyDescent="0.2">
      <c r="A119" s="59"/>
      <c r="B119" s="59"/>
      <c r="C119" s="59"/>
      <c r="D119" s="59"/>
      <c r="E119" s="11"/>
      <c r="F119" s="59"/>
      <c r="G119" s="59"/>
      <c r="H119" s="59"/>
      <c r="I119" s="59"/>
    </row>
    <row r="120" spans="1:9" x14ac:dyDescent="0.2">
      <c r="A120" s="59"/>
      <c r="B120" s="59"/>
      <c r="C120" s="59"/>
      <c r="D120" s="59"/>
      <c r="E120" s="11"/>
      <c r="F120" s="59"/>
      <c r="G120" s="59"/>
      <c r="H120" s="59"/>
      <c r="I120" s="59"/>
    </row>
    <row r="121" spans="1:9" x14ac:dyDescent="0.2">
      <c r="A121" s="59"/>
      <c r="B121" s="59"/>
      <c r="C121" s="59"/>
      <c r="D121" s="59"/>
      <c r="E121" s="11"/>
      <c r="F121" s="59"/>
      <c r="G121" s="59"/>
      <c r="H121" s="59"/>
      <c r="I121" s="59"/>
    </row>
    <row r="122" spans="1:9" x14ac:dyDescent="0.2">
      <c r="A122" s="59"/>
      <c r="B122" s="59"/>
      <c r="C122" s="59"/>
      <c r="D122" s="59"/>
      <c r="E122" s="11"/>
      <c r="F122" s="59"/>
      <c r="G122" s="59"/>
      <c r="H122" s="59"/>
      <c r="I122" s="59"/>
    </row>
    <row r="123" spans="1:9" x14ac:dyDescent="0.2">
      <c r="A123" s="59"/>
      <c r="B123" s="59"/>
      <c r="C123" s="59"/>
      <c r="D123" s="59"/>
      <c r="E123" s="11"/>
      <c r="F123" s="59"/>
      <c r="G123" s="59"/>
      <c r="H123" s="59"/>
      <c r="I123" s="59"/>
    </row>
    <row r="124" spans="1:9" x14ac:dyDescent="0.2">
      <c r="A124" s="59"/>
      <c r="B124" s="59"/>
      <c r="C124" s="59"/>
      <c r="D124" s="59"/>
      <c r="E124" s="11"/>
      <c r="F124" s="59"/>
      <c r="G124" s="59"/>
      <c r="H124" s="59"/>
      <c r="I124" s="59"/>
    </row>
    <row r="125" spans="1:9" x14ac:dyDescent="0.2">
      <c r="A125" s="59"/>
      <c r="B125" s="59"/>
      <c r="C125" s="59"/>
      <c r="D125" s="59"/>
      <c r="E125" s="11"/>
      <c r="F125" s="59"/>
      <c r="G125" s="59"/>
      <c r="H125" s="59"/>
      <c r="I125" s="59"/>
    </row>
    <row r="126" spans="1:9" x14ac:dyDescent="0.2">
      <c r="A126" s="59"/>
      <c r="B126" s="59"/>
      <c r="C126" s="59"/>
      <c r="D126" s="59"/>
      <c r="E126" s="11"/>
      <c r="F126" s="59"/>
      <c r="G126" s="59"/>
      <c r="H126" s="59"/>
      <c r="I126" s="59"/>
    </row>
    <row r="127" spans="1:9" x14ac:dyDescent="0.2">
      <c r="A127" s="59"/>
      <c r="B127" s="59"/>
      <c r="C127" s="59"/>
      <c r="D127" s="59"/>
      <c r="E127" s="11"/>
      <c r="F127" s="59"/>
      <c r="G127" s="59"/>
      <c r="H127" s="59"/>
      <c r="I127" s="59"/>
    </row>
    <row r="128" spans="1:9" x14ac:dyDescent="0.2">
      <c r="A128" s="59"/>
      <c r="B128" s="59"/>
      <c r="C128" s="59"/>
      <c r="D128" s="59"/>
      <c r="E128" s="11"/>
      <c r="F128" s="59"/>
      <c r="G128" s="59"/>
      <c r="H128" s="59"/>
      <c r="I128" s="59"/>
    </row>
    <row r="129" spans="1:9" x14ac:dyDescent="0.2">
      <c r="A129" s="59"/>
      <c r="B129" s="59"/>
      <c r="C129" s="59"/>
      <c r="D129" s="59"/>
      <c r="E129" s="11"/>
      <c r="F129" s="59"/>
      <c r="G129" s="59"/>
      <c r="H129" s="59"/>
      <c r="I129" s="59"/>
    </row>
    <row r="130" spans="1:9" x14ac:dyDescent="0.2">
      <c r="A130" s="59"/>
      <c r="B130" s="59"/>
      <c r="C130" s="59"/>
      <c r="D130" s="59"/>
      <c r="E130" s="11"/>
      <c r="F130" s="59"/>
      <c r="G130" s="59"/>
      <c r="H130" s="59"/>
      <c r="I130" s="59"/>
    </row>
    <row r="131" spans="1:9" x14ac:dyDescent="0.2">
      <c r="A131" s="59"/>
      <c r="B131" s="59"/>
      <c r="C131" s="59"/>
      <c r="D131" s="59"/>
      <c r="E131" s="11"/>
      <c r="F131" s="59"/>
      <c r="G131" s="59"/>
      <c r="H131" s="59"/>
      <c r="I131" s="59"/>
    </row>
    <row r="132" spans="1:9" x14ac:dyDescent="0.2">
      <c r="A132" s="59"/>
      <c r="B132" s="59"/>
      <c r="C132" s="59"/>
      <c r="D132" s="59"/>
      <c r="E132" s="11"/>
      <c r="F132" s="59"/>
      <c r="G132" s="59"/>
      <c r="H132" s="59"/>
      <c r="I132" s="59"/>
    </row>
    <row r="133" spans="1:9" x14ac:dyDescent="0.2">
      <c r="A133" s="59"/>
      <c r="B133" s="59"/>
      <c r="C133" s="59"/>
      <c r="D133" s="59"/>
      <c r="E133" s="11"/>
      <c r="F133" s="59"/>
      <c r="G133" s="59"/>
      <c r="H133" s="59"/>
      <c r="I133" s="59"/>
    </row>
    <row r="134" spans="1:9" x14ac:dyDescent="0.2">
      <c r="A134" s="59"/>
      <c r="B134" s="59"/>
      <c r="C134" s="59"/>
      <c r="D134" s="59"/>
      <c r="E134" s="11"/>
      <c r="F134" s="59"/>
      <c r="G134" s="59"/>
      <c r="H134" s="59"/>
      <c r="I134" s="59"/>
    </row>
    <row r="135" spans="1:9" x14ac:dyDescent="0.2">
      <c r="A135" s="59"/>
      <c r="B135" s="59"/>
      <c r="C135" s="59"/>
      <c r="D135" s="59"/>
      <c r="E135" s="11"/>
      <c r="F135" s="59"/>
      <c r="G135" s="59"/>
      <c r="H135" s="59"/>
      <c r="I135" s="59"/>
    </row>
    <row r="136" spans="1:9" x14ac:dyDescent="0.2">
      <c r="A136" s="59"/>
      <c r="B136" s="59"/>
      <c r="C136" s="59"/>
      <c r="D136" s="59"/>
      <c r="E136" s="11"/>
      <c r="F136" s="59"/>
      <c r="G136" s="59"/>
      <c r="H136" s="59"/>
      <c r="I136" s="59"/>
    </row>
    <row r="137" spans="1:9" x14ac:dyDescent="0.2">
      <c r="A137" s="59"/>
      <c r="B137" s="59"/>
      <c r="C137" s="59"/>
      <c r="D137" s="59"/>
      <c r="E137" s="11"/>
      <c r="F137" s="59"/>
      <c r="G137" s="59"/>
      <c r="H137" s="59"/>
      <c r="I137" s="59"/>
    </row>
    <row r="138" spans="1:9" x14ac:dyDescent="0.2">
      <c r="A138" s="59"/>
      <c r="B138" s="59"/>
      <c r="C138" s="59"/>
      <c r="D138" s="59"/>
      <c r="E138" s="11"/>
      <c r="F138" s="59"/>
      <c r="G138" s="59"/>
      <c r="H138" s="59"/>
      <c r="I138" s="59"/>
    </row>
    <row r="139" spans="1:9" x14ac:dyDescent="0.2">
      <c r="A139" s="59"/>
      <c r="B139" s="59"/>
      <c r="C139" s="59"/>
      <c r="D139" s="59"/>
      <c r="E139" s="11"/>
      <c r="F139" s="59"/>
      <c r="G139" s="59"/>
      <c r="H139" s="59"/>
      <c r="I139" s="59"/>
    </row>
    <row r="140" spans="1:9" x14ac:dyDescent="0.2">
      <c r="A140" s="59"/>
      <c r="B140" s="59"/>
      <c r="C140" s="59"/>
      <c r="D140" s="59"/>
      <c r="E140" s="11"/>
      <c r="F140" s="59"/>
      <c r="G140" s="59"/>
      <c r="H140" s="59"/>
      <c r="I140" s="59"/>
    </row>
    <row r="141" spans="1:9" x14ac:dyDescent="0.2">
      <c r="A141" s="59"/>
      <c r="B141" s="59"/>
      <c r="C141" s="59"/>
      <c r="D141" s="59"/>
      <c r="E141" s="11"/>
      <c r="F141" s="59"/>
      <c r="G141" s="59"/>
      <c r="H141" s="59"/>
      <c r="I141" s="59"/>
    </row>
    <row r="142" spans="1:9" x14ac:dyDescent="0.2">
      <c r="A142" s="59"/>
      <c r="B142" s="59"/>
      <c r="C142" s="59"/>
      <c r="D142" s="59"/>
      <c r="E142" s="11"/>
      <c r="F142" s="59"/>
      <c r="G142" s="59"/>
      <c r="H142" s="59"/>
      <c r="I142" s="59"/>
    </row>
    <row r="143" spans="1:9" x14ac:dyDescent="0.2">
      <c r="A143" s="59"/>
      <c r="B143" s="59"/>
      <c r="C143" s="59"/>
      <c r="D143" s="59"/>
      <c r="E143" s="11"/>
      <c r="F143" s="59"/>
      <c r="G143" s="59"/>
      <c r="H143" s="59"/>
      <c r="I143" s="59"/>
    </row>
    <row r="144" spans="1:9" x14ac:dyDescent="0.2">
      <c r="A144" s="59"/>
      <c r="B144" s="59"/>
      <c r="C144" s="59"/>
      <c r="D144" s="59"/>
      <c r="E144" s="11"/>
      <c r="F144" s="59"/>
      <c r="G144" s="59"/>
      <c r="H144" s="59"/>
      <c r="I144" s="59"/>
    </row>
    <row r="145" spans="1:9" x14ac:dyDescent="0.2">
      <c r="A145" s="59"/>
      <c r="B145" s="59"/>
      <c r="C145" s="59"/>
      <c r="D145" s="59"/>
      <c r="E145" s="11"/>
      <c r="F145" s="59"/>
      <c r="G145" s="59"/>
      <c r="H145" s="59"/>
      <c r="I145" s="59"/>
    </row>
    <row r="146" spans="1:9" x14ac:dyDescent="0.2">
      <c r="A146" s="59"/>
      <c r="B146" s="59"/>
      <c r="C146" s="59"/>
      <c r="D146" s="59"/>
      <c r="E146" s="11"/>
      <c r="F146" s="59"/>
      <c r="G146" s="59"/>
      <c r="H146" s="59"/>
      <c r="I146" s="59"/>
    </row>
    <row r="147" spans="1:9" x14ac:dyDescent="0.2">
      <c r="A147" s="59"/>
      <c r="B147" s="59"/>
      <c r="C147" s="59"/>
      <c r="D147" s="59"/>
      <c r="E147" s="11"/>
      <c r="F147" s="59"/>
      <c r="G147" s="59"/>
      <c r="H147" s="59"/>
      <c r="I147" s="59"/>
    </row>
    <row r="148" spans="1:9" x14ac:dyDescent="0.2">
      <c r="A148" s="59"/>
      <c r="B148" s="59"/>
      <c r="C148" s="59"/>
      <c r="D148" s="59"/>
      <c r="E148" s="11"/>
      <c r="F148" s="59"/>
      <c r="G148" s="59"/>
      <c r="H148" s="59"/>
      <c r="I148" s="59"/>
    </row>
    <row r="149" spans="1:9" x14ac:dyDescent="0.2">
      <c r="A149" s="59"/>
      <c r="B149" s="59"/>
      <c r="C149" s="59"/>
      <c r="D149" s="59"/>
      <c r="E149" s="11"/>
      <c r="F149" s="59"/>
      <c r="G149" s="59"/>
      <c r="H149" s="59"/>
      <c r="I149" s="59"/>
    </row>
    <row r="150" spans="1:9" x14ac:dyDescent="0.2">
      <c r="A150" s="59"/>
      <c r="B150" s="59"/>
      <c r="C150" s="59"/>
      <c r="D150" s="59"/>
      <c r="E150" s="11"/>
      <c r="F150" s="59"/>
      <c r="G150" s="59"/>
      <c r="H150" s="59"/>
      <c r="I150" s="59"/>
    </row>
    <row r="151" spans="1:9" x14ac:dyDescent="0.2">
      <c r="A151" s="59"/>
      <c r="B151" s="59"/>
      <c r="C151" s="59"/>
      <c r="D151" s="59"/>
      <c r="E151" s="11"/>
      <c r="F151" s="59"/>
      <c r="G151" s="59"/>
      <c r="H151" s="59"/>
      <c r="I151" s="59"/>
    </row>
    <row r="152" spans="1:9" x14ac:dyDescent="0.2">
      <c r="A152" s="59"/>
      <c r="B152" s="59"/>
      <c r="C152" s="59"/>
      <c r="D152" s="59"/>
      <c r="E152" s="11"/>
      <c r="F152" s="59"/>
      <c r="G152" s="59"/>
      <c r="H152" s="59"/>
      <c r="I152" s="59"/>
    </row>
    <row r="153" spans="1:9" x14ac:dyDescent="0.2">
      <c r="A153" s="59"/>
      <c r="B153" s="59"/>
      <c r="C153" s="59"/>
      <c r="D153" s="59"/>
      <c r="E153" s="11"/>
      <c r="F153" s="59"/>
      <c r="G153" s="59"/>
      <c r="H153" s="59"/>
      <c r="I153" s="59"/>
    </row>
    <row r="154" spans="1:9" x14ac:dyDescent="0.2">
      <c r="A154" s="59"/>
      <c r="B154" s="59"/>
      <c r="C154" s="59"/>
      <c r="D154" s="59"/>
      <c r="E154" s="11"/>
      <c r="F154" s="59"/>
      <c r="G154" s="59"/>
      <c r="H154" s="59"/>
      <c r="I154" s="59"/>
    </row>
    <row r="155" spans="1:9" x14ac:dyDescent="0.2">
      <c r="A155" s="59"/>
      <c r="B155" s="59"/>
      <c r="C155" s="59"/>
      <c r="D155" s="59"/>
      <c r="E155" s="11"/>
      <c r="F155" s="59"/>
      <c r="G155" s="59"/>
      <c r="H155" s="59"/>
      <c r="I155" s="59"/>
    </row>
    <row r="156" spans="1:9" x14ac:dyDescent="0.2">
      <c r="A156" s="59"/>
      <c r="B156" s="59"/>
      <c r="C156" s="59"/>
      <c r="D156" s="59"/>
      <c r="E156" s="11"/>
      <c r="F156" s="59"/>
      <c r="G156" s="59"/>
      <c r="H156" s="59"/>
      <c r="I156" s="59"/>
    </row>
    <row r="157" spans="1:9" x14ac:dyDescent="0.2">
      <c r="A157" s="59"/>
      <c r="B157" s="59"/>
      <c r="C157" s="59"/>
      <c r="D157" s="59"/>
      <c r="E157" s="11"/>
      <c r="F157" s="59"/>
      <c r="G157" s="59"/>
      <c r="H157" s="59"/>
      <c r="I157" s="59"/>
    </row>
    <row r="158" spans="1:9" x14ac:dyDescent="0.2">
      <c r="A158" s="59"/>
      <c r="B158" s="59"/>
      <c r="C158" s="59"/>
      <c r="D158" s="59"/>
      <c r="E158" s="11"/>
      <c r="F158" s="59"/>
      <c r="G158" s="59"/>
      <c r="H158" s="59"/>
      <c r="I158" s="59"/>
    </row>
    <row r="159" spans="1:9" x14ac:dyDescent="0.2">
      <c r="A159" s="59"/>
      <c r="B159" s="59"/>
      <c r="C159" s="59"/>
      <c r="D159" s="59"/>
      <c r="E159" s="11"/>
      <c r="F159" s="59"/>
      <c r="G159" s="59"/>
      <c r="H159" s="59"/>
      <c r="I159" s="59"/>
    </row>
    <row r="160" spans="1:9" x14ac:dyDescent="0.2">
      <c r="A160" s="59"/>
      <c r="B160" s="59"/>
      <c r="C160" s="59"/>
      <c r="D160" s="59"/>
      <c r="E160" s="11"/>
      <c r="F160" s="59"/>
      <c r="G160" s="59"/>
      <c r="H160" s="59"/>
      <c r="I160" s="59"/>
    </row>
    <row r="161" spans="1:9" x14ac:dyDescent="0.2">
      <c r="A161" s="59"/>
      <c r="B161" s="59"/>
      <c r="C161" s="59"/>
      <c r="D161" s="59"/>
      <c r="E161" s="11"/>
      <c r="F161" s="59"/>
      <c r="G161" s="59"/>
      <c r="H161" s="59"/>
      <c r="I161" s="59"/>
    </row>
    <row r="162" spans="1:9" x14ac:dyDescent="0.2">
      <c r="A162" s="59"/>
      <c r="B162" s="59"/>
      <c r="C162" s="59"/>
      <c r="D162" s="59"/>
      <c r="E162" s="11"/>
      <c r="F162" s="59"/>
      <c r="G162" s="59"/>
      <c r="H162" s="59"/>
      <c r="I162" s="59"/>
    </row>
    <row r="163" spans="1:9" x14ac:dyDescent="0.2">
      <c r="A163" s="59"/>
      <c r="B163" s="59"/>
      <c r="C163" s="59"/>
      <c r="D163" s="59"/>
      <c r="E163" s="11"/>
      <c r="F163" s="59"/>
      <c r="G163" s="59"/>
      <c r="H163" s="59"/>
      <c r="I163" s="59"/>
    </row>
    <row r="164" spans="1:9" x14ac:dyDescent="0.2">
      <c r="A164" s="59"/>
      <c r="B164" s="59"/>
      <c r="C164" s="59"/>
      <c r="D164" s="59"/>
      <c r="E164" s="11"/>
      <c r="F164" s="59"/>
      <c r="G164" s="59"/>
      <c r="H164" s="59"/>
      <c r="I164" s="59"/>
    </row>
    <row r="165" spans="1:9" x14ac:dyDescent="0.2">
      <c r="A165" s="59"/>
      <c r="B165" s="59"/>
      <c r="C165" s="59"/>
      <c r="D165" s="59"/>
      <c r="E165" s="11"/>
      <c r="F165" s="59"/>
      <c r="G165" s="59"/>
      <c r="H165" s="59"/>
      <c r="I165" s="59"/>
    </row>
    <row r="166" spans="1:9" x14ac:dyDescent="0.2">
      <c r="A166" s="59"/>
      <c r="B166" s="59"/>
      <c r="C166" s="59"/>
      <c r="D166" s="59"/>
      <c r="E166" s="11"/>
      <c r="F166" s="59"/>
      <c r="G166" s="59"/>
      <c r="H166" s="59"/>
      <c r="I166" s="59"/>
    </row>
    <row r="167" spans="1:9" x14ac:dyDescent="0.2">
      <c r="A167" s="59"/>
      <c r="B167" s="59"/>
      <c r="C167" s="59"/>
      <c r="D167" s="59"/>
      <c r="E167" s="11"/>
      <c r="F167" s="59"/>
      <c r="G167" s="59"/>
      <c r="H167" s="59"/>
      <c r="I167" s="59"/>
    </row>
    <row r="168" spans="1:9" x14ac:dyDescent="0.2">
      <c r="A168" s="59"/>
      <c r="B168" s="59"/>
      <c r="C168" s="59"/>
      <c r="D168" s="59"/>
      <c r="E168" s="11"/>
      <c r="F168" s="59"/>
      <c r="G168" s="59"/>
      <c r="H168" s="59"/>
      <c r="I168" s="59"/>
    </row>
    <row r="169" spans="1:9" x14ac:dyDescent="0.2">
      <c r="A169" s="59"/>
      <c r="B169" s="59"/>
      <c r="C169" s="59"/>
      <c r="D169" s="59"/>
      <c r="E169" s="11"/>
      <c r="G169" s="59"/>
      <c r="H169" s="59"/>
      <c r="I169" s="59"/>
    </row>
    <row r="170" spans="1:9" x14ac:dyDescent="0.2">
      <c r="A170" s="59"/>
      <c r="B170" s="59"/>
      <c r="C170" s="59"/>
      <c r="D170" s="59"/>
      <c r="E170" s="11"/>
      <c r="G170" s="59"/>
      <c r="H170" s="59"/>
      <c r="I170" s="59"/>
    </row>
    <row r="171" spans="1:9" x14ac:dyDescent="0.2">
      <c r="A171" s="59"/>
      <c r="B171" s="59"/>
      <c r="C171" s="59"/>
      <c r="D171" s="59"/>
      <c r="E171" s="11"/>
      <c r="G171" s="59"/>
      <c r="H171" s="59"/>
      <c r="I171" s="59"/>
    </row>
    <row r="172" spans="1:9" x14ac:dyDescent="0.2">
      <c r="A172" s="59"/>
      <c r="B172" s="59"/>
      <c r="C172" s="59"/>
      <c r="D172" s="59"/>
      <c r="E172" s="11"/>
      <c r="G172" s="59"/>
      <c r="H172" s="59"/>
      <c r="I172" s="59"/>
    </row>
    <row r="173" spans="1:9" x14ac:dyDescent="0.2">
      <c r="A173" s="59"/>
      <c r="B173" s="59"/>
      <c r="C173" s="59"/>
      <c r="D173" s="59"/>
      <c r="E173" s="11"/>
      <c r="G173" s="59"/>
      <c r="H173" s="59"/>
      <c r="I173" s="59"/>
    </row>
    <row r="174" spans="1:9" x14ac:dyDescent="0.2">
      <c r="A174" s="59"/>
      <c r="B174" s="59"/>
      <c r="C174" s="59"/>
      <c r="D174" s="59"/>
      <c r="E174" s="11"/>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row r="207" spans="1:9" x14ac:dyDescent="0.2">
      <c r="A207" s="59"/>
      <c r="B207" s="59"/>
      <c r="C207" s="59"/>
      <c r="D207" s="59"/>
      <c r="E207" s="11"/>
      <c r="G207" s="59"/>
      <c r="H207" s="59"/>
      <c r="I207" s="59"/>
    </row>
    <row r="208" spans="1:9" x14ac:dyDescent="0.2">
      <c r="A208" s="59"/>
      <c r="B208" s="59"/>
      <c r="C208" s="59"/>
      <c r="D208" s="59"/>
      <c r="E208" s="11"/>
      <c r="G208" s="59"/>
      <c r="H208" s="59"/>
      <c r="I208" s="59"/>
    </row>
    <row r="209" spans="1:9" x14ac:dyDescent="0.2">
      <c r="A209" s="59"/>
      <c r="B209" s="59"/>
      <c r="C209" s="59"/>
      <c r="D209" s="59"/>
      <c r="E209" s="11"/>
      <c r="G209" s="59"/>
      <c r="H209" s="59"/>
      <c r="I209" s="59"/>
    </row>
    <row r="210" spans="1:9" x14ac:dyDescent="0.2">
      <c r="A210" s="59"/>
      <c r="B210" s="59"/>
      <c r="C210" s="59"/>
      <c r="D210" s="59"/>
      <c r="E210" s="11"/>
      <c r="G210" s="59"/>
      <c r="H210" s="59"/>
      <c r="I210" s="59"/>
    </row>
    <row r="211" spans="1:9" x14ac:dyDescent="0.2">
      <c r="A211" s="59"/>
      <c r="B211" s="59"/>
      <c r="C211" s="59"/>
      <c r="D211" s="59"/>
      <c r="E211" s="11"/>
      <c r="G211" s="59"/>
      <c r="H211" s="59"/>
      <c r="I211" s="59"/>
    </row>
    <row r="212" spans="1:9" x14ac:dyDescent="0.2">
      <c r="A212" s="59"/>
      <c r="B212" s="59"/>
      <c r="C212" s="59"/>
      <c r="D212" s="59"/>
      <c r="E212" s="11"/>
      <c r="G212" s="59"/>
      <c r="H212" s="59"/>
      <c r="I212" s="59"/>
    </row>
    <row r="213" spans="1:9" x14ac:dyDescent="0.2">
      <c r="A213" s="59"/>
      <c r="B213" s="59"/>
      <c r="C213" s="59"/>
      <c r="D213" s="59"/>
      <c r="E213" s="11"/>
      <c r="G213" s="59"/>
      <c r="H213" s="59"/>
      <c r="I213" s="59"/>
    </row>
    <row r="214" spans="1:9" x14ac:dyDescent="0.2">
      <c r="A214" s="59"/>
      <c r="B214" s="59"/>
      <c r="C214" s="59"/>
      <c r="D214" s="59"/>
      <c r="E214" s="11"/>
      <c r="G214" s="59"/>
      <c r="H214" s="59"/>
      <c r="I214" s="59"/>
    </row>
    <row r="215" spans="1:9" x14ac:dyDescent="0.2">
      <c r="A215" s="59"/>
      <c r="B215" s="59"/>
      <c r="C215" s="59"/>
      <c r="D215" s="59"/>
      <c r="E215" s="11"/>
      <c r="G215" s="59"/>
      <c r="H215" s="59"/>
      <c r="I215" s="59"/>
    </row>
    <row r="216" spans="1:9" x14ac:dyDescent="0.2">
      <c r="A216" s="59"/>
      <c r="B216" s="59"/>
      <c r="C216" s="59"/>
      <c r="D216" s="59"/>
      <c r="E216" s="11"/>
      <c r="G216" s="59"/>
      <c r="H216" s="59"/>
      <c r="I216" s="59"/>
    </row>
    <row r="217" spans="1:9" x14ac:dyDescent="0.2">
      <c r="A217" s="59"/>
      <c r="B217" s="59"/>
      <c r="C217" s="59"/>
      <c r="D217" s="59"/>
      <c r="E217" s="11"/>
      <c r="G217" s="59"/>
      <c r="H217" s="59"/>
      <c r="I217" s="59"/>
    </row>
    <row r="218" spans="1:9" x14ac:dyDescent="0.2">
      <c r="A218" s="59"/>
      <c r="B218" s="59"/>
      <c r="C218" s="59"/>
      <c r="D218" s="59"/>
      <c r="E218" s="11"/>
      <c r="G218" s="59"/>
      <c r="H218" s="59"/>
      <c r="I218" s="59"/>
    </row>
    <row r="219" spans="1:9" x14ac:dyDescent="0.2">
      <c r="A219" s="59"/>
      <c r="B219" s="59"/>
      <c r="C219" s="59"/>
      <c r="D219" s="59"/>
      <c r="E219" s="11"/>
      <c r="G219" s="59"/>
      <c r="H219" s="59"/>
      <c r="I219" s="59"/>
    </row>
    <row r="220" spans="1:9" x14ac:dyDescent="0.2">
      <c r="A220" s="59"/>
      <c r="B220" s="59"/>
      <c r="C220" s="59"/>
      <c r="D220" s="59"/>
      <c r="E220" s="11"/>
      <c r="G220" s="59"/>
      <c r="H220" s="59"/>
      <c r="I220" s="59"/>
    </row>
    <row r="221" spans="1:9" x14ac:dyDescent="0.2">
      <c r="A221" s="59"/>
      <c r="B221" s="59"/>
      <c r="C221" s="59"/>
      <c r="D221" s="59"/>
      <c r="E221" s="11"/>
      <c r="G221" s="59"/>
      <c r="H221" s="59"/>
      <c r="I221" s="59"/>
    </row>
    <row r="222" spans="1:9" x14ac:dyDescent="0.2">
      <c r="A222" s="59"/>
      <c r="B222" s="59"/>
      <c r="C222" s="59"/>
      <c r="D222" s="59"/>
      <c r="E222" s="11"/>
      <c r="G222" s="59"/>
      <c r="H222" s="59"/>
      <c r="I222" s="59"/>
    </row>
    <row r="223" spans="1:9" x14ac:dyDescent="0.2">
      <c r="A223" s="59"/>
      <c r="B223" s="59"/>
      <c r="C223" s="59"/>
      <c r="D223" s="59"/>
      <c r="E223" s="11"/>
      <c r="G223" s="59"/>
      <c r="H223" s="59"/>
      <c r="I223" s="59"/>
    </row>
    <row r="224" spans="1:9" x14ac:dyDescent="0.2">
      <c r="A224" s="59"/>
      <c r="B224" s="59"/>
      <c r="C224" s="59"/>
      <c r="D224" s="59"/>
      <c r="E224" s="11"/>
      <c r="G224" s="59"/>
      <c r="H224" s="59"/>
      <c r="I224" s="59"/>
    </row>
    <row r="225" spans="1:9" x14ac:dyDescent="0.2">
      <c r="A225" s="59"/>
      <c r="B225" s="59"/>
      <c r="C225" s="59"/>
      <c r="D225" s="59"/>
      <c r="E225" s="11"/>
      <c r="G225" s="59"/>
      <c r="H225" s="59"/>
      <c r="I225" s="59"/>
    </row>
    <row r="226" spans="1:9" x14ac:dyDescent="0.2">
      <c r="A226" s="59"/>
      <c r="B226" s="59"/>
      <c r="C226" s="59"/>
      <c r="D226" s="59"/>
      <c r="E226" s="11"/>
      <c r="G226" s="59"/>
      <c r="H226" s="59"/>
      <c r="I226" s="59"/>
    </row>
    <row r="227" spans="1:9" x14ac:dyDescent="0.2">
      <c r="A227" s="59"/>
      <c r="B227" s="59"/>
      <c r="C227" s="59"/>
      <c r="D227" s="59"/>
      <c r="E227" s="11"/>
      <c r="G227" s="59"/>
      <c r="H227" s="59"/>
      <c r="I227" s="59"/>
    </row>
    <row r="228" spans="1:9" x14ac:dyDescent="0.2">
      <c r="A228" s="59"/>
      <c r="B228" s="59"/>
      <c r="C228" s="59"/>
      <c r="D228" s="59"/>
      <c r="E228" s="11"/>
      <c r="G228" s="59"/>
      <c r="H228" s="59"/>
      <c r="I228" s="59"/>
    </row>
    <row r="229" spans="1:9" x14ac:dyDescent="0.2">
      <c r="A229" s="59"/>
      <c r="B229" s="59"/>
      <c r="C229" s="59"/>
      <c r="D229" s="59"/>
      <c r="E229" s="11"/>
      <c r="G229" s="59"/>
      <c r="H229" s="59"/>
      <c r="I229" s="59"/>
    </row>
    <row r="230" spans="1:9" x14ac:dyDescent="0.2">
      <c r="A230" s="59"/>
      <c r="B230" s="59"/>
      <c r="C230" s="59"/>
      <c r="D230" s="59"/>
      <c r="E230" s="11"/>
      <c r="G230" s="59"/>
      <c r="H230" s="59"/>
      <c r="I230" s="59"/>
    </row>
    <row r="231" spans="1:9" x14ac:dyDescent="0.2">
      <c r="A231" s="59"/>
      <c r="B231" s="59"/>
      <c r="C231" s="59"/>
      <c r="D231" s="59"/>
      <c r="E231" s="11"/>
      <c r="G231" s="59"/>
      <c r="H231" s="59"/>
      <c r="I231" s="59"/>
    </row>
    <row r="232" spans="1:9" x14ac:dyDescent="0.2">
      <c r="A232" s="59"/>
      <c r="B232" s="59"/>
      <c r="C232" s="59"/>
      <c r="D232" s="59"/>
      <c r="E232" s="11"/>
      <c r="G232" s="59"/>
      <c r="H232" s="59"/>
      <c r="I232" s="59"/>
    </row>
    <row r="233" spans="1:9" x14ac:dyDescent="0.2">
      <c r="A233" s="59"/>
      <c r="B233" s="59"/>
      <c r="C233" s="59"/>
      <c r="D233" s="59"/>
      <c r="E233" s="11"/>
      <c r="G233" s="59"/>
      <c r="H233" s="59"/>
      <c r="I233" s="59"/>
    </row>
    <row r="234" spans="1:9" x14ac:dyDescent="0.2">
      <c r="A234" s="59"/>
      <c r="B234" s="59"/>
      <c r="C234" s="59"/>
      <c r="D234" s="59"/>
      <c r="E234" s="11"/>
      <c r="G234" s="59"/>
      <c r="H234" s="59"/>
      <c r="I234" s="59"/>
    </row>
    <row r="235" spans="1:9" x14ac:dyDescent="0.2">
      <c r="A235" s="59"/>
      <c r="B235" s="59"/>
      <c r="C235" s="59"/>
      <c r="D235" s="59"/>
      <c r="E235" s="11"/>
      <c r="G235" s="59"/>
      <c r="H235" s="59"/>
      <c r="I235" s="59"/>
    </row>
    <row r="236" spans="1:9" x14ac:dyDescent="0.2">
      <c r="A236" s="59"/>
      <c r="B236" s="59"/>
      <c r="C236" s="59"/>
      <c r="D236" s="59"/>
      <c r="E236" s="11"/>
      <c r="G236" s="59"/>
      <c r="H236" s="59"/>
      <c r="I236" s="59"/>
    </row>
    <row r="237" spans="1:9" x14ac:dyDescent="0.2">
      <c r="A237" s="59"/>
      <c r="B237" s="59"/>
      <c r="C237" s="59"/>
      <c r="D237" s="59"/>
      <c r="E237" s="11"/>
      <c r="G237" s="59"/>
      <c r="H237" s="59"/>
      <c r="I237" s="59"/>
    </row>
    <row r="238" spans="1:9" x14ac:dyDescent="0.2">
      <c r="A238" s="59"/>
      <c r="B238" s="59"/>
      <c r="C238" s="59"/>
      <c r="D238" s="59"/>
      <c r="E238" s="11"/>
      <c r="G238" s="59"/>
      <c r="H238" s="59"/>
      <c r="I238" s="59"/>
    </row>
    <row r="239" spans="1:9" x14ac:dyDescent="0.2">
      <c r="A239" s="59"/>
      <c r="B239" s="59"/>
      <c r="C239" s="59"/>
      <c r="D239" s="59"/>
      <c r="E239" s="11"/>
      <c r="G239" s="59"/>
      <c r="H239" s="59"/>
      <c r="I239" s="59"/>
    </row>
    <row r="240" spans="1:9" x14ac:dyDescent="0.2">
      <c r="A240" s="59"/>
      <c r="B240" s="59"/>
      <c r="C240" s="59"/>
      <c r="D240" s="59"/>
      <c r="E240" s="11"/>
      <c r="G240" s="59"/>
      <c r="H240" s="59"/>
      <c r="I240" s="59"/>
    </row>
    <row r="241" spans="1:9" x14ac:dyDescent="0.2">
      <c r="A241" s="59"/>
      <c r="B241" s="59"/>
      <c r="C241" s="59"/>
      <c r="D241" s="59"/>
      <c r="E241" s="11"/>
      <c r="G241" s="59"/>
      <c r="H241" s="59"/>
      <c r="I241" s="59"/>
    </row>
    <row r="242" spans="1:9" x14ac:dyDescent="0.2">
      <c r="A242" s="59"/>
      <c r="B242" s="59"/>
      <c r="C242" s="59"/>
      <c r="D242" s="59"/>
      <c r="E242" s="11"/>
      <c r="G242" s="59"/>
      <c r="H242" s="59"/>
      <c r="I242" s="59"/>
    </row>
    <row r="243" spans="1:9" x14ac:dyDescent="0.2">
      <c r="A243" s="59"/>
      <c r="B243" s="59"/>
      <c r="C243" s="59"/>
      <c r="D243" s="59"/>
      <c r="E243" s="11"/>
      <c r="G243" s="59"/>
      <c r="H243" s="59"/>
      <c r="I243" s="59"/>
    </row>
    <row r="244" spans="1:9" x14ac:dyDescent="0.2">
      <c r="A244" s="59"/>
      <c r="B244" s="59"/>
      <c r="C244" s="59"/>
      <c r="D244" s="59"/>
      <c r="E244" s="11"/>
      <c r="G244" s="59"/>
      <c r="H244" s="59"/>
      <c r="I244" s="59"/>
    </row>
    <row r="245" spans="1:9" x14ac:dyDescent="0.2">
      <c r="A245" s="59"/>
      <c r="B245" s="59"/>
      <c r="C245" s="59"/>
      <c r="D245" s="59"/>
      <c r="E245" s="11"/>
      <c r="G245" s="59"/>
      <c r="H245" s="59"/>
      <c r="I245" s="59"/>
    </row>
    <row r="246" spans="1:9" x14ac:dyDescent="0.2">
      <c r="A246" s="59"/>
      <c r="B246" s="59"/>
      <c r="C246" s="59"/>
      <c r="D246" s="59"/>
      <c r="E246" s="11"/>
      <c r="G246" s="59"/>
      <c r="H246" s="59"/>
      <c r="I246" s="59"/>
    </row>
    <row r="247" spans="1:9" x14ac:dyDescent="0.2">
      <c r="A247" s="59"/>
      <c r="B247" s="59"/>
      <c r="C247" s="59"/>
      <c r="D247" s="59"/>
      <c r="E247" s="11"/>
      <c r="G247" s="59"/>
      <c r="H247" s="59"/>
      <c r="I247" s="59"/>
    </row>
    <row r="248" spans="1:9" x14ac:dyDescent="0.2">
      <c r="A248" s="59"/>
      <c r="B248" s="59"/>
      <c r="C248" s="59"/>
      <c r="D248" s="59"/>
      <c r="E248" s="11"/>
      <c r="G248" s="59"/>
      <c r="H248" s="59"/>
      <c r="I248" s="59"/>
    </row>
    <row r="249" spans="1:9" x14ac:dyDescent="0.2">
      <c r="A249" s="59"/>
      <c r="B249" s="59"/>
      <c r="C249" s="59"/>
      <c r="D249" s="59"/>
      <c r="E249" s="11"/>
      <c r="G249" s="59"/>
      <c r="H249" s="59"/>
      <c r="I249" s="59"/>
    </row>
    <row r="250" spans="1:9" x14ac:dyDescent="0.2">
      <c r="A250" s="59"/>
      <c r="B250" s="59"/>
      <c r="C250" s="59"/>
      <c r="D250" s="59"/>
      <c r="E250" s="11"/>
      <c r="G250" s="59"/>
      <c r="H250" s="59"/>
      <c r="I250" s="59"/>
    </row>
    <row r="251" spans="1:9" x14ac:dyDescent="0.2">
      <c r="A251" s="59"/>
      <c r="B251" s="59"/>
      <c r="C251" s="59"/>
      <c r="D251" s="59"/>
      <c r="E251" s="11"/>
      <c r="G251" s="59"/>
      <c r="H251" s="59"/>
      <c r="I251" s="59"/>
    </row>
    <row r="252" spans="1:9" x14ac:dyDescent="0.2">
      <c r="A252" s="59"/>
      <c r="B252" s="59"/>
      <c r="C252" s="59"/>
      <c r="D252" s="59"/>
      <c r="E252" s="11"/>
      <c r="G252" s="59"/>
      <c r="H252" s="59"/>
      <c r="I252" s="59"/>
    </row>
    <row r="253" spans="1:9" x14ac:dyDescent="0.2">
      <c r="A253" s="59"/>
      <c r="B253" s="59"/>
      <c r="C253" s="59"/>
      <c r="D253" s="59"/>
      <c r="E253" s="11"/>
      <c r="G253" s="59"/>
      <c r="H253" s="59"/>
      <c r="I253" s="59"/>
    </row>
    <row r="254" spans="1:9" x14ac:dyDescent="0.2">
      <c r="A254" s="59"/>
      <c r="B254" s="59"/>
      <c r="C254" s="59"/>
      <c r="D254" s="59"/>
      <c r="E254" s="11"/>
      <c r="G254" s="59"/>
      <c r="H254" s="59"/>
      <c r="I254" s="59"/>
    </row>
    <row r="255" spans="1:9" x14ac:dyDescent="0.2">
      <c r="A255" s="59"/>
      <c r="B255" s="59"/>
      <c r="C255" s="59"/>
      <c r="D255" s="59"/>
      <c r="E255" s="11"/>
      <c r="G255" s="59"/>
      <c r="H255" s="59"/>
      <c r="I255" s="59"/>
    </row>
    <row r="256" spans="1:9" x14ac:dyDescent="0.2">
      <c r="A256" s="59"/>
      <c r="B256" s="59"/>
      <c r="C256" s="59"/>
      <c r="D256" s="59"/>
      <c r="E256" s="11"/>
      <c r="G256" s="59"/>
      <c r="H256" s="59"/>
      <c r="I256" s="59"/>
    </row>
    <row r="257" spans="1:9" x14ac:dyDescent="0.2">
      <c r="A257" s="59"/>
      <c r="B257" s="59"/>
      <c r="C257" s="59"/>
      <c r="D257" s="59"/>
      <c r="E257" s="11"/>
      <c r="G257" s="59"/>
      <c r="H257" s="59"/>
      <c r="I257" s="59"/>
    </row>
    <row r="258" spans="1:9" x14ac:dyDescent="0.2">
      <c r="A258" s="59"/>
      <c r="B258" s="59"/>
      <c r="C258" s="59"/>
      <c r="D258" s="59"/>
      <c r="E258" s="11"/>
      <c r="G258" s="59"/>
      <c r="H258" s="59"/>
      <c r="I258" s="59"/>
    </row>
    <row r="259" spans="1:9" x14ac:dyDescent="0.2">
      <c r="A259" s="59"/>
      <c r="B259" s="59"/>
      <c r="C259" s="59"/>
      <c r="D259" s="59"/>
      <c r="E259" s="11"/>
      <c r="G259" s="59"/>
      <c r="H259" s="59"/>
      <c r="I259" s="59"/>
    </row>
    <row r="260" spans="1:9" x14ac:dyDescent="0.2">
      <c r="A260" s="59"/>
      <c r="B260" s="59"/>
      <c r="C260" s="59"/>
      <c r="D260" s="59"/>
      <c r="E260" s="11"/>
      <c r="G260" s="59"/>
      <c r="H260" s="59"/>
      <c r="I260" s="59"/>
    </row>
    <row r="261" spans="1:9" x14ac:dyDescent="0.2">
      <c r="A261" s="59"/>
      <c r="B261" s="59"/>
      <c r="C261" s="59"/>
      <c r="D261" s="59"/>
      <c r="E261" s="11"/>
      <c r="G261" s="59"/>
      <c r="H261" s="59"/>
      <c r="I261" s="59"/>
    </row>
    <row r="262" spans="1:9" x14ac:dyDescent="0.2">
      <c r="A262" s="59"/>
      <c r="B262" s="59"/>
      <c r="C262" s="59"/>
      <c r="D262" s="59"/>
      <c r="E262" s="11"/>
      <c r="G262" s="59"/>
      <c r="H262" s="59"/>
      <c r="I262" s="59"/>
    </row>
    <row r="263" spans="1:9" x14ac:dyDescent="0.2">
      <c r="A263" s="59"/>
      <c r="B263" s="59"/>
      <c r="C263" s="59"/>
      <c r="D263" s="59"/>
      <c r="E263" s="11"/>
      <c r="G263" s="59"/>
      <c r="H263" s="59"/>
      <c r="I263" s="59"/>
    </row>
    <row r="264" spans="1:9" x14ac:dyDescent="0.2">
      <c r="A264" s="59"/>
      <c r="B264" s="59"/>
      <c r="C264" s="59"/>
      <c r="D264" s="59"/>
      <c r="E264" s="11"/>
      <c r="G264" s="59"/>
      <c r="H264" s="59"/>
      <c r="I264" s="59"/>
    </row>
    <row r="265" spans="1:9" x14ac:dyDescent="0.2">
      <c r="A265" s="59"/>
      <c r="B265" s="59"/>
      <c r="C265" s="59"/>
      <c r="D265" s="59"/>
      <c r="E265" s="11"/>
      <c r="G265" s="59"/>
      <c r="H265" s="59"/>
      <c r="I265" s="59"/>
    </row>
    <row r="266" spans="1:9" x14ac:dyDescent="0.2">
      <c r="A266" s="59"/>
      <c r="B266" s="59"/>
      <c r="C266" s="59"/>
      <c r="D266" s="59"/>
      <c r="E266" s="11"/>
      <c r="G266" s="59"/>
      <c r="H266" s="59"/>
      <c r="I266" s="59"/>
    </row>
    <row r="267" spans="1:9" x14ac:dyDescent="0.2">
      <c r="A267" s="59"/>
      <c r="B267" s="59"/>
      <c r="C267" s="59"/>
      <c r="D267" s="59"/>
      <c r="E267" s="11"/>
      <c r="G267" s="59"/>
      <c r="H267" s="59"/>
      <c r="I267" s="59"/>
    </row>
    <row r="268" spans="1:9" x14ac:dyDescent="0.2">
      <c r="A268" s="59"/>
      <c r="B268" s="59"/>
      <c r="C268" s="59"/>
      <c r="D268" s="59"/>
      <c r="E268" s="11"/>
      <c r="G268" s="59"/>
      <c r="H268" s="59"/>
      <c r="I268" s="59"/>
    </row>
    <row r="269" spans="1:9" x14ac:dyDescent="0.2">
      <c r="A269" s="59"/>
      <c r="B269" s="59"/>
      <c r="C269" s="59"/>
      <c r="D269" s="59"/>
      <c r="E269" s="11"/>
      <c r="G269" s="59"/>
      <c r="H269" s="59"/>
      <c r="I269" s="59"/>
    </row>
    <row r="270" spans="1:9" x14ac:dyDescent="0.2">
      <c r="A270" s="59"/>
      <c r="B270" s="59"/>
      <c r="C270" s="59"/>
      <c r="D270" s="59"/>
      <c r="E270" s="11"/>
      <c r="G270" s="59"/>
      <c r="H270" s="59"/>
      <c r="I270" s="59"/>
    </row>
  </sheetData>
  <mergeCells count="1">
    <mergeCell ref="A1:F1"/>
  </mergeCells>
  <conditionalFormatting sqref="F2:F3 E5:E13">
    <cfRule type="cellIs" dxfId="23" priority="4" stopIfTrue="1" operator="between">
      <formula>0.009</formula>
      <formula>-0.009</formula>
    </cfRule>
  </conditionalFormatting>
  <conditionalFormatting sqref="F14:F30">
    <cfRule type="cellIs" dxfId="22" priority="2" stopIfTrue="1" operator="between">
      <formula>0.009</formula>
      <formula>-0.009</formula>
    </cfRule>
  </conditionalFormatting>
  <conditionalFormatting sqref="F169:F65536">
    <cfRule type="cellIs" dxfId="21"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2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81"/>
  <sheetViews>
    <sheetView workbookViewId="0">
      <selection sqref="A1:F1"/>
    </sheetView>
  </sheetViews>
  <sheetFormatPr defaultColWidth="9.140625" defaultRowHeight="11.25" x14ac:dyDescent="0.2"/>
  <cols>
    <col min="1" max="1" width="34.42578125" style="7" bestFit="1" customWidth="1"/>
    <col min="2" max="2" width="85.42578125" style="7" bestFit="1" customWidth="1"/>
    <col min="3" max="3" width="15.28515625" style="7" bestFit="1" customWidth="1"/>
    <col min="4" max="4" width="26.28515625" style="7" customWidth="1"/>
    <col min="5" max="5" width="26.28515625" style="10" customWidth="1"/>
    <col min="6" max="6" width="14.7109375" style="11" bestFit="1" customWidth="1"/>
    <col min="7" max="16384" width="9.140625" style="7"/>
  </cols>
  <sheetData>
    <row r="1" spans="1:6" s="1" customFormat="1" ht="15" customHeight="1" x14ac:dyDescent="0.2">
      <c r="A1" s="114" t="s">
        <v>974</v>
      </c>
      <c r="B1" s="115"/>
      <c r="C1" s="115"/>
      <c r="D1" s="115"/>
      <c r="E1" s="115"/>
      <c r="F1" s="115"/>
    </row>
    <row r="2" spans="1:6" s="1" customFormat="1" ht="12" x14ac:dyDescent="0.2">
      <c r="E2" s="5"/>
      <c r="F2" s="9"/>
    </row>
    <row r="3" spans="1:6" s="1" customFormat="1" ht="12" x14ac:dyDescent="0.2">
      <c r="A3" s="8" t="s">
        <v>7</v>
      </c>
      <c r="B3" s="2"/>
      <c r="C3" s="3"/>
      <c r="D3" s="3"/>
      <c r="E3" s="4"/>
      <c r="F3" s="9"/>
    </row>
    <row r="4" spans="1:6" s="1" customFormat="1" ht="27.75" customHeight="1" x14ac:dyDescent="0.2">
      <c r="A4" s="6" t="s">
        <v>2</v>
      </c>
      <c r="B4" s="6" t="s">
        <v>0</v>
      </c>
      <c r="C4" s="13" t="s">
        <v>1</v>
      </c>
      <c r="D4" s="52" t="s">
        <v>6</v>
      </c>
      <c r="E4" s="12" t="s">
        <v>3</v>
      </c>
    </row>
    <row r="5" spans="1:6" x14ac:dyDescent="0.2">
      <c r="A5" s="16" t="s">
        <v>37</v>
      </c>
      <c r="B5" s="17"/>
      <c r="C5" s="17"/>
      <c r="D5" s="18"/>
      <c r="E5" s="19"/>
      <c r="F5" s="7"/>
    </row>
    <row r="6" spans="1:6" x14ac:dyDescent="0.2">
      <c r="A6" s="21" t="s">
        <v>946</v>
      </c>
      <c r="B6" s="21" t="s">
        <v>978</v>
      </c>
      <c r="C6" s="24">
        <v>11709016.423</v>
      </c>
      <c r="D6" s="22">
        <v>1235.839847</v>
      </c>
      <c r="E6" s="23">
        <v>17.835834819396101</v>
      </c>
      <c r="F6" s="7"/>
    </row>
    <row r="7" spans="1:6" x14ac:dyDescent="0.2">
      <c r="A7" s="21" t="s">
        <v>947</v>
      </c>
      <c r="B7" s="21" t="s">
        <v>979</v>
      </c>
      <c r="C7" s="24">
        <v>1129601.5149999999</v>
      </c>
      <c r="D7" s="22">
        <v>1231.595495</v>
      </c>
      <c r="E7" s="23">
        <v>17.774579664554601</v>
      </c>
      <c r="F7" s="7"/>
    </row>
    <row r="8" spans="1:6" x14ac:dyDescent="0.2">
      <c r="A8" s="21" t="s">
        <v>948</v>
      </c>
      <c r="B8" s="21" t="s">
        <v>980</v>
      </c>
      <c r="C8" s="24">
        <v>1479927.476</v>
      </c>
      <c r="D8" s="22">
        <v>934.5579219</v>
      </c>
      <c r="E8" s="23">
        <v>13.4876867456812</v>
      </c>
      <c r="F8" s="7"/>
    </row>
    <row r="9" spans="1:6" x14ac:dyDescent="0.2">
      <c r="A9" s="21" t="s">
        <v>949</v>
      </c>
      <c r="B9" s="21" t="s">
        <v>981</v>
      </c>
      <c r="C9" s="24">
        <v>2994043.2119999998</v>
      </c>
      <c r="D9" s="22">
        <v>546.87696289999997</v>
      </c>
      <c r="E9" s="23">
        <v>7.8926142416392198</v>
      </c>
      <c r="F9" s="7"/>
    </row>
    <row r="10" spans="1:6" x14ac:dyDescent="0.2">
      <c r="A10" s="21" t="s">
        <v>950</v>
      </c>
      <c r="B10" s="21" t="s">
        <v>982</v>
      </c>
      <c r="C10" s="24">
        <v>13740.731</v>
      </c>
      <c r="D10" s="22">
        <v>546.26953509999998</v>
      </c>
      <c r="E10" s="23">
        <v>7.8838477482041602</v>
      </c>
      <c r="F10" s="7"/>
    </row>
    <row r="11" spans="1:6" x14ac:dyDescent="0.2">
      <c r="A11" s="21" t="s">
        <v>951</v>
      </c>
      <c r="B11" s="21" t="s">
        <v>983</v>
      </c>
      <c r="C11" s="24">
        <v>2734146.1830000002</v>
      </c>
      <c r="D11" s="22">
        <v>545.64808540000001</v>
      </c>
      <c r="E11" s="23">
        <v>7.8748788885054903</v>
      </c>
      <c r="F11" s="7"/>
    </row>
    <row r="12" spans="1:6" x14ac:dyDescent="0.2">
      <c r="A12" s="21" t="s">
        <v>952</v>
      </c>
      <c r="B12" s="21" t="s">
        <v>984</v>
      </c>
      <c r="C12" s="24">
        <v>3139861.3840000001</v>
      </c>
      <c r="D12" s="22">
        <v>479.53532990000002</v>
      </c>
      <c r="E12" s="23">
        <v>6.9207292149733002</v>
      </c>
      <c r="F12" s="7"/>
    </row>
    <row r="13" spans="1:6" x14ac:dyDescent="0.2">
      <c r="A13" s="21" t="s">
        <v>953</v>
      </c>
      <c r="B13" s="21" t="s">
        <v>985</v>
      </c>
      <c r="C13" s="24">
        <v>1656759.047</v>
      </c>
      <c r="D13" s="22">
        <v>479.17944890000001</v>
      </c>
      <c r="E13" s="23">
        <v>6.9155930844732501</v>
      </c>
      <c r="F13" s="7"/>
    </row>
    <row r="14" spans="1:6" x14ac:dyDescent="0.2">
      <c r="A14" s="21" t="s">
        <v>954</v>
      </c>
      <c r="B14" s="21" t="s">
        <v>986</v>
      </c>
      <c r="C14" s="24">
        <v>1184600.548</v>
      </c>
      <c r="D14" s="22">
        <v>479.15315270000002</v>
      </c>
      <c r="E14" s="23">
        <v>6.9152135735837801</v>
      </c>
      <c r="F14" s="7"/>
    </row>
    <row r="15" spans="1:6" x14ac:dyDescent="0.2">
      <c r="A15" s="21" t="s">
        <v>485</v>
      </c>
      <c r="B15" s="21" t="s">
        <v>1481</v>
      </c>
      <c r="C15" s="24">
        <v>191441.79</v>
      </c>
      <c r="D15" s="22">
        <v>100.49009289999999</v>
      </c>
      <c r="E15" s="23">
        <v>1.4502888074867</v>
      </c>
      <c r="F15" s="7"/>
    </row>
    <row r="16" spans="1:6" x14ac:dyDescent="0.2">
      <c r="A16" s="21" t="s">
        <v>956</v>
      </c>
      <c r="B16" s="21" t="s">
        <v>955</v>
      </c>
      <c r="C16" s="24">
        <v>23973.544999999998</v>
      </c>
      <c r="D16" s="22">
        <v>2.3973545E-5</v>
      </c>
      <c r="E16" s="23">
        <v>3.4598996762673601E-7</v>
      </c>
      <c r="F16" s="7"/>
    </row>
    <row r="17" spans="1:8" x14ac:dyDescent="0.2">
      <c r="A17" s="20" t="s">
        <v>27</v>
      </c>
      <c r="B17" s="20"/>
      <c r="C17" s="20"/>
      <c r="D17" s="25">
        <f>SUM(D6:D16)</f>
        <v>6579.1458956735441</v>
      </c>
      <c r="E17" s="26">
        <f>SUM(E6:E16)</f>
        <v>94.951267134487793</v>
      </c>
      <c r="F17" s="14"/>
      <c r="G17" s="14"/>
      <c r="H17" s="14"/>
    </row>
    <row r="18" spans="1:8" x14ac:dyDescent="0.2">
      <c r="A18" s="21"/>
      <c r="B18" s="21"/>
      <c r="C18" s="21"/>
      <c r="D18" s="22"/>
      <c r="E18" s="23"/>
      <c r="F18" s="7"/>
    </row>
    <row r="19" spans="1:8" x14ac:dyDescent="0.2">
      <c r="A19" s="20" t="s">
        <v>38</v>
      </c>
      <c r="B19" s="20"/>
      <c r="C19" s="20"/>
      <c r="D19" s="25">
        <f>D17</f>
        <v>6579.1458956735441</v>
      </c>
      <c r="E19" s="26">
        <f>E17</f>
        <v>94.951267134487793</v>
      </c>
      <c r="F19" s="14"/>
      <c r="G19" s="14"/>
      <c r="H19" s="14"/>
    </row>
    <row r="20" spans="1:8" x14ac:dyDescent="0.2">
      <c r="A20" s="20"/>
      <c r="B20" s="20"/>
      <c r="C20" s="20"/>
      <c r="D20" s="25"/>
      <c r="E20" s="26"/>
      <c r="F20" s="14"/>
      <c r="G20" s="14"/>
      <c r="H20" s="14"/>
    </row>
    <row r="21" spans="1:8" x14ac:dyDescent="0.2">
      <c r="A21" s="20" t="s">
        <v>40</v>
      </c>
      <c r="B21" s="20"/>
      <c r="C21" s="20"/>
      <c r="D21" s="25">
        <f>D23-(D17)</f>
        <v>349.82524312645546</v>
      </c>
      <c r="E21" s="26">
        <f>E23-(E17)</f>
        <v>5.048732865512207</v>
      </c>
      <c r="F21" s="14"/>
      <c r="G21" s="14"/>
      <c r="H21" s="14"/>
    </row>
    <row r="22" spans="1:8" x14ac:dyDescent="0.2">
      <c r="A22" s="20"/>
      <c r="B22" s="20"/>
      <c r="C22" s="20"/>
      <c r="D22" s="25"/>
      <c r="E22" s="26"/>
      <c r="F22" s="14"/>
      <c r="G22" s="14"/>
      <c r="H22" s="14"/>
    </row>
    <row r="23" spans="1:8" x14ac:dyDescent="0.2">
      <c r="A23" s="27" t="s">
        <v>39</v>
      </c>
      <c r="B23" s="27"/>
      <c r="C23" s="27"/>
      <c r="D23" s="28">
        <v>6928.9711387999996</v>
      </c>
      <c r="E23" s="29">
        <v>100</v>
      </c>
      <c r="F23" s="14"/>
      <c r="G23" s="14"/>
      <c r="H23" s="14"/>
    </row>
    <row r="24" spans="1:8" x14ac:dyDescent="0.2">
      <c r="E24" s="68" t="s">
        <v>943</v>
      </c>
    </row>
    <row r="25" spans="1:8" x14ac:dyDescent="0.2">
      <c r="A25" s="14" t="s">
        <v>42</v>
      </c>
    </row>
    <row r="26" spans="1:8" x14ac:dyDescent="0.2">
      <c r="A26" s="14" t="s">
        <v>43</v>
      </c>
    </row>
    <row r="27" spans="1:8" x14ac:dyDescent="0.2">
      <c r="A27" s="14" t="s">
        <v>44</v>
      </c>
      <c r="B27" s="14"/>
      <c r="C27" s="30" t="s">
        <v>46</v>
      </c>
      <c r="D27" s="30" t="s">
        <v>45</v>
      </c>
    </row>
    <row r="28" spans="1:8" x14ac:dyDescent="0.2">
      <c r="A28" s="7" t="s">
        <v>47</v>
      </c>
      <c r="C28" s="31">
        <v>19.075299999999999</v>
      </c>
      <c r="D28" s="31">
        <v>21.095300000000002</v>
      </c>
    </row>
    <row r="29" spans="1:8" x14ac:dyDescent="0.2">
      <c r="A29" s="7" t="s">
        <v>48</v>
      </c>
      <c r="C29" s="31">
        <v>19.075299999999999</v>
      </c>
      <c r="D29" s="31">
        <v>21.095300000000002</v>
      </c>
    </row>
    <row r="30" spans="1:8" x14ac:dyDescent="0.2">
      <c r="A30" s="7" t="s">
        <v>49</v>
      </c>
      <c r="C30" s="31">
        <v>21.439800000000002</v>
      </c>
      <c r="D30" s="31">
        <v>23.800999999999998</v>
      </c>
    </row>
    <row r="31" spans="1:8" x14ac:dyDescent="0.2">
      <c r="A31" s="7" t="s">
        <v>50</v>
      </c>
      <c r="C31" s="31">
        <v>21.439800000000002</v>
      </c>
      <c r="D31" s="31">
        <v>23.800999999999998</v>
      </c>
    </row>
    <row r="33" spans="1:9" x14ac:dyDescent="0.2">
      <c r="A33" s="7" t="s">
        <v>55</v>
      </c>
    </row>
    <row r="35" spans="1:9" x14ac:dyDescent="0.2">
      <c r="A35" s="14" t="s">
        <v>51</v>
      </c>
      <c r="D35" s="30" t="s">
        <v>57</v>
      </c>
    </row>
    <row r="37" spans="1:9" x14ac:dyDescent="0.2">
      <c r="A37" s="14" t="s">
        <v>285</v>
      </c>
      <c r="D37" s="36">
        <v>1.3594288597113788</v>
      </c>
    </row>
    <row r="39" spans="1:9" x14ac:dyDescent="0.2">
      <c r="A39" s="14" t="s">
        <v>964</v>
      </c>
      <c r="D39" s="30" t="s">
        <v>57</v>
      </c>
      <c r="G39" s="10"/>
    </row>
    <row r="41" spans="1:9" x14ac:dyDescent="0.2">
      <c r="A41" s="63" t="s">
        <v>1004</v>
      </c>
      <c r="B41" s="59"/>
      <c r="C41" s="59"/>
      <c r="D41" s="59"/>
      <c r="E41" s="11"/>
      <c r="F41" s="59"/>
      <c r="G41" s="59"/>
      <c r="H41" s="59"/>
      <c r="I41" s="59"/>
    </row>
    <row r="42" spans="1:9" x14ac:dyDescent="0.2">
      <c r="A42" s="63"/>
      <c r="B42" s="59"/>
      <c r="C42" s="59"/>
      <c r="D42" s="59"/>
      <c r="E42" s="11"/>
      <c r="F42" s="59"/>
      <c r="G42" s="59"/>
      <c r="H42" s="59"/>
      <c r="I42" s="59"/>
    </row>
    <row r="43" spans="1:9" x14ac:dyDescent="0.2">
      <c r="A43" s="63" t="s">
        <v>997</v>
      </c>
      <c r="B43" s="59"/>
      <c r="C43" s="59"/>
      <c r="D43" s="59"/>
      <c r="E43" s="11"/>
      <c r="F43" s="59"/>
      <c r="G43" s="59"/>
      <c r="H43" s="59"/>
      <c r="I43" s="59"/>
    </row>
    <row r="44" spans="1:9" x14ac:dyDescent="0.2">
      <c r="A44" s="70"/>
      <c r="B44" s="59"/>
      <c r="C44" s="59"/>
      <c r="D44" s="59"/>
      <c r="E44" s="11"/>
      <c r="F44" s="59"/>
      <c r="G44" s="59"/>
      <c r="H44" s="59"/>
      <c r="I44" s="59"/>
    </row>
    <row r="45" spans="1:9" x14ac:dyDescent="0.2">
      <c r="A45" s="59"/>
      <c r="B45" s="59"/>
      <c r="C45" s="59"/>
      <c r="D45" s="59"/>
      <c r="E45" s="11"/>
      <c r="F45" s="59"/>
      <c r="G45" s="59"/>
      <c r="H45" s="59"/>
      <c r="I45" s="59"/>
    </row>
    <row r="46" spans="1:9" x14ac:dyDescent="0.2">
      <c r="A46" s="59"/>
      <c r="B46" s="59"/>
      <c r="C46" s="59"/>
      <c r="D46" s="59"/>
      <c r="E46" s="11"/>
      <c r="F46" s="59"/>
      <c r="G46" s="59"/>
      <c r="H46" s="59"/>
      <c r="I46" s="59"/>
    </row>
    <row r="47" spans="1:9" x14ac:dyDescent="0.2">
      <c r="A47" s="59"/>
      <c r="B47" s="59"/>
      <c r="C47" s="59"/>
      <c r="D47" s="59"/>
      <c r="E47" s="11"/>
      <c r="F47" s="59"/>
      <c r="G47" s="59"/>
      <c r="H47" s="59"/>
      <c r="I47" s="59"/>
    </row>
    <row r="48" spans="1:9" x14ac:dyDescent="0.2">
      <c r="A48" s="59"/>
      <c r="B48" s="59"/>
      <c r="C48" s="59"/>
      <c r="D48" s="59"/>
      <c r="E48" s="11"/>
      <c r="F48" s="59"/>
      <c r="G48" s="59"/>
      <c r="H48" s="59"/>
      <c r="I48" s="59"/>
    </row>
    <row r="49" spans="1:9" x14ac:dyDescent="0.2">
      <c r="A49" s="59"/>
      <c r="B49" s="59"/>
      <c r="C49" s="59"/>
      <c r="D49" s="59"/>
      <c r="E49" s="11"/>
      <c r="F49" s="59"/>
      <c r="G49" s="59"/>
      <c r="H49" s="59"/>
      <c r="I49" s="59"/>
    </row>
    <row r="50" spans="1:9" x14ac:dyDescent="0.2">
      <c r="A50" s="59"/>
      <c r="B50" s="59"/>
      <c r="C50" s="59"/>
      <c r="D50" s="59"/>
      <c r="E50" s="11"/>
      <c r="F50" s="59"/>
      <c r="G50" s="59"/>
      <c r="H50" s="59"/>
      <c r="I50" s="59"/>
    </row>
    <row r="51" spans="1:9" x14ac:dyDescent="0.2">
      <c r="A51" s="59"/>
      <c r="B51" s="59"/>
      <c r="C51" s="59"/>
      <c r="D51" s="59"/>
      <c r="E51" s="11"/>
      <c r="F51" s="59"/>
      <c r="G51" s="59"/>
      <c r="H51" s="59"/>
      <c r="I51" s="59"/>
    </row>
    <row r="52" spans="1:9" x14ac:dyDescent="0.2">
      <c r="A52" s="59"/>
      <c r="B52" s="59"/>
      <c r="C52" s="59"/>
      <c r="D52" s="59"/>
      <c r="E52" s="11"/>
      <c r="F52" s="59"/>
      <c r="G52" s="59"/>
      <c r="H52" s="59"/>
      <c r="I52" s="59"/>
    </row>
    <row r="53" spans="1:9" x14ac:dyDescent="0.2">
      <c r="A53" s="59"/>
      <c r="B53" s="59"/>
      <c r="C53" s="59"/>
      <c r="D53" s="59"/>
      <c r="E53" s="11"/>
      <c r="F53" s="59"/>
      <c r="G53" s="59"/>
      <c r="H53" s="59"/>
      <c r="I53" s="59"/>
    </row>
    <row r="54" spans="1:9" x14ac:dyDescent="0.2">
      <c r="A54" s="59"/>
      <c r="B54" s="59"/>
      <c r="C54" s="59"/>
      <c r="D54" s="59"/>
      <c r="E54" s="11"/>
      <c r="F54" s="59"/>
      <c r="G54" s="59"/>
      <c r="H54" s="59"/>
      <c r="I54" s="59"/>
    </row>
    <row r="55" spans="1:9" x14ac:dyDescent="0.2">
      <c r="A55" s="59"/>
      <c r="B55" s="71"/>
      <c r="C55" s="71"/>
      <c r="D55" s="71"/>
      <c r="E55" s="71"/>
      <c r="F55" s="59"/>
      <c r="G55" s="59"/>
      <c r="H55" s="59"/>
      <c r="I55" s="59"/>
    </row>
    <row r="56" spans="1:9" x14ac:dyDescent="0.2">
      <c r="A56" s="59"/>
      <c r="B56" s="59"/>
      <c r="C56" s="59"/>
      <c r="D56" s="59"/>
      <c r="E56" s="11"/>
      <c r="F56" s="59"/>
      <c r="G56" s="59"/>
      <c r="H56" s="59"/>
      <c r="I56" s="59"/>
    </row>
    <row r="57" spans="1:9" x14ac:dyDescent="0.2">
      <c r="A57" s="59"/>
      <c r="B57" s="59"/>
      <c r="C57" s="59"/>
      <c r="D57" s="59"/>
      <c r="E57" s="11"/>
      <c r="F57" s="59"/>
      <c r="G57" s="59"/>
      <c r="H57" s="59"/>
      <c r="I57" s="59"/>
    </row>
    <row r="58" spans="1:9" x14ac:dyDescent="0.2">
      <c r="A58" s="59"/>
      <c r="B58" s="59"/>
      <c r="C58" s="59"/>
      <c r="D58" s="59"/>
      <c r="E58" s="11"/>
      <c r="F58" s="59"/>
      <c r="G58" s="59"/>
      <c r="H58" s="59"/>
      <c r="I58" s="59"/>
    </row>
    <row r="59" spans="1:9" x14ac:dyDescent="0.2">
      <c r="A59" s="59"/>
      <c r="B59" s="59"/>
      <c r="C59" s="59"/>
      <c r="D59" s="59"/>
      <c r="E59" s="11"/>
      <c r="F59" s="59"/>
      <c r="G59" s="59"/>
      <c r="H59" s="59"/>
      <c r="I59" s="59"/>
    </row>
    <row r="60" spans="1:9" x14ac:dyDescent="0.2">
      <c r="A60" s="72" t="s">
        <v>1030</v>
      </c>
      <c r="B60" s="59"/>
      <c r="C60" s="59"/>
      <c r="D60" s="59"/>
      <c r="E60" s="11"/>
      <c r="F60" s="59"/>
      <c r="G60" s="59"/>
      <c r="H60" s="59"/>
      <c r="I60" s="59"/>
    </row>
    <row r="61" spans="1:9" x14ac:dyDescent="0.2">
      <c r="A61" s="59"/>
      <c r="B61" s="59"/>
      <c r="C61" s="59"/>
      <c r="D61" s="59"/>
      <c r="E61" s="11"/>
      <c r="F61" s="59"/>
      <c r="G61" s="59"/>
      <c r="H61" s="59"/>
      <c r="I61" s="59"/>
    </row>
    <row r="62" spans="1:9" x14ac:dyDescent="0.2">
      <c r="A62" s="63" t="s">
        <v>998</v>
      </c>
      <c r="B62" s="59"/>
      <c r="C62" s="59"/>
      <c r="D62" s="59"/>
      <c r="E62" s="11"/>
      <c r="F62" s="59"/>
      <c r="G62" s="59"/>
      <c r="H62" s="59"/>
      <c r="I62" s="59"/>
    </row>
    <row r="63" spans="1:9" x14ac:dyDescent="0.2">
      <c r="A63" s="59"/>
      <c r="B63" s="59"/>
      <c r="C63" s="59"/>
      <c r="D63" s="59"/>
      <c r="E63" s="11"/>
      <c r="F63" s="59"/>
      <c r="G63" s="59"/>
      <c r="H63" s="59"/>
      <c r="I63" s="59"/>
    </row>
    <row r="64" spans="1:9" x14ac:dyDescent="0.2">
      <c r="A64" s="59"/>
      <c r="B64" s="59"/>
      <c r="C64" s="59"/>
      <c r="D64" s="59"/>
      <c r="E64" s="11"/>
      <c r="F64" s="59"/>
      <c r="G64" s="59"/>
      <c r="H64" s="59"/>
      <c r="I64" s="59"/>
    </row>
    <row r="65" spans="1:9" x14ac:dyDescent="0.2">
      <c r="A65" s="59"/>
      <c r="B65" s="59"/>
      <c r="C65" s="59"/>
      <c r="D65" s="59"/>
      <c r="E65" s="11"/>
      <c r="F65" s="59"/>
      <c r="G65" s="59"/>
      <c r="H65" s="59"/>
      <c r="I65" s="59"/>
    </row>
    <row r="66" spans="1:9" x14ac:dyDescent="0.2">
      <c r="A66" s="59"/>
      <c r="B66" s="59"/>
      <c r="C66" s="59"/>
      <c r="D66" s="59"/>
      <c r="E66" s="11"/>
      <c r="F66" s="59"/>
      <c r="G66" s="59"/>
      <c r="H66" s="59"/>
      <c r="I66" s="59"/>
    </row>
    <row r="67" spans="1:9" x14ac:dyDescent="0.2">
      <c r="A67" s="59"/>
      <c r="B67" s="59"/>
      <c r="C67" s="59"/>
      <c r="D67" s="59"/>
      <c r="E67" s="11"/>
      <c r="F67" s="59"/>
      <c r="G67" s="59"/>
      <c r="H67" s="59"/>
      <c r="I67" s="59"/>
    </row>
    <row r="68" spans="1:9" x14ac:dyDescent="0.2">
      <c r="A68" s="59"/>
      <c r="B68" s="59"/>
      <c r="C68" s="59"/>
      <c r="D68" s="59"/>
      <c r="E68" s="11"/>
      <c r="F68" s="59"/>
      <c r="G68" s="59"/>
      <c r="H68" s="59"/>
      <c r="I68" s="59"/>
    </row>
    <row r="69" spans="1:9" x14ac:dyDescent="0.2">
      <c r="A69" s="59"/>
      <c r="B69" s="59"/>
      <c r="C69" s="59"/>
      <c r="D69" s="59"/>
      <c r="E69" s="11"/>
      <c r="F69" s="59"/>
      <c r="G69" s="59"/>
      <c r="H69" s="59"/>
      <c r="I69" s="59"/>
    </row>
    <row r="70" spans="1:9" x14ac:dyDescent="0.2">
      <c r="A70" s="59"/>
      <c r="B70" s="59"/>
      <c r="C70" s="59"/>
      <c r="D70" s="59"/>
      <c r="E70" s="11"/>
      <c r="F70" s="59"/>
      <c r="G70" s="59"/>
      <c r="H70" s="59"/>
      <c r="I70" s="59"/>
    </row>
    <row r="71" spans="1:9" x14ac:dyDescent="0.2">
      <c r="A71" s="59"/>
      <c r="B71" s="59"/>
      <c r="C71" s="59"/>
      <c r="D71" s="59"/>
      <c r="E71" s="11"/>
      <c r="F71" s="59"/>
      <c r="G71" s="59"/>
      <c r="H71" s="59"/>
      <c r="I71" s="59"/>
    </row>
    <row r="72" spans="1:9" x14ac:dyDescent="0.2">
      <c r="A72" s="59"/>
      <c r="B72" s="59"/>
      <c r="C72" s="59"/>
      <c r="D72" s="59"/>
      <c r="E72" s="11"/>
      <c r="F72" s="59"/>
      <c r="G72" s="59"/>
      <c r="H72" s="59"/>
      <c r="I72" s="59"/>
    </row>
    <row r="73" spans="1:9" x14ac:dyDescent="0.2">
      <c r="A73" s="59"/>
      <c r="B73" s="59"/>
      <c r="C73" s="59"/>
      <c r="D73" s="59"/>
      <c r="E73" s="11"/>
      <c r="F73" s="59"/>
      <c r="G73" s="59"/>
      <c r="H73" s="59"/>
      <c r="I73" s="59"/>
    </row>
    <row r="74" spans="1:9" x14ac:dyDescent="0.2">
      <c r="A74" s="59"/>
      <c r="B74" s="59"/>
      <c r="C74" s="59"/>
      <c r="D74" s="59"/>
      <c r="E74" s="11"/>
      <c r="F74" s="59"/>
      <c r="G74" s="59"/>
      <c r="H74" s="59"/>
      <c r="I74" s="59"/>
    </row>
    <row r="75" spans="1:9" x14ac:dyDescent="0.2">
      <c r="A75" s="59"/>
      <c r="B75" s="59"/>
      <c r="C75" s="59"/>
      <c r="D75" s="59"/>
      <c r="E75" s="11"/>
      <c r="F75" s="59"/>
      <c r="G75" s="59"/>
      <c r="H75" s="59"/>
      <c r="I75" s="59"/>
    </row>
    <row r="76" spans="1:9" x14ac:dyDescent="0.2">
      <c r="A76" s="59"/>
      <c r="B76" s="59"/>
      <c r="C76" s="59"/>
      <c r="D76" s="59"/>
      <c r="E76" s="11"/>
      <c r="F76" s="59"/>
      <c r="G76" s="59"/>
      <c r="H76" s="59"/>
      <c r="I76" s="59"/>
    </row>
    <row r="77" spans="1:9" x14ac:dyDescent="0.2">
      <c r="A77" s="59"/>
      <c r="B77" s="59"/>
      <c r="C77" s="59"/>
      <c r="D77" s="59"/>
      <c r="E77" s="11"/>
      <c r="F77" s="59"/>
      <c r="G77" s="59"/>
      <c r="H77" s="59"/>
      <c r="I77" s="59"/>
    </row>
    <row r="78" spans="1:9" x14ac:dyDescent="0.2">
      <c r="A78" s="59"/>
      <c r="B78" s="59"/>
      <c r="C78" s="59"/>
      <c r="D78" s="59"/>
      <c r="E78" s="11"/>
      <c r="F78" s="59"/>
      <c r="G78" s="59"/>
      <c r="H78" s="59"/>
      <c r="I78" s="59"/>
    </row>
    <row r="79" spans="1:9" x14ac:dyDescent="0.2">
      <c r="A79" s="63" t="s">
        <v>1031</v>
      </c>
      <c r="B79" s="59"/>
      <c r="C79" s="59"/>
      <c r="D79" s="59"/>
      <c r="E79" s="11"/>
      <c r="F79" s="59"/>
      <c r="G79" s="59"/>
      <c r="H79" s="59"/>
      <c r="I79" s="59"/>
    </row>
    <row r="80" spans="1:9" x14ac:dyDescent="0.2">
      <c r="A80" s="59"/>
      <c r="B80" s="59"/>
      <c r="C80" s="59"/>
      <c r="D80" s="59"/>
      <c r="E80" s="11"/>
      <c r="F80" s="59"/>
      <c r="G80" s="59"/>
      <c r="H80" s="59"/>
      <c r="I80" s="59"/>
    </row>
    <row r="81" spans="1:9" x14ac:dyDescent="0.2">
      <c r="A81" s="59" t="s">
        <v>996</v>
      </c>
      <c r="B81" s="59"/>
      <c r="C81" s="59"/>
      <c r="D81" s="59"/>
      <c r="E81" s="11"/>
      <c r="F81" s="59"/>
      <c r="G81" s="59"/>
      <c r="H81" s="59"/>
      <c r="I81" s="59"/>
    </row>
  </sheetData>
  <mergeCells count="1">
    <mergeCell ref="A1:F1"/>
  </mergeCells>
  <conditionalFormatting sqref="F2:F3 E5:E24">
    <cfRule type="cellIs" dxfId="20" priority="4" stopIfTrue="1" operator="between">
      <formula>0.009</formula>
      <formula>-0.009</formula>
    </cfRule>
  </conditionalFormatting>
  <conditionalFormatting sqref="F25:F40">
    <cfRule type="cellIs" dxfId="19" priority="2" stopIfTrue="1" operator="between">
      <formula>0.009</formula>
      <formula>-0.009</formula>
    </cfRule>
  </conditionalFormatting>
  <conditionalFormatting sqref="F82:F65536">
    <cfRule type="cellIs" dxfId="1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76"/>
  <sheetViews>
    <sheetView workbookViewId="0">
      <selection sqref="A1:F1"/>
    </sheetView>
  </sheetViews>
  <sheetFormatPr defaultColWidth="9.140625" defaultRowHeight="11.25" x14ac:dyDescent="0.2"/>
  <cols>
    <col min="1" max="1" width="34.42578125" style="7" bestFit="1" customWidth="1"/>
    <col min="2" max="2" width="66.85546875" style="7" customWidth="1"/>
    <col min="3" max="3" width="24.7109375" style="7" bestFit="1" customWidth="1"/>
    <col min="4" max="4" width="26.7109375" style="7" customWidth="1"/>
    <col min="5" max="5" width="26.28515625" style="10" customWidth="1"/>
    <col min="6" max="6" width="14.7109375" style="11" bestFit="1" customWidth="1"/>
    <col min="7" max="16384" width="9.140625" style="7"/>
  </cols>
  <sheetData>
    <row r="1" spans="1:8" s="1" customFormat="1" ht="15" customHeight="1" x14ac:dyDescent="0.2">
      <c r="A1" s="114" t="s">
        <v>975</v>
      </c>
      <c r="B1" s="115"/>
      <c r="C1" s="115"/>
      <c r="D1" s="115"/>
      <c r="E1" s="115"/>
      <c r="F1" s="115"/>
    </row>
    <row r="2" spans="1:8" s="1" customFormat="1" ht="12" x14ac:dyDescent="0.2">
      <c r="E2" s="5"/>
      <c r="F2" s="9"/>
    </row>
    <row r="3" spans="1:8" s="1" customFormat="1" ht="12" x14ac:dyDescent="0.2">
      <c r="A3" s="8" t="s">
        <v>7</v>
      </c>
      <c r="B3" s="2"/>
      <c r="C3" s="3"/>
      <c r="D3" s="3"/>
      <c r="E3" s="4"/>
      <c r="F3" s="9"/>
    </row>
    <row r="4" spans="1:8" s="1" customFormat="1" ht="27.75" customHeight="1" x14ac:dyDescent="0.2">
      <c r="A4" s="6" t="s">
        <v>2</v>
      </c>
      <c r="B4" s="6" t="s">
        <v>0</v>
      </c>
      <c r="C4" s="13" t="s">
        <v>1</v>
      </c>
      <c r="D4" s="52" t="s">
        <v>6</v>
      </c>
      <c r="E4" s="12" t="s">
        <v>3</v>
      </c>
    </row>
    <row r="5" spans="1:8" x14ac:dyDescent="0.2">
      <c r="A5" s="16" t="s">
        <v>37</v>
      </c>
      <c r="B5" s="17"/>
      <c r="C5" s="17"/>
      <c r="D5" s="18"/>
      <c r="E5" s="19"/>
      <c r="F5" s="7"/>
    </row>
    <row r="6" spans="1:8" ht="22.5" x14ac:dyDescent="0.2">
      <c r="A6" s="21" t="s">
        <v>958</v>
      </c>
      <c r="B6" s="66" t="s">
        <v>957</v>
      </c>
      <c r="C6" s="24">
        <v>3469176.0660000001</v>
      </c>
      <c r="D6" s="22">
        <v>61659.924650000001</v>
      </c>
      <c r="E6" s="23">
        <v>47.8587996371336</v>
      </c>
      <c r="F6" s="7"/>
    </row>
    <row r="7" spans="1:8" x14ac:dyDescent="0.2">
      <c r="A7" s="21" t="s">
        <v>959</v>
      </c>
      <c r="B7" s="21" t="s">
        <v>987</v>
      </c>
      <c r="C7" s="24">
        <v>46539387.649999999</v>
      </c>
      <c r="D7" s="22">
        <v>30873.950529999998</v>
      </c>
      <c r="E7" s="23">
        <v>23.9635422976801</v>
      </c>
      <c r="F7" s="7"/>
    </row>
    <row r="8" spans="1:8" x14ac:dyDescent="0.2">
      <c r="A8" s="21" t="s">
        <v>960</v>
      </c>
      <c r="B8" s="21" t="s">
        <v>988</v>
      </c>
      <c r="C8" s="24">
        <v>89269909.787</v>
      </c>
      <c r="D8" s="22">
        <v>30777.943879999999</v>
      </c>
      <c r="E8" s="23">
        <v>23.889024479952202</v>
      </c>
      <c r="F8" s="7"/>
    </row>
    <row r="9" spans="1:8" ht="24" customHeight="1" x14ac:dyDescent="0.2">
      <c r="A9" s="21" t="s">
        <v>962</v>
      </c>
      <c r="B9" s="66" t="s">
        <v>961</v>
      </c>
      <c r="C9" s="24">
        <v>1483902.88</v>
      </c>
      <c r="D9" s="22">
        <v>1.48390288E-3</v>
      </c>
      <c r="E9" s="23">
        <v>1.15176609472041E-6</v>
      </c>
      <c r="F9" s="7"/>
    </row>
    <row r="10" spans="1:8" ht="22.5" x14ac:dyDescent="0.2">
      <c r="A10" s="21" t="s">
        <v>956</v>
      </c>
      <c r="B10" s="66" t="s">
        <v>955</v>
      </c>
      <c r="C10" s="24">
        <v>1370528.45</v>
      </c>
      <c r="D10" s="22">
        <v>1.3705284499999999E-3</v>
      </c>
      <c r="E10" s="23">
        <v>1.06376786637123E-6</v>
      </c>
      <c r="F10" s="7"/>
    </row>
    <row r="11" spans="1:8" x14ac:dyDescent="0.2">
      <c r="A11" s="20" t="s">
        <v>27</v>
      </c>
      <c r="B11" s="20"/>
      <c r="C11" s="20"/>
      <c r="D11" s="25">
        <f>SUM(D6:D10)</f>
        <v>123311.82191443133</v>
      </c>
      <c r="E11" s="26">
        <f>SUM(E6:E10)</f>
        <v>95.711368630299859</v>
      </c>
      <c r="F11" s="14"/>
      <c r="G11" s="14"/>
      <c r="H11" s="14"/>
    </row>
    <row r="12" spans="1:8" x14ac:dyDescent="0.2">
      <c r="A12" s="21"/>
      <c r="B12" s="21"/>
      <c r="C12" s="21"/>
      <c r="D12" s="22"/>
      <c r="E12" s="23"/>
      <c r="F12" s="7"/>
    </row>
    <row r="13" spans="1:8" x14ac:dyDescent="0.2">
      <c r="A13" s="20" t="s">
        <v>38</v>
      </c>
      <c r="B13" s="20"/>
      <c r="C13" s="20"/>
      <c r="D13" s="25">
        <f>D11</f>
        <v>123311.82191443133</v>
      </c>
      <c r="E13" s="26">
        <f>E11</f>
        <v>95.711368630299859</v>
      </c>
      <c r="F13" s="14"/>
      <c r="G13" s="14"/>
      <c r="H13" s="14"/>
    </row>
    <row r="14" spans="1:8" x14ac:dyDescent="0.2">
      <c r="A14" s="20"/>
      <c r="B14" s="20"/>
      <c r="C14" s="20"/>
      <c r="D14" s="25"/>
      <c r="E14" s="26"/>
      <c r="F14" s="14"/>
      <c r="G14" s="14"/>
      <c r="H14" s="14"/>
    </row>
    <row r="15" spans="1:8" x14ac:dyDescent="0.2">
      <c r="A15" s="20" t="s">
        <v>40</v>
      </c>
      <c r="B15" s="20"/>
      <c r="C15" s="20"/>
      <c r="D15" s="25">
        <f>D17-(D11)</f>
        <v>5525.3514319686656</v>
      </c>
      <c r="E15" s="26">
        <f>E17-(E11)</f>
        <v>4.2886313697001412</v>
      </c>
      <c r="F15" s="14"/>
      <c r="G15" s="14"/>
      <c r="H15" s="14"/>
    </row>
    <row r="16" spans="1:8" x14ac:dyDescent="0.2">
      <c r="A16" s="20"/>
      <c r="B16" s="20"/>
      <c r="C16" s="20"/>
      <c r="D16" s="25"/>
      <c r="E16" s="26"/>
      <c r="F16" s="14"/>
      <c r="G16" s="14"/>
      <c r="H16" s="14"/>
    </row>
    <row r="17" spans="1:8" x14ac:dyDescent="0.2">
      <c r="A17" s="27" t="s">
        <v>39</v>
      </c>
      <c r="B17" s="27"/>
      <c r="C17" s="27"/>
      <c r="D17" s="28">
        <v>128837.1733464</v>
      </c>
      <c r="E17" s="29">
        <v>100</v>
      </c>
      <c r="F17" s="14"/>
      <c r="G17" s="14"/>
      <c r="H17" s="14"/>
    </row>
    <row r="18" spans="1:8" x14ac:dyDescent="0.2">
      <c r="E18" s="68" t="s">
        <v>943</v>
      </c>
    </row>
    <row r="19" spans="1:8" x14ac:dyDescent="0.2">
      <c r="A19" s="14" t="s">
        <v>42</v>
      </c>
    </row>
    <row r="20" spans="1:8" x14ac:dyDescent="0.2">
      <c r="A20" s="14" t="s">
        <v>43</v>
      </c>
    </row>
    <row r="21" spans="1:8" x14ac:dyDescent="0.2">
      <c r="A21" s="14" t="s">
        <v>44</v>
      </c>
      <c r="B21" s="14"/>
      <c r="C21" s="30" t="s">
        <v>46</v>
      </c>
      <c r="D21" s="30" t="s">
        <v>45</v>
      </c>
    </row>
    <row r="22" spans="1:8" x14ac:dyDescent="0.2">
      <c r="A22" s="7" t="s">
        <v>47</v>
      </c>
      <c r="C22" s="31">
        <v>151.09190000000001</v>
      </c>
      <c r="D22" s="31">
        <v>162.95429999999999</v>
      </c>
    </row>
    <row r="23" spans="1:8" x14ac:dyDescent="0.2">
      <c r="A23" s="7" t="s">
        <v>48</v>
      </c>
      <c r="C23" s="31">
        <v>40.950499999999998</v>
      </c>
      <c r="D23" s="31">
        <v>42.465600000000002</v>
      </c>
    </row>
    <row r="24" spans="1:8" x14ac:dyDescent="0.2">
      <c r="A24" s="7" t="s">
        <v>49</v>
      </c>
      <c r="C24" s="31">
        <v>170.19919999999999</v>
      </c>
      <c r="D24" s="31">
        <v>184.40029999999999</v>
      </c>
    </row>
    <row r="25" spans="1:8" x14ac:dyDescent="0.2">
      <c r="A25" s="7" t="s">
        <v>50</v>
      </c>
      <c r="C25" s="31">
        <v>48.286499999999997</v>
      </c>
      <c r="D25" s="31">
        <v>50.307400000000001</v>
      </c>
    </row>
    <row r="27" spans="1:8" x14ac:dyDescent="0.2">
      <c r="A27" s="14" t="s">
        <v>51</v>
      </c>
    </row>
    <row r="28" spans="1:8" x14ac:dyDescent="0.2">
      <c r="A28" s="116" t="s">
        <v>52</v>
      </c>
      <c r="B28" s="117"/>
      <c r="C28" s="32" t="s">
        <v>53</v>
      </c>
    </row>
    <row r="29" spans="1:8" x14ac:dyDescent="0.2">
      <c r="A29" s="112" t="s">
        <v>48</v>
      </c>
      <c r="B29" s="113"/>
      <c r="C29" s="33">
        <v>1.7</v>
      </c>
    </row>
    <row r="30" spans="1:8" x14ac:dyDescent="0.2">
      <c r="A30" s="112" t="s">
        <v>50</v>
      </c>
      <c r="B30" s="113"/>
      <c r="C30" s="33">
        <v>2</v>
      </c>
    </row>
    <row r="31" spans="1:8" x14ac:dyDescent="0.2">
      <c r="A31" s="7" t="s">
        <v>54</v>
      </c>
    </row>
    <row r="32" spans="1:8" x14ac:dyDescent="0.2">
      <c r="A32" s="7" t="s">
        <v>55</v>
      </c>
    </row>
    <row r="34" spans="1:9" x14ac:dyDescent="0.2">
      <c r="A34" s="14" t="s">
        <v>285</v>
      </c>
      <c r="D34" s="36">
        <v>0.1610586410053873</v>
      </c>
    </row>
    <row r="36" spans="1:9" x14ac:dyDescent="0.2">
      <c r="A36" s="14" t="s">
        <v>964</v>
      </c>
      <c r="D36" s="30" t="s">
        <v>57</v>
      </c>
      <c r="G36" s="10"/>
    </row>
    <row r="38" spans="1:9" x14ac:dyDescent="0.2">
      <c r="A38" s="63" t="s">
        <v>1004</v>
      </c>
      <c r="B38" s="59"/>
      <c r="C38" s="59"/>
      <c r="D38" s="59"/>
      <c r="E38" s="11"/>
      <c r="F38" s="59"/>
      <c r="G38" s="59"/>
      <c r="H38" s="59"/>
      <c r="I38" s="59"/>
    </row>
    <row r="39" spans="1:9" x14ac:dyDescent="0.2">
      <c r="A39" s="70"/>
      <c r="B39" s="59"/>
      <c r="C39" s="59"/>
      <c r="D39" s="59"/>
      <c r="E39" s="11"/>
      <c r="F39" s="59"/>
      <c r="G39" s="59"/>
      <c r="H39" s="59"/>
      <c r="I39" s="59"/>
    </row>
    <row r="40" spans="1:9" x14ac:dyDescent="0.2">
      <c r="A40" s="63" t="s">
        <v>997</v>
      </c>
      <c r="B40" s="59"/>
      <c r="C40" s="59"/>
      <c r="D40" s="59"/>
      <c r="E40" s="11"/>
      <c r="F40" s="59"/>
      <c r="G40" s="59"/>
      <c r="H40" s="59"/>
      <c r="I40" s="59"/>
    </row>
    <row r="41" spans="1:9" x14ac:dyDescent="0.2">
      <c r="A41" s="70"/>
      <c r="B41" s="59"/>
      <c r="C41" s="59"/>
      <c r="D41" s="59"/>
      <c r="E41" s="11"/>
      <c r="F41" s="59"/>
      <c r="G41" s="59"/>
      <c r="H41" s="59"/>
      <c r="I41" s="59"/>
    </row>
    <row r="42" spans="1:9" x14ac:dyDescent="0.2">
      <c r="A42" s="59"/>
      <c r="B42" s="59"/>
      <c r="C42" s="59"/>
      <c r="D42" s="59"/>
      <c r="E42" s="11"/>
      <c r="F42" s="59"/>
      <c r="G42" s="59"/>
      <c r="H42" s="59"/>
      <c r="I42" s="59"/>
    </row>
    <row r="43" spans="1:9" x14ac:dyDescent="0.2">
      <c r="A43" s="59"/>
      <c r="B43" s="59"/>
      <c r="C43" s="59"/>
      <c r="D43" s="59"/>
      <c r="E43" s="11"/>
      <c r="F43" s="59"/>
      <c r="G43" s="59"/>
      <c r="H43" s="59"/>
      <c r="I43" s="59"/>
    </row>
    <row r="44" spans="1:9" x14ac:dyDescent="0.2">
      <c r="A44" s="59"/>
      <c r="B44" s="59"/>
      <c r="C44" s="59"/>
      <c r="D44" s="59"/>
      <c r="E44" s="11"/>
      <c r="F44" s="59"/>
      <c r="G44" s="59"/>
      <c r="H44" s="59"/>
      <c r="I44" s="59"/>
    </row>
    <row r="45" spans="1:9" x14ac:dyDescent="0.2">
      <c r="A45" s="59"/>
      <c r="B45" s="59"/>
      <c r="C45" s="59"/>
      <c r="D45" s="59"/>
      <c r="E45" s="11"/>
      <c r="F45" s="59"/>
      <c r="G45" s="59"/>
      <c r="H45" s="59"/>
      <c r="I45" s="59"/>
    </row>
    <row r="46" spans="1:9" x14ac:dyDescent="0.2">
      <c r="A46" s="59"/>
      <c r="B46" s="59"/>
      <c r="C46" s="59"/>
      <c r="D46" s="59"/>
      <c r="E46" s="11"/>
      <c r="F46" s="59"/>
      <c r="G46" s="59"/>
      <c r="H46" s="59"/>
      <c r="I46" s="59"/>
    </row>
    <row r="47" spans="1:9" x14ac:dyDescent="0.2">
      <c r="A47" s="59"/>
      <c r="B47" s="59"/>
      <c r="C47" s="59"/>
      <c r="D47" s="59"/>
      <c r="E47" s="11"/>
      <c r="F47" s="59"/>
      <c r="G47" s="59"/>
      <c r="H47" s="59"/>
      <c r="I47" s="59"/>
    </row>
    <row r="48" spans="1:9" x14ac:dyDescent="0.2">
      <c r="A48" s="59"/>
      <c r="B48" s="59"/>
      <c r="C48" s="59"/>
      <c r="D48" s="59"/>
      <c r="E48" s="11"/>
      <c r="F48" s="59"/>
      <c r="G48" s="59"/>
      <c r="H48" s="59"/>
      <c r="I48" s="59"/>
    </row>
    <row r="49" spans="1:9" x14ac:dyDescent="0.2">
      <c r="A49" s="59"/>
      <c r="B49" s="59"/>
      <c r="C49" s="59"/>
      <c r="D49" s="59"/>
      <c r="E49" s="11"/>
      <c r="F49" s="59"/>
      <c r="G49" s="59"/>
      <c r="H49" s="59"/>
      <c r="I49" s="59"/>
    </row>
    <row r="50" spans="1:9" x14ac:dyDescent="0.2">
      <c r="A50" s="59"/>
      <c r="B50" s="59"/>
      <c r="C50" s="59"/>
      <c r="D50" s="59"/>
      <c r="E50" s="11"/>
      <c r="F50" s="59"/>
      <c r="G50" s="59"/>
      <c r="H50" s="59"/>
      <c r="I50" s="59"/>
    </row>
    <row r="51" spans="1:9" x14ac:dyDescent="0.2">
      <c r="A51" s="59"/>
      <c r="B51" s="59"/>
      <c r="C51" s="59"/>
      <c r="D51" s="59"/>
      <c r="E51" s="11"/>
      <c r="F51" s="59"/>
      <c r="G51" s="59"/>
      <c r="H51" s="59"/>
      <c r="I51" s="59"/>
    </row>
    <row r="52" spans="1:9" x14ac:dyDescent="0.2">
      <c r="A52" s="59"/>
      <c r="B52" s="59"/>
      <c r="C52" s="59"/>
      <c r="D52" s="59"/>
      <c r="E52" s="11"/>
      <c r="F52" s="59"/>
      <c r="G52" s="59"/>
      <c r="H52" s="59"/>
      <c r="I52" s="59"/>
    </row>
    <row r="53" spans="1:9" x14ac:dyDescent="0.2">
      <c r="A53" s="59"/>
      <c r="B53" s="59"/>
      <c r="C53" s="59"/>
      <c r="D53" s="59"/>
      <c r="E53" s="11"/>
      <c r="F53" s="59"/>
      <c r="G53" s="59"/>
      <c r="H53" s="59"/>
      <c r="I53" s="59"/>
    </row>
    <row r="54" spans="1:9" x14ac:dyDescent="0.2">
      <c r="A54" s="59"/>
      <c r="B54" s="59"/>
      <c r="C54" s="59"/>
      <c r="D54" s="59"/>
      <c r="E54" s="11"/>
      <c r="F54" s="59"/>
      <c r="G54" s="59"/>
      <c r="H54" s="59"/>
      <c r="I54" s="59"/>
    </row>
    <row r="55" spans="1:9" x14ac:dyDescent="0.2">
      <c r="A55" s="59"/>
      <c r="B55" s="59"/>
      <c r="C55" s="59"/>
      <c r="D55" s="59"/>
      <c r="E55" s="11"/>
      <c r="F55" s="59"/>
      <c r="G55" s="59"/>
      <c r="H55" s="59"/>
      <c r="I55" s="59"/>
    </row>
    <row r="56" spans="1:9" x14ac:dyDescent="0.2">
      <c r="A56" s="59"/>
      <c r="B56" s="59"/>
      <c r="C56" s="59"/>
      <c r="D56" s="59"/>
      <c r="E56" s="11"/>
      <c r="F56" s="59"/>
      <c r="G56" s="59"/>
      <c r="H56" s="59"/>
      <c r="I56" s="59"/>
    </row>
    <row r="57" spans="1:9" x14ac:dyDescent="0.2">
      <c r="A57" s="59"/>
      <c r="B57" s="59"/>
      <c r="C57" s="59"/>
      <c r="D57" s="59"/>
      <c r="E57" s="11"/>
      <c r="F57" s="59"/>
      <c r="G57" s="59"/>
      <c r="H57" s="59"/>
      <c r="I57" s="59"/>
    </row>
    <row r="58" spans="1:9" x14ac:dyDescent="0.2">
      <c r="A58" s="63" t="s">
        <v>1032</v>
      </c>
      <c r="B58" s="59"/>
      <c r="C58" s="59"/>
      <c r="D58" s="59"/>
      <c r="E58" s="11"/>
      <c r="F58" s="59"/>
      <c r="G58" s="59"/>
      <c r="H58" s="59"/>
      <c r="I58" s="59"/>
    </row>
    <row r="59" spans="1:9" x14ac:dyDescent="0.2">
      <c r="A59" s="59"/>
      <c r="B59" s="59"/>
      <c r="C59" s="59"/>
      <c r="D59" s="59"/>
      <c r="E59" s="11"/>
      <c r="F59" s="59"/>
      <c r="G59" s="59"/>
      <c r="H59" s="59"/>
      <c r="I59" s="59"/>
    </row>
    <row r="60" spans="1:9" x14ac:dyDescent="0.2">
      <c r="A60" s="63" t="s">
        <v>998</v>
      </c>
      <c r="B60" s="59"/>
      <c r="C60" s="59"/>
      <c r="D60" s="59"/>
      <c r="E60" s="11"/>
      <c r="F60" s="59"/>
      <c r="G60" s="59"/>
      <c r="H60" s="59"/>
      <c r="I60" s="59"/>
    </row>
    <row r="61" spans="1:9" x14ac:dyDescent="0.2">
      <c r="A61" s="59"/>
      <c r="B61" s="59"/>
      <c r="C61" s="59"/>
      <c r="D61" s="59"/>
      <c r="E61" s="11"/>
      <c r="F61" s="59"/>
      <c r="G61" s="59"/>
      <c r="H61" s="59"/>
      <c r="I61" s="59"/>
    </row>
    <row r="62" spans="1:9" x14ac:dyDescent="0.2">
      <c r="A62" s="59"/>
      <c r="B62" s="59"/>
      <c r="C62" s="59"/>
      <c r="D62" s="59"/>
      <c r="E62" s="11"/>
      <c r="F62" s="59"/>
      <c r="G62" s="59"/>
      <c r="H62" s="59"/>
      <c r="I62" s="59"/>
    </row>
    <row r="63" spans="1:9" x14ac:dyDescent="0.2">
      <c r="A63" s="59"/>
      <c r="B63" s="59"/>
      <c r="C63" s="59"/>
      <c r="D63" s="59"/>
      <c r="E63" s="11"/>
      <c r="F63" s="59"/>
      <c r="G63" s="59"/>
      <c r="H63" s="59"/>
      <c r="I63" s="59"/>
    </row>
    <row r="64" spans="1:9" x14ac:dyDescent="0.2">
      <c r="A64" s="59"/>
      <c r="B64" s="59"/>
      <c r="C64" s="59"/>
      <c r="D64" s="59"/>
      <c r="E64" s="11"/>
      <c r="F64" s="59"/>
      <c r="G64" s="59"/>
      <c r="H64" s="59"/>
      <c r="I64" s="59"/>
    </row>
    <row r="65" spans="1:9" x14ac:dyDescent="0.2">
      <c r="A65" s="59"/>
      <c r="B65" s="59"/>
      <c r="C65" s="59"/>
      <c r="D65" s="59"/>
      <c r="E65" s="11"/>
      <c r="F65" s="59"/>
      <c r="G65" s="59"/>
      <c r="H65" s="59"/>
      <c r="I65" s="59"/>
    </row>
    <row r="66" spans="1:9" x14ac:dyDescent="0.2">
      <c r="A66" s="59"/>
      <c r="B66" s="59"/>
      <c r="C66" s="59"/>
      <c r="D66" s="59"/>
      <c r="E66" s="11"/>
      <c r="F66" s="59"/>
      <c r="G66" s="59"/>
      <c r="H66" s="59"/>
      <c r="I66" s="59"/>
    </row>
    <row r="67" spans="1:9" x14ac:dyDescent="0.2">
      <c r="A67" s="59"/>
      <c r="B67" s="59"/>
      <c r="C67" s="59"/>
      <c r="D67" s="59"/>
      <c r="E67" s="11"/>
      <c r="F67" s="59"/>
      <c r="G67" s="59"/>
      <c r="H67" s="59"/>
      <c r="I67" s="59"/>
    </row>
    <row r="68" spans="1:9" x14ac:dyDescent="0.2">
      <c r="A68" s="59"/>
      <c r="B68" s="59"/>
      <c r="C68" s="59"/>
      <c r="D68" s="59"/>
      <c r="E68" s="11"/>
      <c r="F68" s="59"/>
      <c r="G68" s="59"/>
      <c r="H68" s="59"/>
      <c r="I68" s="59"/>
    </row>
    <row r="69" spans="1:9" x14ac:dyDescent="0.2">
      <c r="A69" s="59"/>
      <c r="B69" s="59"/>
      <c r="C69" s="59"/>
      <c r="D69" s="59"/>
      <c r="E69" s="11"/>
      <c r="F69" s="59"/>
      <c r="G69" s="59"/>
      <c r="H69" s="59"/>
      <c r="I69" s="59"/>
    </row>
    <row r="70" spans="1:9" x14ac:dyDescent="0.2">
      <c r="A70" s="59"/>
      <c r="B70" s="59"/>
      <c r="C70" s="59"/>
      <c r="D70" s="59"/>
      <c r="E70" s="11"/>
      <c r="F70" s="59"/>
      <c r="G70" s="59"/>
      <c r="H70" s="59"/>
      <c r="I70" s="59"/>
    </row>
    <row r="71" spans="1:9" x14ac:dyDescent="0.2">
      <c r="A71" s="59"/>
      <c r="B71" s="59"/>
      <c r="C71" s="59"/>
      <c r="D71" s="59"/>
      <c r="E71" s="11"/>
      <c r="F71" s="59"/>
      <c r="G71" s="59"/>
      <c r="H71" s="59"/>
      <c r="I71" s="59"/>
    </row>
    <row r="72" spans="1:9" x14ac:dyDescent="0.2">
      <c r="A72" s="59"/>
      <c r="B72" s="73"/>
      <c r="C72" s="73"/>
      <c r="D72" s="73"/>
      <c r="E72" s="73"/>
      <c r="F72" s="59"/>
      <c r="G72" s="59"/>
      <c r="H72" s="59"/>
      <c r="I72" s="59"/>
    </row>
    <row r="73" spans="1:9" x14ac:dyDescent="0.2">
      <c r="A73" s="59"/>
      <c r="B73" s="59"/>
      <c r="C73" s="59"/>
      <c r="D73" s="59"/>
      <c r="E73" s="11"/>
      <c r="F73" s="59"/>
      <c r="G73" s="59"/>
      <c r="H73" s="59"/>
      <c r="I73" s="59"/>
    </row>
    <row r="74" spans="1:9" x14ac:dyDescent="0.2">
      <c r="A74" s="59"/>
      <c r="B74" s="59"/>
      <c r="C74" s="59"/>
      <c r="D74" s="59"/>
      <c r="E74" s="11"/>
      <c r="F74" s="59"/>
      <c r="G74" s="59"/>
      <c r="H74" s="59"/>
      <c r="I74" s="59"/>
    </row>
    <row r="75" spans="1:9" x14ac:dyDescent="0.2">
      <c r="A75" s="59"/>
      <c r="B75" s="59"/>
      <c r="C75" s="59"/>
      <c r="D75" s="59"/>
      <c r="E75" s="11"/>
      <c r="F75" s="59"/>
      <c r="G75" s="59"/>
      <c r="H75" s="59"/>
      <c r="I75" s="59"/>
    </row>
    <row r="76" spans="1:9" x14ac:dyDescent="0.2">
      <c r="A76" s="59"/>
      <c r="B76" s="59"/>
      <c r="C76" s="59"/>
      <c r="D76" s="59"/>
      <c r="E76" s="11"/>
      <c r="F76" s="59"/>
      <c r="G76" s="59"/>
      <c r="H76" s="59"/>
      <c r="I76" s="59"/>
    </row>
    <row r="77" spans="1:9" x14ac:dyDescent="0.2">
      <c r="A77" s="74" t="s">
        <v>1033</v>
      </c>
      <c r="B77" s="59"/>
      <c r="C77" s="59"/>
      <c r="D77" s="59"/>
      <c r="E77" s="11"/>
      <c r="F77" s="59"/>
      <c r="G77" s="59"/>
      <c r="H77" s="59"/>
      <c r="I77" s="59"/>
    </row>
    <row r="78" spans="1:9" x14ac:dyDescent="0.2">
      <c r="A78" s="59"/>
      <c r="B78" s="59"/>
      <c r="C78" s="59"/>
      <c r="D78" s="59"/>
      <c r="E78" s="11"/>
      <c r="F78" s="59"/>
      <c r="G78" s="59"/>
      <c r="H78" s="59"/>
      <c r="I78" s="59"/>
    </row>
    <row r="79" spans="1:9" x14ac:dyDescent="0.2">
      <c r="A79" s="7" t="s">
        <v>1034</v>
      </c>
      <c r="B79" s="59"/>
      <c r="C79" s="59"/>
      <c r="D79" s="59"/>
      <c r="E79" s="11"/>
      <c r="F79" s="59"/>
      <c r="G79" s="59"/>
      <c r="H79" s="59"/>
      <c r="I79" s="59"/>
    </row>
    <row r="80" spans="1:9" x14ac:dyDescent="0.2">
      <c r="A80" s="59"/>
      <c r="B80" s="59"/>
      <c r="C80" s="59"/>
      <c r="D80" s="59"/>
      <c r="E80" s="11"/>
      <c r="F80" s="59"/>
      <c r="G80" s="59"/>
      <c r="H80" s="59"/>
      <c r="I80" s="59"/>
    </row>
    <row r="81" spans="1:9" x14ac:dyDescent="0.2">
      <c r="A81" s="59" t="s">
        <v>996</v>
      </c>
      <c r="B81" s="59"/>
      <c r="C81" s="59"/>
      <c r="D81" s="59"/>
      <c r="E81" s="11"/>
      <c r="F81" s="59"/>
      <c r="G81" s="59"/>
      <c r="H81" s="59"/>
      <c r="I81" s="59"/>
    </row>
    <row r="82" spans="1:9" x14ac:dyDescent="0.2">
      <c r="A82" s="59"/>
      <c r="B82" s="59"/>
      <c r="C82" s="59"/>
      <c r="D82" s="59"/>
      <c r="E82" s="11"/>
      <c r="F82" s="59"/>
      <c r="G82" s="59"/>
      <c r="H82" s="59"/>
      <c r="I82" s="59"/>
    </row>
    <row r="83" spans="1:9" x14ac:dyDescent="0.2">
      <c r="A83" s="59"/>
      <c r="B83" s="59"/>
      <c r="C83" s="59"/>
      <c r="D83" s="59"/>
      <c r="E83" s="11"/>
      <c r="F83" s="59"/>
      <c r="G83" s="59"/>
      <c r="H83" s="59"/>
      <c r="I83" s="59"/>
    </row>
    <row r="84" spans="1:9" x14ac:dyDescent="0.2">
      <c r="A84" s="59"/>
      <c r="B84" s="59"/>
      <c r="C84" s="59"/>
      <c r="D84" s="59"/>
      <c r="E84" s="11"/>
      <c r="F84" s="59"/>
      <c r="G84" s="59"/>
      <c r="H84" s="59"/>
      <c r="I84" s="59"/>
    </row>
    <row r="85" spans="1:9" x14ac:dyDescent="0.2">
      <c r="A85" s="59"/>
      <c r="B85" s="59"/>
      <c r="C85" s="59"/>
      <c r="D85" s="59"/>
      <c r="E85" s="11"/>
      <c r="F85" s="59"/>
      <c r="G85" s="59"/>
      <c r="H85" s="59"/>
      <c r="I85" s="59"/>
    </row>
    <row r="86" spans="1:9" x14ac:dyDescent="0.2">
      <c r="A86" s="59"/>
      <c r="B86" s="59"/>
      <c r="C86" s="59"/>
      <c r="D86" s="59"/>
      <c r="E86" s="11"/>
      <c r="F86" s="59"/>
      <c r="G86" s="59"/>
      <c r="H86" s="59"/>
      <c r="I86" s="59"/>
    </row>
    <row r="87" spans="1:9" x14ac:dyDescent="0.2">
      <c r="A87" s="59"/>
      <c r="B87" s="59"/>
      <c r="C87" s="59"/>
      <c r="D87" s="59"/>
      <c r="E87" s="11"/>
      <c r="F87" s="59"/>
      <c r="G87" s="59"/>
      <c r="H87" s="59"/>
      <c r="I87" s="59"/>
    </row>
    <row r="88" spans="1:9" x14ac:dyDescent="0.2">
      <c r="A88" s="59"/>
      <c r="B88" s="59"/>
      <c r="C88" s="59"/>
      <c r="D88" s="59"/>
      <c r="E88" s="11"/>
      <c r="F88" s="59"/>
      <c r="G88" s="59"/>
      <c r="H88" s="59"/>
      <c r="I88" s="59"/>
    </row>
    <row r="89" spans="1:9" x14ac:dyDescent="0.2">
      <c r="A89" s="59"/>
      <c r="B89" s="59"/>
      <c r="C89" s="59"/>
      <c r="D89" s="59"/>
      <c r="E89" s="11"/>
      <c r="F89" s="59"/>
      <c r="G89" s="59"/>
      <c r="H89" s="59"/>
      <c r="I89" s="59"/>
    </row>
    <row r="90" spans="1:9" x14ac:dyDescent="0.2">
      <c r="A90" s="59"/>
      <c r="B90" s="59"/>
      <c r="C90" s="59"/>
      <c r="D90" s="59"/>
      <c r="E90" s="11"/>
      <c r="F90" s="59"/>
      <c r="G90" s="59"/>
      <c r="H90" s="59"/>
      <c r="I90" s="59"/>
    </row>
    <row r="91" spans="1:9" x14ac:dyDescent="0.2">
      <c r="A91" s="59"/>
      <c r="B91" s="59"/>
      <c r="C91" s="59"/>
      <c r="D91" s="59"/>
      <c r="E91" s="11"/>
      <c r="F91" s="59"/>
      <c r="G91" s="59"/>
      <c r="H91" s="59"/>
      <c r="I91" s="59"/>
    </row>
    <row r="92" spans="1:9" x14ac:dyDescent="0.2">
      <c r="A92" s="59"/>
      <c r="B92" s="59"/>
      <c r="C92" s="59"/>
      <c r="D92" s="59"/>
      <c r="E92" s="11"/>
      <c r="F92" s="59"/>
      <c r="G92" s="59"/>
      <c r="H92" s="59"/>
      <c r="I92" s="59"/>
    </row>
    <row r="93" spans="1:9" x14ac:dyDescent="0.2">
      <c r="A93" s="59"/>
      <c r="B93" s="59"/>
      <c r="C93" s="59"/>
      <c r="D93" s="59"/>
      <c r="E93" s="11"/>
      <c r="F93" s="59"/>
      <c r="G93" s="59"/>
      <c r="H93" s="59"/>
      <c r="I93" s="59"/>
    </row>
    <row r="94" spans="1:9" x14ac:dyDescent="0.2">
      <c r="A94" s="59"/>
      <c r="B94" s="59"/>
      <c r="C94" s="59"/>
      <c r="D94" s="59"/>
      <c r="E94" s="11"/>
      <c r="F94" s="59"/>
      <c r="G94" s="59"/>
      <c r="H94" s="59"/>
      <c r="I94" s="59"/>
    </row>
    <row r="95" spans="1:9" x14ac:dyDescent="0.2">
      <c r="A95" s="59"/>
      <c r="B95" s="59"/>
      <c r="C95" s="59"/>
      <c r="D95" s="59"/>
      <c r="E95" s="11"/>
      <c r="F95" s="59"/>
      <c r="G95" s="59"/>
      <c r="H95" s="59"/>
      <c r="I95" s="59"/>
    </row>
    <row r="96" spans="1:9" x14ac:dyDescent="0.2">
      <c r="A96" s="59"/>
      <c r="B96" s="59"/>
      <c r="C96" s="59"/>
      <c r="D96" s="59"/>
      <c r="E96" s="11"/>
      <c r="F96" s="59"/>
      <c r="G96" s="59"/>
      <c r="H96" s="59"/>
      <c r="I96" s="59"/>
    </row>
    <row r="97" spans="1:9" x14ac:dyDescent="0.2">
      <c r="A97" s="59"/>
      <c r="B97" s="59"/>
      <c r="C97" s="59"/>
      <c r="D97" s="59"/>
      <c r="E97" s="11"/>
      <c r="F97" s="59"/>
      <c r="G97" s="59"/>
      <c r="H97" s="59"/>
      <c r="I97" s="59"/>
    </row>
    <row r="98" spans="1:9" x14ac:dyDescent="0.2">
      <c r="A98" s="59"/>
      <c r="B98" s="59"/>
      <c r="C98" s="59"/>
      <c r="D98" s="59"/>
      <c r="E98" s="11"/>
      <c r="F98" s="59"/>
      <c r="G98" s="59"/>
      <c r="H98" s="59"/>
      <c r="I98" s="59"/>
    </row>
    <row r="99" spans="1:9" x14ac:dyDescent="0.2">
      <c r="A99" s="59"/>
      <c r="B99" s="59"/>
      <c r="C99" s="59"/>
      <c r="D99" s="59"/>
      <c r="E99" s="11"/>
      <c r="F99" s="59"/>
      <c r="G99" s="59"/>
      <c r="H99" s="59"/>
      <c r="I99" s="59"/>
    </row>
    <row r="100" spans="1:9" x14ac:dyDescent="0.2">
      <c r="A100" s="59"/>
      <c r="B100" s="59"/>
      <c r="C100" s="59"/>
      <c r="D100" s="59"/>
      <c r="E100" s="11"/>
      <c r="F100" s="59"/>
      <c r="G100" s="59"/>
      <c r="H100" s="59"/>
      <c r="I100" s="59"/>
    </row>
    <row r="101" spans="1:9" x14ac:dyDescent="0.2">
      <c r="A101" s="59"/>
      <c r="B101" s="59"/>
      <c r="C101" s="59"/>
      <c r="D101" s="59"/>
      <c r="E101" s="11"/>
      <c r="F101" s="59"/>
      <c r="G101" s="59"/>
      <c r="H101" s="59"/>
      <c r="I101" s="59"/>
    </row>
    <row r="102" spans="1:9" x14ac:dyDescent="0.2">
      <c r="A102" s="59"/>
      <c r="B102" s="59"/>
      <c r="C102" s="59"/>
      <c r="D102" s="59"/>
      <c r="E102" s="11"/>
      <c r="F102" s="59"/>
      <c r="G102" s="59"/>
      <c r="H102" s="59"/>
      <c r="I102" s="59"/>
    </row>
    <row r="103" spans="1:9" x14ac:dyDescent="0.2">
      <c r="A103" s="59"/>
      <c r="B103" s="59"/>
      <c r="C103" s="59"/>
      <c r="D103" s="59"/>
      <c r="E103" s="11"/>
      <c r="F103" s="59"/>
      <c r="G103" s="59"/>
      <c r="H103" s="59"/>
      <c r="I103" s="59"/>
    </row>
    <row r="104" spans="1:9" x14ac:dyDescent="0.2">
      <c r="A104" s="59"/>
      <c r="B104" s="59"/>
      <c r="C104" s="59"/>
      <c r="D104" s="59"/>
      <c r="E104" s="11"/>
      <c r="F104" s="59"/>
      <c r="G104" s="59"/>
      <c r="H104" s="59"/>
      <c r="I104" s="59"/>
    </row>
    <row r="105" spans="1:9" x14ac:dyDescent="0.2">
      <c r="A105" s="59"/>
      <c r="B105" s="59"/>
      <c r="C105" s="59"/>
      <c r="D105" s="59"/>
      <c r="E105" s="11"/>
      <c r="F105" s="59"/>
      <c r="G105" s="59"/>
      <c r="H105" s="59"/>
      <c r="I105" s="59"/>
    </row>
    <row r="106" spans="1:9" x14ac:dyDescent="0.2">
      <c r="A106" s="59"/>
      <c r="B106" s="59"/>
      <c r="C106" s="59"/>
      <c r="D106" s="59"/>
      <c r="E106" s="11"/>
      <c r="F106" s="59"/>
      <c r="G106" s="59"/>
      <c r="H106" s="59"/>
      <c r="I106" s="59"/>
    </row>
    <row r="107" spans="1:9" x14ac:dyDescent="0.2">
      <c r="A107" s="59"/>
      <c r="B107" s="59"/>
      <c r="C107" s="59"/>
      <c r="D107" s="59"/>
      <c r="E107" s="11"/>
      <c r="F107" s="59"/>
      <c r="G107" s="59"/>
      <c r="H107" s="59"/>
      <c r="I107" s="59"/>
    </row>
    <row r="108" spans="1:9" x14ac:dyDescent="0.2">
      <c r="A108" s="59"/>
      <c r="B108" s="59"/>
      <c r="C108" s="59"/>
      <c r="D108" s="59"/>
      <c r="E108" s="11"/>
      <c r="F108" s="59"/>
      <c r="G108" s="59"/>
      <c r="H108" s="59"/>
      <c r="I108" s="59"/>
    </row>
    <row r="109" spans="1:9" x14ac:dyDescent="0.2">
      <c r="A109" s="59"/>
      <c r="B109" s="59"/>
      <c r="C109" s="59"/>
      <c r="D109" s="59"/>
      <c r="E109" s="11"/>
      <c r="F109" s="59"/>
      <c r="G109" s="59"/>
      <c r="H109" s="59"/>
      <c r="I109" s="59"/>
    </row>
    <row r="110" spans="1:9" x14ac:dyDescent="0.2">
      <c r="A110" s="59"/>
      <c r="B110" s="59"/>
      <c r="C110" s="59"/>
      <c r="D110" s="59"/>
      <c r="E110" s="11"/>
      <c r="F110" s="59"/>
      <c r="G110" s="59"/>
      <c r="H110" s="59"/>
      <c r="I110" s="59"/>
    </row>
    <row r="111" spans="1:9" x14ac:dyDescent="0.2">
      <c r="A111" s="59"/>
      <c r="B111" s="59"/>
      <c r="C111" s="59"/>
      <c r="D111" s="59"/>
      <c r="E111" s="11"/>
      <c r="F111" s="59"/>
      <c r="G111" s="59"/>
      <c r="H111" s="59"/>
      <c r="I111" s="59"/>
    </row>
    <row r="112" spans="1:9" x14ac:dyDescent="0.2">
      <c r="A112" s="59"/>
      <c r="B112" s="59"/>
      <c r="C112" s="59"/>
      <c r="D112" s="59"/>
      <c r="E112" s="11"/>
      <c r="F112" s="59"/>
      <c r="G112" s="59"/>
      <c r="H112" s="59"/>
      <c r="I112" s="59"/>
    </row>
    <row r="113" spans="1:9" x14ac:dyDescent="0.2">
      <c r="A113" s="59"/>
      <c r="B113" s="59"/>
      <c r="C113" s="59"/>
      <c r="D113" s="59"/>
      <c r="E113" s="11"/>
      <c r="F113" s="59"/>
      <c r="G113" s="59"/>
      <c r="H113" s="59"/>
      <c r="I113" s="59"/>
    </row>
    <row r="114" spans="1:9" x14ac:dyDescent="0.2">
      <c r="A114" s="59"/>
      <c r="B114" s="59"/>
      <c r="C114" s="59"/>
      <c r="D114" s="59"/>
      <c r="E114" s="11"/>
      <c r="F114" s="59"/>
      <c r="G114" s="59"/>
      <c r="H114" s="59"/>
      <c r="I114" s="59"/>
    </row>
    <row r="115" spans="1:9" x14ac:dyDescent="0.2">
      <c r="A115" s="59"/>
      <c r="B115" s="59"/>
      <c r="C115" s="59"/>
      <c r="D115" s="59"/>
      <c r="E115" s="11"/>
      <c r="F115" s="59"/>
      <c r="G115" s="59"/>
      <c r="H115" s="59"/>
      <c r="I115" s="59"/>
    </row>
    <row r="116" spans="1:9" x14ac:dyDescent="0.2">
      <c r="A116" s="59"/>
      <c r="B116" s="59"/>
      <c r="C116" s="59"/>
      <c r="D116" s="59"/>
      <c r="E116" s="11"/>
      <c r="F116" s="59"/>
      <c r="G116" s="59"/>
      <c r="H116" s="59"/>
      <c r="I116" s="59"/>
    </row>
    <row r="117" spans="1:9" x14ac:dyDescent="0.2">
      <c r="A117" s="59"/>
      <c r="B117" s="59"/>
      <c r="C117" s="59"/>
      <c r="D117" s="59"/>
      <c r="E117" s="11"/>
      <c r="F117" s="59"/>
      <c r="G117" s="59"/>
      <c r="H117" s="59"/>
      <c r="I117" s="59"/>
    </row>
    <row r="118" spans="1:9" x14ac:dyDescent="0.2">
      <c r="A118" s="59"/>
      <c r="B118" s="59"/>
      <c r="C118" s="59"/>
      <c r="D118" s="59"/>
      <c r="E118" s="11"/>
      <c r="F118" s="59"/>
      <c r="G118" s="59"/>
      <c r="H118" s="59"/>
      <c r="I118" s="59"/>
    </row>
    <row r="119" spans="1:9" x14ac:dyDescent="0.2">
      <c r="A119" s="59"/>
      <c r="B119" s="59"/>
      <c r="C119" s="59"/>
      <c r="D119" s="59"/>
      <c r="E119" s="11"/>
      <c r="F119" s="59"/>
      <c r="G119" s="59"/>
      <c r="H119" s="59"/>
      <c r="I119" s="59"/>
    </row>
    <row r="120" spans="1:9" x14ac:dyDescent="0.2">
      <c r="A120" s="59"/>
      <c r="B120" s="59"/>
      <c r="C120" s="59"/>
      <c r="D120" s="59"/>
      <c r="E120" s="11"/>
      <c r="F120" s="59"/>
      <c r="G120" s="59"/>
      <c r="H120" s="59"/>
      <c r="I120" s="59"/>
    </row>
    <row r="121" spans="1:9" x14ac:dyDescent="0.2">
      <c r="A121" s="59"/>
      <c r="B121" s="59"/>
      <c r="C121" s="59"/>
      <c r="D121" s="59"/>
      <c r="E121" s="11"/>
      <c r="F121" s="59"/>
      <c r="G121" s="59"/>
      <c r="H121" s="59"/>
      <c r="I121" s="59"/>
    </row>
    <row r="122" spans="1:9" x14ac:dyDescent="0.2">
      <c r="A122" s="59"/>
      <c r="B122" s="59"/>
      <c r="C122" s="59"/>
      <c r="D122" s="59"/>
      <c r="E122" s="11"/>
      <c r="F122" s="59"/>
      <c r="G122" s="59"/>
      <c r="H122" s="59"/>
      <c r="I122" s="59"/>
    </row>
    <row r="123" spans="1:9" x14ac:dyDescent="0.2">
      <c r="A123" s="59"/>
      <c r="B123" s="59"/>
      <c r="C123" s="59"/>
      <c r="D123" s="59"/>
      <c r="E123" s="11"/>
      <c r="F123" s="59"/>
      <c r="G123" s="59"/>
      <c r="H123" s="59"/>
      <c r="I123" s="59"/>
    </row>
    <row r="124" spans="1:9" x14ac:dyDescent="0.2">
      <c r="A124" s="59"/>
      <c r="B124" s="59"/>
      <c r="C124" s="59"/>
      <c r="D124" s="59"/>
      <c r="E124" s="11"/>
      <c r="F124" s="59"/>
      <c r="G124" s="59"/>
      <c r="H124" s="59"/>
      <c r="I124" s="59"/>
    </row>
    <row r="125" spans="1:9" x14ac:dyDescent="0.2">
      <c r="A125" s="59"/>
      <c r="B125" s="59"/>
      <c r="C125" s="59"/>
      <c r="D125" s="59"/>
      <c r="E125" s="11"/>
      <c r="F125" s="59"/>
      <c r="G125" s="59"/>
      <c r="H125" s="59"/>
      <c r="I125" s="59"/>
    </row>
    <row r="126" spans="1:9" x14ac:dyDescent="0.2">
      <c r="A126" s="59"/>
      <c r="B126" s="59"/>
      <c r="C126" s="59"/>
      <c r="D126" s="59"/>
      <c r="E126" s="11"/>
      <c r="F126" s="59"/>
      <c r="G126" s="59"/>
      <c r="H126" s="59"/>
      <c r="I126" s="59"/>
    </row>
    <row r="127" spans="1:9" x14ac:dyDescent="0.2">
      <c r="A127" s="59"/>
      <c r="B127" s="59"/>
      <c r="C127" s="59"/>
      <c r="D127" s="59"/>
      <c r="E127" s="11"/>
      <c r="F127" s="59"/>
      <c r="G127" s="59"/>
      <c r="H127" s="59"/>
      <c r="I127" s="59"/>
    </row>
    <row r="128" spans="1:9" x14ac:dyDescent="0.2">
      <c r="A128" s="59"/>
      <c r="B128" s="59"/>
      <c r="C128" s="59"/>
      <c r="D128" s="59"/>
      <c r="E128" s="11"/>
      <c r="F128" s="59"/>
      <c r="G128" s="59"/>
      <c r="H128" s="59"/>
      <c r="I128" s="59"/>
    </row>
    <row r="129" spans="1:9" x14ac:dyDescent="0.2">
      <c r="A129" s="59"/>
      <c r="B129" s="59"/>
      <c r="C129" s="59"/>
      <c r="D129" s="59"/>
      <c r="E129" s="11"/>
      <c r="F129" s="59"/>
      <c r="G129" s="59"/>
      <c r="H129" s="59"/>
      <c r="I129" s="59"/>
    </row>
    <row r="130" spans="1:9" x14ac:dyDescent="0.2">
      <c r="A130" s="59"/>
      <c r="B130" s="59"/>
      <c r="C130" s="59"/>
      <c r="D130" s="59"/>
      <c r="E130" s="11"/>
      <c r="F130" s="59"/>
      <c r="G130" s="59"/>
      <c r="H130" s="59"/>
      <c r="I130" s="59"/>
    </row>
    <row r="131" spans="1:9" x14ac:dyDescent="0.2">
      <c r="A131" s="59"/>
      <c r="B131" s="59"/>
      <c r="C131" s="59"/>
      <c r="D131" s="59"/>
      <c r="E131" s="11"/>
      <c r="F131" s="59"/>
      <c r="G131" s="59"/>
      <c r="H131" s="59"/>
      <c r="I131" s="59"/>
    </row>
    <row r="132" spans="1:9" x14ac:dyDescent="0.2">
      <c r="A132" s="59"/>
      <c r="B132" s="59"/>
      <c r="C132" s="59"/>
      <c r="D132" s="59"/>
      <c r="E132" s="11"/>
      <c r="F132" s="59"/>
      <c r="G132" s="59"/>
      <c r="H132" s="59"/>
      <c r="I132" s="59"/>
    </row>
    <row r="133" spans="1:9" x14ac:dyDescent="0.2">
      <c r="A133" s="59"/>
      <c r="B133" s="59"/>
      <c r="C133" s="59"/>
      <c r="D133" s="59"/>
      <c r="E133" s="11"/>
      <c r="F133" s="59"/>
      <c r="G133" s="59"/>
      <c r="H133" s="59"/>
      <c r="I133" s="59"/>
    </row>
    <row r="134" spans="1:9" x14ac:dyDescent="0.2">
      <c r="A134" s="59"/>
      <c r="B134" s="59"/>
      <c r="C134" s="59"/>
      <c r="D134" s="59"/>
      <c r="E134" s="11"/>
      <c r="F134" s="59"/>
      <c r="G134" s="59"/>
      <c r="H134" s="59"/>
      <c r="I134" s="59"/>
    </row>
    <row r="135" spans="1:9" x14ac:dyDescent="0.2">
      <c r="A135" s="59"/>
      <c r="B135" s="59"/>
      <c r="C135" s="59"/>
      <c r="D135" s="59"/>
      <c r="E135" s="11"/>
      <c r="F135" s="59"/>
      <c r="G135" s="59"/>
      <c r="H135" s="59"/>
      <c r="I135" s="59"/>
    </row>
    <row r="136" spans="1:9" x14ac:dyDescent="0.2">
      <c r="A136" s="59"/>
      <c r="B136" s="59"/>
      <c r="C136" s="59"/>
      <c r="D136" s="59"/>
      <c r="E136" s="11"/>
      <c r="F136" s="59"/>
      <c r="G136" s="59"/>
      <c r="H136" s="59"/>
      <c r="I136" s="59"/>
    </row>
    <row r="137" spans="1:9" x14ac:dyDescent="0.2">
      <c r="A137" s="59"/>
      <c r="B137" s="59"/>
      <c r="C137" s="59"/>
      <c r="D137" s="59"/>
      <c r="E137" s="11"/>
      <c r="F137" s="59"/>
      <c r="G137" s="59"/>
      <c r="H137" s="59"/>
      <c r="I137" s="59"/>
    </row>
    <row r="138" spans="1:9" x14ac:dyDescent="0.2">
      <c r="A138" s="59"/>
      <c r="B138" s="59"/>
      <c r="C138" s="59"/>
      <c r="D138" s="59"/>
      <c r="E138" s="11"/>
      <c r="F138" s="59"/>
      <c r="G138" s="59"/>
      <c r="H138" s="59"/>
      <c r="I138" s="59"/>
    </row>
    <row r="139" spans="1:9" x14ac:dyDescent="0.2">
      <c r="A139" s="59"/>
      <c r="B139" s="59"/>
      <c r="C139" s="59"/>
      <c r="D139" s="59"/>
      <c r="E139" s="11"/>
      <c r="F139" s="59"/>
      <c r="G139" s="59"/>
      <c r="H139" s="59"/>
      <c r="I139" s="59"/>
    </row>
    <row r="140" spans="1:9" x14ac:dyDescent="0.2">
      <c r="A140" s="59"/>
      <c r="B140" s="59"/>
      <c r="C140" s="59"/>
      <c r="D140" s="59"/>
      <c r="E140" s="11"/>
      <c r="F140" s="59"/>
      <c r="G140" s="59"/>
      <c r="H140" s="59"/>
      <c r="I140" s="59"/>
    </row>
    <row r="141" spans="1:9" x14ac:dyDescent="0.2">
      <c r="A141" s="59"/>
      <c r="B141" s="59"/>
      <c r="C141" s="59"/>
      <c r="D141" s="59"/>
      <c r="E141" s="11"/>
      <c r="F141" s="59"/>
      <c r="G141" s="59"/>
      <c r="H141" s="59"/>
      <c r="I141" s="59"/>
    </row>
    <row r="142" spans="1:9" x14ac:dyDescent="0.2">
      <c r="A142" s="59"/>
      <c r="B142" s="59"/>
      <c r="C142" s="59"/>
      <c r="D142" s="59"/>
      <c r="E142" s="11"/>
      <c r="F142" s="59"/>
      <c r="G142" s="59"/>
      <c r="H142" s="59"/>
      <c r="I142" s="59"/>
    </row>
    <row r="143" spans="1:9" x14ac:dyDescent="0.2">
      <c r="A143" s="59"/>
      <c r="B143" s="59"/>
      <c r="C143" s="59"/>
      <c r="D143" s="59"/>
      <c r="E143" s="11"/>
      <c r="F143" s="59"/>
      <c r="G143" s="59"/>
      <c r="H143" s="59"/>
      <c r="I143" s="59"/>
    </row>
    <row r="144" spans="1:9" x14ac:dyDescent="0.2">
      <c r="A144" s="59"/>
      <c r="B144" s="59"/>
      <c r="C144" s="59"/>
      <c r="D144" s="59"/>
      <c r="E144" s="11"/>
      <c r="F144" s="59"/>
      <c r="G144" s="59"/>
      <c r="H144" s="59"/>
      <c r="I144" s="59"/>
    </row>
    <row r="145" spans="1:9" x14ac:dyDescent="0.2">
      <c r="A145" s="59"/>
      <c r="B145" s="59"/>
      <c r="C145" s="59"/>
      <c r="D145" s="59"/>
      <c r="E145" s="11"/>
      <c r="F145" s="59"/>
      <c r="G145" s="59"/>
      <c r="H145" s="59"/>
      <c r="I145" s="59"/>
    </row>
    <row r="146" spans="1:9" x14ac:dyDescent="0.2">
      <c r="A146" s="59"/>
      <c r="B146" s="59"/>
      <c r="C146" s="59"/>
      <c r="D146" s="59"/>
      <c r="E146" s="11"/>
      <c r="F146" s="59"/>
      <c r="G146" s="59"/>
      <c r="H146" s="59"/>
      <c r="I146" s="59"/>
    </row>
    <row r="147" spans="1:9" x14ac:dyDescent="0.2">
      <c r="A147" s="59"/>
      <c r="B147" s="59"/>
      <c r="C147" s="59"/>
      <c r="D147" s="59"/>
      <c r="E147" s="11"/>
      <c r="F147" s="59"/>
      <c r="G147" s="59"/>
      <c r="H147" s="59"/>
      <c r="I147" s="59"/>
    </row>
    <row r="148" spans="1:9" x14ac:dyDescent="0.2">
      <c r="A148" s="59"/>
      <c r="B148" s="59"/>
      <c r="C148" s="59"/>
      <c r="D148" s="59"/>
      <c r="E148" s="11"/>
      <c r="F148" s="59"/>
      <c r="G148" s="59"/>
      <c r="H148" s="59"/>
      <c r="I148" s="59"/>
    </row>
    <row r="149" spans="1:9" x14ac:dyDescent="0.2">
      <c r="A149" s="59"/>
      <c r="B149" s="59"/>
      <c r="C149" s="59"/>
      <c r="D149" s="59"/>
      <c r="E149" s="11"/>
      <c r="F149" s="59"/>
      <c r="G149" s="59"/>
      <c r="H149" s="59"/>
      <c r="I149" s="59"/>
    </row>
    <row r="150" spans="1:9" x14ac:dyDescent="0.2">
      <c r="A150" s="59"/>
      <c r="B150" s="59"/>
      <c r="C150" s="59"/>
      <c r="D150" s="59"/>
      <c r="E150" s="11"/>
      <c r="F150" s="59"/>
      <c r="G150" s="59"/>
      <c r="H150" s="59"/>
      <c r="I150" s="59"/>
    </row>
    <row r="151" spans="1:9" x14ac:dyDescent="0.2">
      <c r="A151" s="59"/>
      <c r="B151" s="59"/>
      <c r="C151" s="59"/>
      <c r="D151" s="59"/>
      <c r="E151" s="11"/>
      <c r="F151" s="59"/>
      <c r="G151" s="59"/>
      <c r="H151" s="59"/>
      <c r="I151" s="59"/>
    </row>
    <row r="152" spans="1:9" x14ac:dyDescent="0.2">
      <c r="A152" s="59"/>
      <c r="B152" s="59"/>
      <c r="C152" s="59"/>
      <c r="D152" s="59"/>
      <c r="E152" s="11"/>
      <c r="F152" s="59"/>
      <c r="G152" s="59"/>
      <c r="H152" s="59"/>
      <c r="I152" s="59"/>
    </row>
    <row r="153" spans="1:9" x14ac:dyDescent="0.2">
      <c r="A153" s="59"/>
      <c r="B153" s="59"/>
      <c r="C153" s="59"/>
      <c r="D153" s="59"/>
      <c r="E153" s="11"/>
      <c r="F153" s="59"/>
      <c r="G153" s="59"/>
      <c r="H153" s="59"/>
      <c r="I153" s="59"/>
    </row>
    <row r="154" spans="1:9" x14ac:dyDescent="0.2">
      <c r="A154" s="59"/>
      <c r="B154" s="59"/>
      <c r="C154" s="59"/>
      <c r="D154" s="59"/>
      <c r="E154" s="11"/>
      <c r="F154" s="59"/>
      <c r="G154" s="59"/>
      <c r="H154" s="59"/>
      <c r="I154" s="59"/>
    </row>
    <row r="155" spans="1:9" x14ac:dyDescent="0.2">
      <c r="A155" s="59"/>
      <c r="B155" s="59"/>
      <c r="C155" s="59"/>
      <c r="D155" s="59"/>
      <c r="E155" s="11"/>
      <c r="F155" s="59"/>
      <c r="G155" s="59"/>
      <c r="H155" s="59"/>
      <c r="I155" s="59"/>
    </row>
    <row r="156" spans="1:9" x14ac:dyDescent="0.2">
      <c r="A156" s="59"/>
      <c r="B156" s="59"/>
      <c r="C156" s="59"/>
      <c r="D156" s="59"/>
      <c r="E156" s="11"/>
      <c r="F156" s="59"/>
      <c r="G156" s="59"/>
      <c r="H156" s="59"/>
      <c r="I156" s="59"/>
    </row>
    <row r="157" spans="1:9" x14ac:dyDescent="0.2">
      <c r="A157" s="59"/>
      <c r="B157" s="59"/>
      <c r="C157" s="59"/>
      <c r="D157" s="59"/>
      <c r="E157" s="11"/>
      <c r="F157" s="59"/>
      <c r="G157" s="59"/>
      <c r="H157" s="59"/>
      <c r="I157" s="59"/>
    </row>
    <row r="158" spans="1:9" x14ac:dyDescent="0.2">
      <c r="A158" s="59"/>
      <c r="B158" s="59"/>
      <c r="C158" s="59"/>
      <c r="D158" s="59"/>
      <c r="E158" s="11"/>
      <c r="F158" s="59"/>
      <c r="G158" s="59"/>
      <c r="H158" s="59"/>
      <c r="I158" s="59"/>
    </row>
    <row r="159" spans="1:9" x14ac:dyDescent="0.2">
      <c r="A159" s="59"/>
      <c r="B159" s="59"/>
      <c r="C159" s="59"/>
      <c r="D159" s="59"/>
      <c r="E159" s="11"/>
      <c r="F159" s="59"/>
      <c r="G159" s="59"/>
      <c r="H159" s="59"/>
      <c r="I159" s="59"/>
    </row>
    <row r="160" spans="1:9" x14ac:dyDescent="0.2">
      <c r="A160" s="59"/>
      <c r="B160" s="59"/>
      <c r="C160" s="59"/>
      <c r="D160" s="59"/>
      <c r="E160" s="11"/>
      <c r="F160" s="59"/>
      <c r="G160" s="59"/>
      <c r="H160" s="59"/>
      <c r="I160" s="59"/>
    </row>
    <row r="161" spans="1:9" x14ac:dyDescent="0.2">
      <c r="A161" s="59"/>
      <c r="B161" s="59"/>
      <c r="C161" s="59"/>
      <c r="D161" s="59"/>
      <c r="E161" s="11"/>
      <c r="F161" s="59"/>
      <c r="G161" s="59"/>
      <c r="H161" s="59"/>
      <c r="I161" s="59"/>
    </row>
    <row r="162" spans="1:9" x14ac:dyDescent="0.2">
      <c r="A162" s="59"/>
      <c r="B162" s="59"/>
      <c r="C162" s="59"/>
      <c r="D162" s="59"/>
      <c r="E162" s="11"/>
      <c r="F162" s="59"/>
      <c r="G162" s="59"/>
      <c r="H162" s="59"/>
      <c r="I162" s="59"/>
    </row>
    <row r="163" spans="1:9" x14ac:dyDescent="0.2">
      <c r="A163" s="59"/>
      <c r="B163" s="59"/>
      <c r="C163" s="59"/>
      <c r="D163" s="59"/>
      <c r="E163" s="11"/>
      <c r="F163" s="59"/>
      <c r="G163" s="59"/>
      <c r="H163" s="59"/>
      <c r="I163" s="59"/>
    </row>
    <row r="164" spans="1:9" x14ac:dyDescent="0.2">
      <c r="A164" s="59"/>
      <c r="B164" s="59"/>
      <c r="C164" s="59"/>
      <c r="D164" s="59"/>
      <c r="E164" s="11"/>
      <c r="F164" s="59"/>
      <c r="G164" s="59"/>
      <c r="H164" s="59"/>
      <c r="I164" s="59"/>
    </row>
    <row r="165" spans="1:9" x14ac:dyDescent="0.2">
      <c r="A165" s="59"/>
      <c r="B165" s="59"/>
      <c r="C165" s="59"/>
      <c r="D165" s="59"/>
      <c r="E165" s="11"/>
      <c r="F165" s="59"/>
      <c r="G165" s="59"/>
      <c r="H165" s="59"/>
      <c r="I165" s="59"/>
    </row>
    <row r="166" spans="1:9" x14ac:dyDescent="0.2">
      <c r="A166" s="59"/>
      <c r="B166" s="59"/>
      <c r="C166" s="59"/>
      <c r="D166" s="59"/>
      <c r="E166" s="11"/>
      <c r="F166" s="59"/>
      <c r="G166" s="59"/>
      <c r="H166" s="59"/>
      <c r="I166" s="59"/>
    </row>
    <row r="167" spans="1:9" x14ac:dyDescent="0.2">
      <c r="A167" s="59"/>
      <c r="B167" s="59"/>
      <c r="C167" s="59"/>
      <c r="D167" s="59"/>
      <c r="E167" s="11"/>
      <c r="F167" s="59"/>
      <c r="G167" s="59"/>
      <c r="H167" s="59"/>
      <c r="I167" s="59"/>
    </row>
    <row r="168" spans="1:9" x14ac:dyDescent="0.2">
      <c r="A168" s="59"/>
      <c r="B168" s="59"/>
      <c r="C168" s="59"/>
      <c r="D168" s="59"/>
      <c r="E168" s="11"/>
      <c r="F168" s="59"/>
      <c r="G168" s="59"/>
      <c r="H168" s="59"/>
      <c r="I168" s="59"/>
    </row>
    <row r="169" spans="1:9" x14ac:dyDescent="0.2">
      <c r="A169" s="59"/>
      <c r="B169" s="59"/>
      <c r="C169" s="59"/>
      <c r="D169" s="59"/>
      <c r="E169" s="11"/>
      <c r="F169" s="59"/>
      <c r="G169" s="59"/>
      <c r="H169" s="59"/>
      <c r="I169" s="59"/>
    </row>
    <row r="170" spans="1:9" x14ac:dyDescent="0.2">
      <c r="A170" s="59"/>
      <c r="B170" s="59"/>
      <c r="C170" s="59"/>
      <c r="D170" s="59"/>
      <c r="E170" s="11"/>
      <c r="F170" s="59"/>
      <c r="G170" s="59"/>
      <c r="H170" s="59"/>
      <c r="I170" s="59"/>
    </row>
    <row r="171" spans="1:9" x14ac:dyDescent="0.2">
      <c r="A171" s="59"/>
      <c r="B171" s="59"/>
      <c r="C171" s="59"/>
      <c r="D171" s="59"/>
      <c r="E171" s="11"/>
      <c r="F171" s="59"/>
      <c r="G171" s="59"/>
      <c r="H171" s="59"/>
      <c r="I171" s="59"/>
    </row>
    <row r="172" spans="1:9" x14ac:dyDescent="0.2">
      <c r="A172" s="59"/>
      <c r="B172" s="59"/>
      <c r="C172" s="59"/>
      <c r="D172" s="59"/>
      <c r="E172" s="11"/>
      <c r="F172" s="59"/>
      <c r="G172" s="59"/>
      <c r="H172" s="59"/>
      <c r="I172" s="59"/>
    </row>
    <row r="173" spans="1:9" x14ac:dyDescent="0.2">
      <c r="A173" s="59"/>
      <c r="B173" s="59"/>
      <c r="C173" s="59"/>
      <c r="D173" s="59"/>
      <c r="E173" s="11"/>
      <c r="F173" s="59"/>
      <c r="G173" s="59"/>
      <c r="H173" s="59"/>
      <c r="I173" s="59"/>
    </row>
    <row r="174" spans="1:9" x14ac:dyDescent="0.2">
      <c r="A174" s="59"/>
      <c r="B174" s="59"/>
      <c r="C174" s="59"/>
      <c r="D174" s="59"/>
      <c r="E174" s="11"/>
      <c r="F174" s="59"/>
      <c r="G174" s="59"/>
      <c r="H174" s="59"/>
      <c r="I174" s="59"/>
    </row>
    <row r="175" spans="1:9" x14ac:dyDescent="0.2">
      <c r="A175" s="59"/>
      <c r="B175" s="59"/>
      <c r="C175" s="59"/>
      <c r="D175" s="59"/>
      <c r="E175" s="11"/>
      <c r="G175" s="59"/>
      <c r="H175" s="59"/>
      <c r="I175" s="59"/>
    </row>
    <row r="176" spans="1:9" x14ac:dyDescent="0.2">
      <c r="A176" s="59"/>
      <c r="B176" s="59"/>
      <c r="C176" s="59"/>
      <c r="D176" s="59"/>
      <c r="E176" s="11"/>
      <c r="G176" s="59"/>
      <c r="H176" s="59"/>
      <c r="I176" s="59"/>
    </row>
    <row r="177" spans="1:9" x14ac:dyDescent="0.2">
      <c r="A177" s="59"/>
      <c r="B177" s="59"/>
      <c r="C177" s="59"/>
      <c r="D177" s="59"/>
      <c r="E177" s="11"/>
      <c r="G177" s="59"/>
      <c r="H177" s="59"/>
      <c r="I177" s="59"/>
    </row>
    <row r="178" spans="1:9" x14ac:dyDescent="0.2">
      <c r="A178" s="59"/>
      <c r="B178" s="59"/>
      <c r="C178" s="59"/>
      <c r="D178" s="59"/>
      <c r="E178" s="11"/>
      <c r="G178" s="59"/>
      <c r="H178" s="59"/>
      <c r="I178" s="59"/>
    </row>
    <row r="179" spans="1:9" x14ac:dyDescent="0.2">
      <c r="A179" s="59"/>
      <c r="B179" s="59"/>
      <c r="C179" s="59"/>
      <c r="D179" s="59"/>
      <c r="E179" s="11"/>
      <c r="G179" s="59"/>
      <c r="H179" s="59"/>
      <c r="I179" s="59"/>
    </row>
    <row r="180" spans="1:9" x14ac:dyDescent="0.2">
      <c r="A180" s="59"/>
      <c r="B180" s="59"/>
      <c r="C180" s="59"/>
      <c r="D180" s="59"/>
      <c r="E180" s="11"/>
      <c r="G180" s="59"/>
      <c r="H180" s="59"/>
      <c r="I180" s="59"/>
    </row>
    <row r="181" spans="1:9" x14ac:dyDescent="0.2">
      <c r="A181" s="59"/>
      <c r="B181" s="59"/>
      <c r="C181" s="59"/>
      <c r="D181" s="59"/>
      <c r="E181" s="11"/>
      <c r="G181" s="59"/>
      <c r="H181" s="59"/>
      <c r="I181" s="59"/>
    </row>
    <row r="182" spans="1:9" x14ac:dyDescent="0.2">
      <c r="A182" s="59"/>
      <c r="B182" s="59"/>
      <c r="C182" s="59"/>
      <c r="D182" s="59"/>
      <c r="E182" s="11"/>
      <c r="G182" s="59"/>
      <c r="H182" s="59"/>
      <c r="I182" s="59"/>
    </row>
    <row r="183" spans="1:9" x14ac:dyDescent="0.2">
      <c r="A183" s="59"/>
      <c r="B183" s="59"/>
      <c r="C183" s="59"/>
      <c r="D183" s="59"/>
      <c r="E183" s="11"/>
      <c r="G183" s="59"/>
      <c r="H183" s="59"/>
      <c r="I183" s="59"/>
    </row>
    <row r="184" spans="1:9" x14ac:dyDescent="0.2">
      <c r="A184" s="59"/>
      <c r="B184" s="59"/>
      <c r="C184" s="59"/>
      <c r="D184" s="59"/>
      <c r="E184" s="11"/>
      <c r="G184" s="59"/>
      <c r="H184" s="59"/>
      <c r="I184" s="59"/>
    </row>
    <row r="185" spans="1:9" x14ac:dyDescent="0.2">
      <c r="A185" s="59"/>
      <c r="B185" s="59"/>
      <c r="C185" s="59"/>
      <c r="D185" s="59"/>
      <c r="E185" s="11"/>
      <c r="G185" s="59"/>
      <c r="H185" s="59"/>
      <c r="I185" s="59"/>
    </row>
    <row r="186" spans="1:9" x14ac:dyDescent="0.2">
      <c r="A186" s="59"/>
      <c r="B186" s="59"/>
      <c r="C186" s="59"/>
      <c r="D186" s="59"/>
      <c r="E186" s="11"/>
      <c r="G186" s="59"/>
      <c r="H186" s="59"/>
      <c r="I186" s="59"/>
    </row>
    <row r="187" spans="1:9" x14ac:dyDescent="0.2">
      <c r="A187" s="59"/>
      <c r="B187" s="59"/>
      <c r="C187" s="59"/>
      <c r="D187" s="59"/>
      <c r="E187" s="11"/>
      <c r="G187" s="59"/>
      <c r="H187" s="59"/>
      <c r="I187" s="59"/>
    </row>
    <row r="188" spans="1:9" x14ac:dyDescent="0.2">
      <c r="A188" s="59"/>
      <c r="B188" s="59"/>
      <c r="C188" s="59"/>
      <c r="D188" s="59"/>
      <c r="E188" s="11"/>
      <c r="G188" s="59"/>
      <c r="H188" s="59"/>
      <c r="I188" s="59"/>
    </row>
    <row r="189" spans="1:9" x14ac:dyDescent="0.2">
      <c r="A189" s="59"/>
      <c r="B189" s="59"/>
      <c r="C189" s="59"/>
      <c r="D189" s="59"/>
      <c r="E189" s="11"/>
      <c r="G189" s="59"/>
      <c r="H189" s="59"/>
      <c r="I189" s="59"/>
    </row>
    <row r="190" spans="1:9" x14ac:dyDescent="0.2">
      <c r="A190" s="59"/>
      <c r="B190" s="59"/>
      <c r="C190" s="59"/>
      <c r="D190" s="59"/>
      <c r="E190" s="11"/>
      <c r="G190" s="59"/>
      <c r="H190" s="59"/>
      <c r="I190" s="59"/>
    </row>
    <row r="191" spans="1:9" x14ac:dyDescent="0.2">
      <c r="A191" s="59"/>
      <c r="B191" s="59"/>
      <c r="C191" s="59"/>
      <c r="D191" s="59"/>
      <c r="E191" s="11"/>
      <c r="G191" s="59"/>
      <c r="H191" s="59"/>
      <c r="I191" s="59"/>
    </row>
    <row r="192" spans="1:9" x14ac:dyDescent="0.2">
      <c r="A192" s="59"/>
      <c r="B192" s="59"/>
      <c r="C192" s="59"/>
      <c r="D192" s="59"/>
      <c r="E192" s="11"/>
      <c r="G192" s="59"/>
      <c r="H192" s="59"/>
      <c r="I192" s="59"/>
    </row>
    <row r="193" spans="1:9" x14ac:dyDescent="0.2">
      <c r="A193" s="59"/>
      <c r="B193" s="59"/>
      <c r="C193" s="59"/>
      <c r="D193" s="59"/>
      <c r="E193" s="11"/>
      <c r="G193" s="59"/>
      <c r="H193" s="59"/>
      <c r="I193" s="59"/>
    </row>
    <row r="194" spans="1:9" x14ac:dyDescent="0.2">
      <c r="A194" s="59"/>
      <c r="B194" s="59"/>
      <c r="C194" s="59"/>
      <c r="D194" s="59"/>
      <c r="E194" s="11"/>
      <c r="G194" s="59"/>
      <c r="H194" s="59"/>
      <c r="I194" s="59"/>
    </row>
    <row r="195" spans="1:9" x14ac:dyDescent="0.2">
      <c r="A195" s="59"/>
      <c r="B195" s="59"/>
      <c r="C195" s="59"/>
      <c r="D195" s="59"/>
      <c r="E195" s="11"/>
      <c r="G195" s="59"/>
      <c r="H195" s="59"/>
      <c r="I195" s="59"/>
    </row>
    <row r="196" spans="1:9" x14ac:dyDescent="0.2">
      <c r="A196" s="59"/>
      <c r="B196" s="59"/>
      <c r="C196" s="59"/>
      <c r="D196" s="59"/>
      <c r="E196" s="11"/>
      <c r="G196" s="59"/>
      <c r="H196" s="59"/>
      <c r="I196" s="59"/>
    </row>
    <row r="197" spans="1:9" x14ac:dyDescent="0.2">
      <c r="A197" s="59"/>
      <c r="B197" s="59"/>
      <c r="C197" s="59"/>
      <c r="D197" s="59"/>
      <c r="E197" s="11"/>
      <c r="G197" s="59"/>
      <c r="H197" s="59"/>
      <c r="I197" s="59"/>
    </row>
    <row r="198" spans="1:9" x14ac:dyDescent="0.2">
      <c r="A198" s="59"/>
      <c r="B198" s="59"/>
      <c r="C198" s="59"/>
      <c r="D198" s="59"/>
      <c r="E198" s="11"/>
      <c r="G198" s="59"/>
      <c r="H198" s="59"/>
      <c r="I198" s="59"/>
    </row>
    <row r="199" spans="1:9" x14ac:dyDescent="0.2">
      <c r="A199" s="59"/>
      <c r="B199" s="59"/>
      <c r="C199" s="59"/>
      <c r="D199" s="59"/>
      <c r="E199" s="11"/>
      <c r="G199" s="59"/>
      <c r="H199" s="59"/>
      <c r="I199" s="59"/>
    </row>
    <row r="200" spans="1:9" x14ac:dyDescent="0.2">
      <c r="A200" s="59"/>
      <c r="B200" s="59"/>
      <c r="C200" s="59"/>
      <c r="D200" s="59"/>
      <c r="E200" s="11"/>
      <c r="G200" s="59"/>
      <c r="H200" s="59"/>
      <c r="I200" s="59"/>
    </row>
    <row r="201" spans="1:9" x14ac:dyDescent="0.2">
      <c r="A201" s="59"/>
      <c r="B201" s="59"/>
      <c r="C201" s="59"/>
      <c r="D201" s="59"/>
      <c r="E201" s="11"/>
      <c r="G201" s="59"/>
      <c r="H201" s="59"/>
      <c r="I201" s="59"/>
    </row>
    <row r="202" spans="1:9" x14ac:dyDescent="0.2">
      <c r="A202" s="59"/>
      <c r="B202" s="59"/>
      <c r="C202" s="59"/>
      <c r="D202" s="59"/>
      <c r="E202" s="11"/>
      <c r="G202" s="59"/>
      <c r="H202" s="59"/>
      <c r="I202" s="59"/>
    </row>
    <row r="203" spans="1:9" x14ac:dyDescent="0.2">
      <c r="A203" s="59"/>
      <c r="B203" s="59"/>
      <c r="C203" s="59"/>
      <c r="D203" s="59"/>
      <c r="E203" s="11"/>
      <c r="G203" s="59"/>
      <c r="H203" s="59"/>
      <c r="I203" s="59"/>
    </row>
    <row r="204" spans="1:9" x14ac:dyDescent="0.2">
      <c r="A204" s="59"/>
      <c r="B204" s="59"/>
      <c r="C204" s="59"/>
      <c r="D204" s="59"/>
      <c r="E204" s="11"/>
      <c r="G204" s="59"/>
      <c r="H204" s="59"/>
      <c r="I204" s="59"/>
    </row>
    <row r="205" spans="1:9" x14ac:dyDescent="0.2">
      <c r="A205" s="59"/>
      <c r="B205" s="59"/>
      <c r="C205" s="59"/>
      <c r="D205" s="59"/>
      <c r="E205" s="11"/>
      <c r="G205" s="59"/>
      <c r="H205" s="59"/>
      <c r="I205" s="59"/>
    </row>
    <row r="206" spans="1:9" x14ac:dyDescent="0.2">
      <c r="A206" s="59"/>
      <c r="B206" s="59"/>
      <c r="C206" s="59"/>
      <c r="D206" s="59"/>
      <c r="E206" s="11"/>
      <c r="G206" s="59"/>
      <c r="H206" s="59"/>
      <c r="I206" s="59"/>
    </row>
    <row r="207" spans="1:9" x14ac:dyDescent="0.2">
      <c r="A207" s="59"/>
      <c r="B207" s="59"/>
      <c r="C207" s="59"/>
      <c r="D207" s="59"/>
      <c r="E207" s="11"/>
      <c r="G207" s="59"/>
      <c r="H207" s="59"/>
      <c r="I207" s="59"/>
    </row>
    <row r="208" spans="1:9" x14ac:dyDescent="0.2">
      <c r="A208" s="59"/>
      <c r="B208" s="59"/>
      <c r="C208" s="59"/>
      <c r="D208" s="59"/>
      <c r="E208" s="11"/>
      <c r="G208" s="59"/>
      <c r="H208" s="59"/>
      <c r="I208" s="59"/>
    </row>
    <row r="209" spans="1:9" x14ac:dyDescent="0.2">
      <c r="A209" s="59"/>
      <c r="B209" s="59"/>
      <c r="C209" s="59"/>
      <c r="D209" s="59"/>
      <c r="E209" s="11"/>
      <c r="G209" s="59"/>
      <c r="H209" s="59"/>
      <c r="I209" s="59"/>
    </row>
    <row r="210" spans="1:9" x14ac:dyDescent="0.2">
      <c r="A210" s="59"/>
      <c r="B210" s="59"/>
      <c r="C210" s="59"/>
      <c r="D210" s="59"/>
      <c r="E210" s="11"/>
      <c r="G210" s="59"/>
      <c r="H210" s="59"/>
      <c r="I210" s="59"/>
    </row>
    <row r="211" spans="1:9" x14ac:dyDescent="0.2">
      <c r="A211" s="59"/>
      <c r="B211" s="59"/>
      <c r="C211" s="59"/>
      <c r="D211" s="59"/>
      <c r="E211" s="11"/>
      <c r="G211" s="59"/>
      <c r="H211" s="59"/>
      <c r="I211" s="59"/>
    </row>
    <row r="212" spans="1:9" x14ac:dyDescent="0.2">
      <c r="A212" s="59"/>
      <c r="B212" s="59"/>
      <c r="C212" s="59"/>
      <c r="D212" s="59"/>
      <c r="E212" s="11"/>
      <c r="G212" s="59"/>
      <c r="H212" s="59"/>
      <c r="I212" s="59"/>
    </row>
    <row r="213" spans="1:9" x14ac:dyDescent="0.2">
      <c r="A213" s="59"/>
      <c r="B213" s="59"/>
      <c r="C213" s="59"/>
      <c r="D213" s="59"/>
      <c r="E213" s="11"/>
      <c r="G213" s="59"/>
      <c r="H213" s="59"/>
      <c r="I213" s="59"/>
    </row>
    <row r="214" spans="1:9" x14ac:dyDescent="0.2">
      <c r="A214" s="59"/>
      <c r="B214" s="59"/>
      <c r="C214" s="59"/>
      <c r="D214" s="59"/>
      <c r="E214" s="11"/>
      <c r="G214" s="59"/>
      <c r="H214" s="59"/>
      <c r="I214" s="59"/>
    </row>
    <row r="215" spans="1:9" x14ac:dyDescent="0.2">
      <c r="A215" s="59"/>
      <c r="B215" s="59"/>
      <c r="C215" s="59"/>
      <c r="D215" s="59"/>
      <c r="E215" s="11"/>
      <c r="G215" s="59"/>
      <c r="H215" s="59"/>
      <c r="I215" s="59"/>
    </row>
    <row r="216" spans="1:9" x14ac:dyDescent="0.2">
      <c r="A216" s="59"/>
      <c r="B216" s="59"/>
      <c r="C216" s="59"/>
      <c r="D216" s="59"/>
      <c r="E216" s="11"/>
      <c r="G216" s="59"/>
      <c r="H216" s="59"/>
      <c r="I216" s="59"/>
    </row>
    <row r="217" spans="1:9" x14ac:dyDescent="0.2">
      <c r="A217" s="59"/>
      <c r="B217" s="59"/>
      <c r="C217" s="59"/>
      <c r="D217" s="59"/>
      <c r="E217" s="11"/>
      <c r="G217" s="59"/>
      <c r="H217" s="59"/>
      <c r="I217" s="59"/>
    </row>
    <row r="218" spans="1:9" x14ac:dyDescent="0.2">
      <c r="A218" s="59"/>
      <c r="B218" s="59"/>
      <c r="C218" s="59"/>
      <c r="D218" s="59"/>
      <c r="E218" s="11"/>
      <c r="G218" s="59"/>
      <c r="H218" s="59"/>
      <c r="I218" s="59"/>
    </row>
    <row r="219" spans="1:9" x14ac:dyDescent="0.2">
      <c r="A219" s="59"/>
      <c r="B219" s="59"/>
      <c r="C219" s="59"/>
      <c r="D219" s="59"/>
      <c r="E219" s="11"/>
      <c r="G219" s="59"/>
      <c r="H219" s="59"/>
      <c r="I219" s="59"/>
    </row>
    <row r="220" spans="1:9" x14ac:dyDescent="0.2">
      <c r="A220" s="59"/>
      <c r="B220" s="59"/>
      <c r="C220" s="59"/>
      <c r="D220" s="59"/>
      <c r="E220" s="11"/>
      <c r="G220" s="59"/>
      <c r="H220" s="59"/>
      <c r="I220" s="59"/>
    </row>
    <row r="221" spans="1:9" x14ac:dyDescent="0.2">
      <c r="A221" s="59"/>
      <c r="B221" s="59"/>
      <c r="C221" s="59"/>
      <c r="D221" s="59"/>
      <c r="E221" s="11"/>
      <c r="G221" s="59"/>
      <c r="H221" s="59"/>
      <c r="I221" s="59"/>
    </row>
    <row r="222" spans="1:9" x14ac:dyDescent="0.2">
      <c r="A222" s="59"/>
      <c r="B222" s="59"/>
      <c r="C222" s="59"/>
      <c r="D222" s="59"/>
      <c r="E222" s="11"/>
      <c r="G222" s="59"/>
      <c r="H222" s="59"/>
      <c r="I222" s="59"/>
    </row>
    <row r="223" spans="1:9" x14ac:dyDescent="0.2">
      <c r="A223" s="59"/>
      <c r="B223" s="59"/>
      <c r="C223" s="59"/>
      <c r="D223" s="59"/>
      <c r="E223" s="11"/>
      <c r="G223" s="59"/>
      <c r="H223" s="59"/>
      <c r="I223" s="59"/>
    </row>
    <row r="224" spans="1:9" x14ac:dyDescent="0.2">
      <c r="A224" s="59"/>
      <c r="B224" s="59"/>
      <c r="C224" s="59"/>
      <c r="D224" s="59"/>
      <c r="E224" s="11"/>
      <c r="G224" s="59"/>
      <c r="H224" s="59"/>
      <c r="I224" s="59"/>
    </row>
    <row r="225" spans="1:9" x14ac:dyDescent="0.2">
      <c r="A225" s="59"/>
      <c r="B225" s="59"/>
      <c r="C225" s="59"/>
      <c r="D225" s="59"/>
      <c r="E225" s="11"/>
      <c r="G225" s="59"/>
      <c r="H225" s="59"/>
      <c r="I225" s="59"/>
    </row>
    <row r="226" spans="1:9" x14ac:dyDescent="0.2">
      <c r="A226" s="59"/>
      <c r="B226" s="59"/>
      <c r="C226" s="59"/>
      <c r="D226" s="59"/>
      <c r="E226" s="11"/>
      <c r="G226" s="59"/>
      <c r="H226" s="59"/>
      <c r="I226" s="59"/>
    </row>
    <row r="227" spans="1:9" x14ac:dyDescent="0.2">
      <c r="A227" s="59"/>
      <c r="B227" s="59"/>
      <c r="C227" s="59"/>
      <c r="D227" s="59"/>
      <c r="E227" s="11"/>
      <c r="G227" s="59"/>
      <c r="H227" s="59"/>
      <c r="I227" s="59"/>
    </row>
    <row r="228" spans="1:9" x14ac:dyDescent="0.2">
      <c r="A228" s="59"/>
      <c r="B228" s="59"/>
      <c r="C228" s="59"/>
      <c r="D228" s="59"/>
      <c r="E228" s="11"/>
      <c r="G228" s="59"/>
      <c r="H228" s="59"/>
      <c r="I228" s="59"/>
    </row>
    <row r="229" spans="1:9" x14ac:dyDescent="0.2">
      <c r="A229" s="59"/>
      <c r="B229" s="59"/>
      <c r="C229" s="59"/>
      <c r="D229" s="59"/>
      <c r="E229" s="11"/>
      <c r="G229" s="59"/>
      <c r="H229" s="59"/>
      <c r="I229" s="59"/>
    </row>
    <row r="230" spans="1:9" x14ac:dyDescent="0.2">
      <c r="A230" s="59"/>
      <c r="B230" s="59"/>
      <c r="C230" s="59"/>
      <c r="D230" s="59"/>
      <c r="E230" s="11"/>
      <c r="G230" s="59"/>
      <c r="H230" s="59"/>
      <c r="I230" s="59"/>
    </row>
    <row r="231" spans="1:9" x14ac:dyDescent="0.2">
      <c r="A231" s="59"/>
      <c r="B231" s="59"/>
      <c r="C231" s="59"/>
      <c r="D231" s="59"/>
      <c r="E231" s="11"/>
      <c r="G231" s="59"/>
      <c r="H231" s="59"/>
      <c r="I231" s="59"/>
    </row>
    <row r="232" spans="1:9" x14ac:dyDescent="0.2">
      <c r="A232" s="59"/>
      <c r="B232" s="59"/>
      <c r="C232" s="59"/>
      <c r="D232" s="59"/>
      <c r="E232" s="11"/>
      <c r="G232" s="59"/>
      <c r="H232" s="59"/>
      <c r="I232" s="59"/>
    </row>
    <row r="233" spans="1:9" x14ac:dyDescent="0.2">
      <c r="A233" s="59"/>
      <c r="B233" s="59"/>
      <c r="C233" s="59"/>
      <c r="D233" s="59"/>
      <c r="E233" s="11"/>
      <c r="G233" s="59"/>
      <c r="H233" s="59"/>
      <c r="I233" s="59"/>
    </row>
    <row r="234" spans="1:9" x14ac:dyDescent="0.2">
      <c r="A234" s="59"/>
      <c r="B234" s="59"/>
      <c r="C234" s="59"/>
      <c r="D234" s="59"/>
      <c r="E234" s="11"/>
      <c r="G234" s="59"/>
      <c r="H234" s="59"/>
      <c r="I234" s="59"/>
    </row>
    <row r="235" spans="1:9" x14ac:dyDescent="0.2">
      <c r="A235" s="59"/>
      <c r="B235" s="59"/>
      <c r="C235" s="59"/>
      <c r="D235" s="59"/>
      <c r="E235" s="11"/>
      <c r="G235" s="59"/>
      <c r="H235" s="59"/>
      <c r="I235" s="59"/>
    </row>
    <row r="236" spans="1:9" x14ac:dyDescent="0.2">
      <c r="A236" s="59"/>
      <c r="B236" s="59"/>
      <c r="C236" s="59"/>
      <c r="D236" s="59"/>
      <c r="E236" s="11"/>
      <c r="G236" s="59"/>
      <c r="H236" s="59"/>
      <c r="I236" s="59"/>
    </row>
    <row r="237" spans="1:9" x14ac:dyDescent="0.2">
      <c r="A237" s="59"/>
      <c r="B237" s="59"/>
      <c r="C237" s="59"/>
      <c r="D237" s="59"/>
      <c r="E237" s="11"/>
      <c r="G237" s="59"/>
      <c r="H237" s="59"/>
      <c r="I237" s="59"/>
    </row>
    <row r="238" spans="1:9" x14ac:dyDescent="0.2">
      <c r="A238" s="59"/>
      <c r="B238" s="59"/>
      <c r="C238" s="59"/>
      <c r="D238" s="59"/>
      <c r="E238" s="11"/>
      <c r="G238" s="59"/>
      <c r="H238" s="59"/>
      <c r="I238" s="59"/>
    </row>
    <row r="239" spans="1:9" x14ac:dyDescent="0.2">
      <c r="A239" s="59"/>
      <c r="B239" s="59"/>
      <c r="C239" s="59"/>
      <c r="D239" s="59"/>
      <c r="E239" s="11"/>
      <c r="G239" s="59"/>
      <c r="H239" s="59"/>
      <c r="I239" s="59"/>
    </row>
    <row r="240" spans="1:9" x14ac:dyDescent="0.2">
      <c r="A240" s="59"/>
      <c r="B240" s="59"/>
      <c r="C240" s="59"/>
      <c r="D240" s="59"/>
      <c r="E240" s="11"/>
      <c r="G240" s="59"/>
      <c r="H240" s="59"/>
      <c r="I240" s="59"/>
    </row>
    <row r="241" spans="1:9" x14ac:dyDescent="0.2">
      <c r="A241" s="59"/>
      <c r="B241" s="59"/>
      <c r="C241" s="59"/>
      <c r="D241" s="59"/>
      <c r="E241" s="11"/>
      <c r="G241" s="59"/>
      <c r="H241" s="59"/>
      <c r="I241" s="59"/>
    </row>
    <row r="242" spans="1:9" x14ac:dyDescent="0.2">
      <c r="A242" s="59"/>
      <c r="B242" s="59"/>
      <c r="C242" s="59"/>
      <c r="D242" s="59"/>
      <c r="E242" s="11"/>
      <c r="G242" s="59"/>
      <c r="H242" s="59"/>
      <c r="I242" s="59"/>
    </row>
    <row r="243" spans="1:9" x14ac:dyDescent="0.2">
      <c r="A243" s="59"/>
      <c r="B243" s="59"/>
      <c r="C243" s="59"/>
      <c r="D243" s="59"/>
      <c r="E243" s="11"/>
      <c r="G243" s="59"/>
      <c r="H243" s="59"/>
      <c r="I243" s="59"/>
    </row>
    <row r="244" spans="1:9" x14ac:dyDescent="0.2">
      <c r="A244" s="59"/>
      <c r="B244" s="59"/>
      <c r="C244" s="59"/>
      <c r="D244" s="59"/>
      <c r="E244" s="11"/>
      <c r="G244" s="59"/>
      <c r="H244" s="59"/>
      <c r="I244" s="59"/>
    </row>
    <row r="245" spans="1:9" x14ac:dyDescent="0.2">
      <c r="A245" s="59"/>
      <c r="B245" s="59"/>
      <c r="C245" s="59"/>
      <c r="D245" s="59"/>
      <c r="E245" s="11"/>
      <c r="G245" s="59"/>
      <c r="H245" s="59"/>
      <c r="I245" s="59"/>
    </row>
    <row r="246" spans="1:9" x14ac:dyDescent="0.2">
      <c r="A246" s="59"/>
      <c r="B246" s="59"/>
      <c r="C246" s="59"/>
      <c r="D246" s="59"/>
      <c r="E246" s="11"/>
      <c r="G246" s="59"/>
      <c r="H246" s="59"/>
      <c r="I246" s="59"/>
    </row>
    <row r="247" spans="1:9" x14ac:dyDescent="0.2">
      <c r="A247" s="59"/>
      <c r="B247" s="59"/>
      <c r="C247" s="59"/>
      <c r="D247" s="59"/>
      <c r="E247" s="11"/>
      <c r="G247" s="59"/>
      <c r="H247" s="59"/>
      <c r="I247" s="59"/>
    </row>
    <row r="248" spans="1:9" x14ac:dyDescent="0.2">
      <c r="A248" s="59"/>
      <c r="B248" s="59"/>
      <c r="C248" s="59"/>
      <c r="D248" s="59"/>
      <c r="E248" s="11"/>
      <c r="G248" s="59"/>
      <c r="H248" s="59"/>
      <c r="I248" s="59"/>
    </row>
    <row r="249" spans="1:9" x14ac:dyDescent="0.2">
      <c r="A249" s="59"/>
      <c r="B249" s="59"/>
      <c r="C249" s="59"/>
      <c r="D249" s="59"/>
      <c r="E249" s="11"/>
      <c r="G249" s="59"/>
      <c r="H249" s="59"/>
      <c r="I249" s="59"/>
    </row>
    <row r="250" spans="1:9" x14ac:dyDescent="0.2">
      <c r="A250" s="59"/>
      <c r="B250" s="59"/>
      <c r="C250" s="59"/>
      <c r="D250" s="59"/>
      <c r="E250" s="11"/>
      <c r="G250" s="59"/>
      <c r="H250" s="59"/>
      <c r="I250" s="59"/>
    </row>
    <row r="251" spans="1:9" x14ac:dyDescent="0.2">
      <c r="A251" s="59"/>
      <c r="B251" s="59"/>
      <c r="C251" s="59"/>
      <c r="D251" s="59"/>
      <c r="E251" s="11"/>
      <c r="G251" s="59"/>
      <c r="H251" s="59"/>
      <c r="I251" s="59"/>
    </row>
    <row r="252" spans="1:9" x14ac:dyDescent="0.2">
      <c r="A252" s="59"/>
      <c r="B252" s="59"/>
      <c r="C252" s="59"/>
      <c r="D252" s="59"/>
      <c r="E252" s="11"/>
      <c r="G252" s="59"/>
      <c r="H252" s="59"/>
      <c r="I252" s="59"/>
    </row>
    <row r="253" spans="1:9" x14ac:dyDescent="0.2">
      <c r="A253" s="59"/>
      <c r="B253" s="59"/>
      <c r="C253" s="59"/>
      <c r="D253" s="59"/>
      <c r="E253" s="11"/>
      <c r="G253" s="59"/>
      <c r="H253" s="59"/>
      <c r="I253" s="59"/>
    </row>
    <row r="254" spans="1:9" x14ac:dyDescent="0.2">
      <c r="A254" s="59"/>
      <c r="B254" s="59"/>
      <c r="C254" s="59"/>
      <c r="D254" s="59"/>
      <c r="E254" s="11"/>
      <c r="G254" s="59"/>
      <c r="H254" s="59"/>
      <c r="I254" s="59"/>
    </row>
    <row r="255" spans="1:9" x14ac:dyDescent="0.2">
      <c r="A255" s="59"/>
      <c r="B255" s="59"/>
      <c r="C255" s="59"/>
      <c r="D255" s="59"/>
      <c r="E255" s="11"/>
      <c r="G255" s="59"/>
      <c r="H255" s="59"/>
      <c r="I255" s="59"/>
    </row>
    <row r="256" spans="1:9" x14ac:dyDescent="0.2">
      <c r="A256" s="59"/>
      <c r="B256" s="59"/>
      <c r="C256" s="59"/>
      <c r="D256" s="59"/>
      <c r="E256" s="11"/>
      <c r="G256" s="59"/>
      <c r="H256" s="59"/>
      <c r="I256" s="59"/>
    </row>
    <row r="257" spans="1:9" x14ac:dyDescent="0.2">
      <c r="A257" s="59"/>
      <c r="B257" s="59"/>
      <c r="C257" s="59"/>
      <c r="D257" s="59"/>
      <c r="E257" s="11"/>
      <c r="G257" s="59"/>
      <c r="H257" s="59"/>
      <c r="I257" s="59"/>
    </row>
    <row r="258" spans="1:9" x14ac:dyDescent="0.2">
      <c r="A258" s="59"/>
      <c r="B258" s="59"/>
      <c r="C258" s="59"/>
      <c r="D258" s="59"/>
      <c r="E258" s="11"/>
      <c r="G258" s="59"/>
      <c r="H258" s="59"/>
      <c r="I258" s="59"/>
    </row>
    <row r="259" spans="1:9" x14ac:dyDescent="0.2">
      <c r="A259" s="59"/>
      <c r="B259" s="59"/>
      <c r="C259" s="59"/>
      <c r="D259" s="59"/>
      <c r="E259" s="11"/>
      <c r="G259" s="59"/>
      <c r="H259" s="59"/>
      <c r="I259" s="59"/>
    </row>
    <row r="260" spans="1:9" x14ac:dyDescent="0.2">
      <c r="A260" s="59"/>
      <c r="B260" s="59"/>
      <c r="C260" s="59"/>
      <c r="D260" s="59"/>
      <c r="E260" s="11"/>
      <c r="G260" s="59"/>
      <c r="H260" s="59"/>
      <c r="I260" s="59"/>
    </row>
    <row r="261" spans="1:9" x14ac:dyDescent="0.2">
      <c r="A261" s="59"/>
      <c r="B261" s="59"/>
      <c r="C261" s="59"/>
      <c r="D261" s="59"/>
      <c r="E261" s="11"/>
      <c r="G261" s="59"/>
      <c r="H261" s="59"/>
      <c r="I261" s="59"/>
    </row>
    <row r="262" spans="1:9" x14ac:dyDescent="0.2">
      <c r="A262" s="59"/>
      <c r="B262" s="59"/>
      <c r="C262" s="59"/>
      <c r="D262" s="59"/>
      <c r="E262" s="11"/>
      <c r="G262" s="59"/>
      <c r="H262" s="59"/>
      <c r="I262" s="59"/>
    </row>
    <row r="263" spans="1:9" x14ac:dyDescent="0.2">
      <c r="A263" s="59"/>
      <c r="B263" s="59"/>
      <c r="C263" s="59"/>
      <c r="D263" s="59"/>
      <c r="E263" s="11"/>
      <c r="G263" s="59"/>
      <c r="H263" s="59"/>
      <c r="I263" s="59"/>
    </row>
    <row r="264" spans="1:9" x14ac:dyDescent="0.2">
      <c r="A264" s="59"/>
      <c r="B264" s="59"/>
      <c r="C264" s="59"/>
      <c r="D264" s="59"/>
      <c r="E264" s="11"/>
      <c r="G264" s="59"/>
      <c r="H264" s="59"/>
      <c r="I264" s="59"/>
    </row>
    <row r="265" spans="1:9" x14ac:dyDescent="0.2">
      <c r="A265" s="59"/>
      <c r="B265" s="59"/>
      <c r="C265" s="59"/>
      <c r="D265" s="59"/>
      <c r="E265" s="11"/>
      <c r="G265" s="59"/>
      <c r="H265" s="59"/>
      <c r="I265" s="59"/>
    </row>
    <row r="266" spans="1:9" x14ac:dyDescent="0.2">
      <c r="A266" s="59"/>
      <c r="B266" s="59"/>
      <c r="C266" s="59"/>
      <c r="D266" s="59"/>
      <c r="E266" s="11"/>
      <c r="G266" s="59"/>
      <c r="H266" s="59"/>
      <c r="I266" s="59"/>
    </row>
    <row r="267" spans="1:9" x14ac:dyDescent="0.2">
      <c r="A267" s="59"/>
      <c r="B267" s="59"/>
      <c r="C267" s="59"/>
      <c r="D267" s="59"/>
      <c r="E267" s="11"/>
      <c r="G267" s="59"/>
      <c r="H267" s="59"/>
      <c r="I267" s="59"/>
    </row>
    <row r="268" spans="1:9" x14ac:dyDescent="0.2">
      <c r="A268" s="59"/>
      <c r="B268" s="59"/>
      <c r="C268" s="59"/>
      <c r="D268" s="59"/>
      <c r="E268" s="11"/>
      <c r="G268" s="59"/>
      <c r="H268" s="59"/>
      <c r="I268" s="59"/>
    </row>
    <row r="269" spans="1:9" x14ac:dyDescent="0.2">
      <c r="A269" s="59"/>
      <c r="B269" s="59"/>
      <c r="C269" s="59"/>
      <c r="D269" s="59"/>
      <c r="E269" s="11"/>
      <c r="G269" s="59"/>
      <c r="H269" s="59"/>
      <c r="I269" s="59"/>
    </row>
    <row r="270" spans="1:9" x14ac:dyDescent="0.2">
      <c r="A270" s="59"/>
      <c r="B270" s="59"/>
      <c r="C270" s="59"/>
      <c r="D270" s="59"/>
      <c r="E270" s="11"/>
      <c r="G270" s="59"/>
      <c r="H270" s="59"/>
      <c r="I270" s="59"/>
    </row>
    <row r="271" spans="1:9" x14ac:dyDescent="0.2">
      <c r="A271" s="59"/>
      <c r="B271" s="59"/>
      <c r="C271" s="59"/>
      <c r="D271" s="59"/>
      <c r="E271" s="11"/>
      <c r="G271" s="59"/>
      <c r="H271" s="59"/>
      <c r="I271" s="59"/>
    </row>
    <row r="272" spans="1:9" x14ac:dyDescent="0.2">
      <c r="A272" s="59"/>
      <c r="B272" s="59"/>
      <c r="C272" s="59"/>
      <c r="D272" s="59"/>
      <c r="E272" s="11"/>
      <c r="G272" s="59"/>
      <c r="H272" s="59"/>
      <c r="I272" s="59"/>
    </row>
    <row r="273" spans="1:9" x14ac:dyDescent="0.2">
      <c r="A273" s="59"/>
      <c r="B273" s="59"/>
      <c r="C273" s="59"/>
      <c r="D273" s="59"/>
      <c r="E273" s="11"/>
      <c r="G273" s="59"/>
      <c r="H273" s="59"/>
      <c r="I273" s="59"/>
    </row>
    <row r="274" spans="1:9" x14ac:dyDescent="0.2">
      <c r="A274" s="59"/>
      <c r="B274" s="59"/>
      <c r="C274" s="59"/>
      <c r="D274" s="59"/>
      <c r="E274" s="11"/>
      <c r="G274" s="59"/>
      <c r="H274" s="59"/>
      <c r="I274" s="59"/>
    </row>
    <row r="275" spans="1:9" x14ac:dyDescent="0.2">
      <c r="A275" s="59"/>
      <c r="B275" s="59"/>
      <c r="C275" s="59"/>
      <c r="D275" s="59"/>
      <c r="E275" s="11"/>
      <c r="G275" s="59"/>
      <c r="H275" s="59"/>
      <c r="I275" s="59"/>
    </row>
    <row r="276" spans="1:9" x14ac:dyDescent="0.2">
      <c r="A276" s="59"/>
      <c r="B276" s="59"/>
      <c r="C276" s="59"/>
      <c r="D276" s="59"/>
      <c r="E276" s="11"/>
      <c r="G276" s="59"/>
      <c r="H276" s="59"/>
      <c r="I276" s="59"/>
    </row>
  </sheetData>
  <mergeCells count="4">
    <mergeCell ref="A1:F1"/>
    <mergeCell ref="A28:B28"/>
    <mergeCell ref="A29:B29"/>
    <mergeCell ref="A30:B30"/>
  </mergeCells>
  <conditionalFormatting sqref="F2:F3 E5:E18">
    <cfRule type="cellIs" dxfId="17" priority="4" stopIfTrue="1" operator="between">
      <formula>0.009</formula>
      <formula>-0.009</formula>
    </cfRule>
  </conditionalFormatting>
  <conditionalFormatting sqref="F19:F37">
    <cfRule type="cellIs" dxfId="16" priority="2" stopIfTrue="1" operator="between">
      <formula>0.009</formula>
      <formula>-0.009</formula>
    </cfRule>
  </conditionalFormatting>
  <conditionalFormatting sqref="F175:F65536">
    <cfRule type="cellIs" dxfId="1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71"/>
  <sheetViews>
    <sheetView workbookViewId="0">
      <selection sqref="A1:G1"/>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5703125" style="10" customWidth="1"/>
    <col min="6" max="6" width="13.5703125" style="11" bestFit="1" customWidth="1"/>
    <col min="7" max="7" width="11" style="10" customWidth="1"/>
    <col min="8" max="8" width="9.42578125" style="7"/>
    <col min="9" max="9" width="9.42578125" style="7" customWidth="1"/>
    <col min="10" max="10" width="9" style="7" customWidth="1"/>
    <col min="11" max="13" width="9.42578125" style="7" customWidth="1"/>
    <col min="14" max="16384" width="9.42578125" style="7"/>
  </cols>
  <sheetData>
    <row r="1" spans="1:7" s="1" customFormat="1" ht="15" customHeight="1" x14ac:dyDescent="0.2">
      <c r="A1" s="114" t="s">
        <v>1446</v>
      </c>
      <c r="B1" s="115"/>
      <c r="C1" s="115"/>
      <c r="D1" s="115"/>
      <c r="E1" s="115"/>
      <c r="F1" s="115"/>
      <c r="G1" s="115"/>
    </row>
    <row r="2" spans="1:7" s="1" customFormat="1" ht="12" x14ac:dyDescent="0.2">
      <c r="A2" s="8" t="s">
        <v>7</v>
      </c>
      <c r="B2" s="7"/>
      <c r="C2" s="7"/>
      <c r="D2" s="7"/>
      <c r="E2" s="10"/>
      <c r="F2" s="11"/>
      <c r="G2" s="10"/>
    </row>
    <row r="3" spans="1:7" s="1" customFormat="1" ht="33.75" x14ac:dyDescent="0.2">
      <c r="A3" s="6" t="s">
        <v>2</v>
      </c>
      <c r="B3" s="6" t="s">
        <v>0</v>
      </c>
      <c r="C3" s="13" t="s">
        <v>1038</v>
      </c>
      <c r="D3" s="13" t="s">
        <v>1</v>
      </c>
      <c r="E3" s="52" t="s">
        <v>6</v>
      </c>
      <c r="F3" s="12" t="s">
        <v>3</v>
      </c>
      <c r="G3" s="12" t="s">
        <v>5</v>
      </c>
    </row>
    <row r="4" spans="1:7" s="1" customFormat="1" ht="39.75" customHeight="1" x14ac:dyDescent="0.2">
      <c r="A4" s="16" t="s">
        <v>19</v>
      </c>
      <c r="B4" s="17"/>
      <c r="C4" s="17"/>
      <c r="D4" s="17"/>
      <c r="E4" s="18"/>
      <c r="F4" s="19"/>
      <c r="G4" s="18"/>
    </row>
    <row r="5" spans="1:7" x14ac:dyDescent="0.2">
      <c r="A5" s="20" t="s">
        <v>20</v>
      </c>
      <c r="B5" s="21"/>
      <c r="C5" s="21"/>
      <c r="D5" s="21"/>
      <c r="E5" s="22"/>
      <c r="F5" s="23"/>
      <c r="G5" s="22"/>
    </row>
    <row r="6" spans="1:7" x14ac:dyDescent="0.2">
      <c r="A6" s="21" t="s">
        <v>1447</v>
      </c>
      <c r="B6" s="21" t="s">
        <v>1448</v>
      </c>
      <c r="C6" s="66" t="s">
        <v>1449</v>
      </c>
      <c r="D6" s="24">
        <v>682</v>
      </c>
      <c r="E6" s="22">
        <v>0</v>
      </c>
      <c r="F6" s="23">
        <v>100</v>
      </c>
      <c r="G6" s="22">
        <v>0</v>
      </c>
    </row>
    <row r="7" spans="1:7" x14ac:dyDescent="0.2">
      <c r="A7" s="20" t="s">
        <v>27</v>
      </c>
      <c r="B7" s="20"/>
      <c r="C7" s="20"/>
      <c r="D7" s="20"/>
      <c r="E7" s="25">
        <v>0</v>
      </c>
      <c r="F7" s="26">
        <v>100</v>
      </c>
      <c r="G7" s="25"/>
    </row>
    <row r="8" spans="1:7" x14ac:dyDescent="0.2">
      <c r="A8" s="21"/>
      <c r="B8" s="21"/>
      <c r="C8" s="21"/>
      <c r="D8" s="21"/>
      <c r="E8" s="22"/>
      <c r="F8" s="23"/>
      <c r="G8" s="22"/>
    </row>
    <row r="9" spans="1:7" x14ac:dyDescent="0.2">
      <c r="A9" s="20" t="s">
        <v>38</v>
      </c>
      <c r="B9" s="20"/>
      <c r="C9" s="20"/>
      <c r="D9" s="20"/>
      <c r="E9" s="25">
        <v>0</v>
      </c>
      <c r="F9" s="26">
        <v>100</v>
      </c>
      <c r="G9" s="25"/>
    </row>
    <row r="10" spans="1:7" x14ac:dyDescent="0.2">
      <c r="A10" s="20"/>
      <c r="B10" s="20"/>
      <c r="C10" s="20"/>
      <c r="D10" s="20"/>
      <c r="E10" s="25"/>
      <c r="F10" s="26"/>
      <c r="G10" s="25"/>
    </row>
    <row r="11" spans="1:7" x14ac:dyDescent="0.2">
      <c r="A11" s="20" t="s">
        <v>40</v>
      </c>
      <c r="B11" s="20"/>
      <c r="C11" s="20"/>
      <c r="D11" s="20"/>
      <c r="E11" s="102">
        <v>0</v>
      </c>
      <c r="F11" s="102">
        <v>0</v>
      </c>
      <c r="G11" s="25"/>
    </row>
    <row r="12" spans="1:7" x14ac:dyDescent="0.2">
      <c r="A12" s="20"/>
      <c r="B12" s="20"/>
      <c r="C12" s="20"/>
      <c r="D12" s="20"/>
      <c r="E12" s="25"/>
      <c r="F12" s="26"/>
      <c r="G12" s="25"/>
    </row>
    <row r="13" spans="1:7" x14ac:dyDescent="0.2">
      <c r="A13" s="27" t="s">
        <v>39</v>
      </c>
      <c r="B13" s="27"/>
      <c r="C13" s="27"/>
      <c r="D13" s="27"/>
      <c r="E13" s="28">
        <v>0</v>
      </c>
      <c r="F13" s="29">
        <v>100</v>
      </c>
      <c r="G13" s="28"/>
    </row>
    <row r="15" spans="1:7" x14ac:dyDescent="0.2">
      <c r="A15" s="14" t="s">
        <v>41</v>
      </c>
    </row>
    <row r="16" spans="1:7" x14ac:dyDescent="0.2">
      <c r="A16" s="14" t="s">
        <v>1450</v>
      </c>
    </row>
    <row r="17" spans="1:7" ht="23.25" customHeight="1" x14ac:dyDescent="0.2">
      <c r="A17" s="120" t="s">
        <v>1451</v>
      </c>
      <c r="B17" s="120"/>
      <c r="C17" s="120"/>
      <c r="D17" s="120"/>
      <c r="E17" s="120"/>
      <c r="F17" s="120"/>
      <c r="G17" s="120"/>
    </row>
    <row r="19" spans="1:7" x14ac:dyDescent="0.2">
      <c r="A19" s="14" t="s">
        <v>42</v>
      </c>
    </row>
    <row r="20" spans="1:7" x14ac:dyDescent="0.2">
      <c r="A20" s="14" t="s">
        <v>43</v>
      </c>
    </row>
    <row r="21" spans="1:7" x14ac:dyDescent="0.2">
      <c r="A21" s="14" t="s">
        <v>44</v>
      </c>
      <c r="B21" s="14"/>
      <c r="C21" s="30" t="s">
        <v>46</v>
      </c>
      <c r="D21" s="14" t="s">
        <v>45</v>
      </c>
    </row>
    <row r="22" spans="1:7" x14ac:dyDescent="0.2">
      <c r="A22" s="7" t="s">
        <v>47</v>
      </c>
      <c r="C22" s="31">
        <v>0</v>
      </c>
      <c r="D22" s="31">
        <v>0</v>
      </c>
    </row>
    <row r="23" spans="1:7" x14ac:dyDescent="0.2">
      <c r="A23" s="7" t="s">
        <v>48</v>
      </c>
      <c r="C23" s="31">
        <v>0</v>
      </c>
      <c r="D23" s="31">
        <v>0</v>
      </c>
    </row>
    <row r="24" spans="1:7" x14ac:dyDescent="0.2">
      <c r="A24" s="7" t="s">
        <v>49</v>
      </c>
      <c r="C24" s="31">
        <v>0</v>
      </c>
      <c r="D24" s="31">
        <v>0</v>
      </c>
    </row>
    <row r="25" spans="1:7" x14ac:dyDescent="0.2">
      <c r="A25" s="7" t="s">
        <v>50</v>
      </c>
      <c r="C25" s="31">
        <v>0</v>
      </c>
      <c r="D25" s="31">
        <v>0</v>
      </c>
    </row>
    <row r="26" spans="1:7" x14ac:dyDescent="0.2">
      <c r="C26" s="31"/>
      <c r="D26" s="31"/>
    </row>
    <row r="27" spans="1:7" ht="12.6" customHeight="1" x14ac:dyDescent="0.2">
      <c r="A27" s="7" t="s">
        <v>55</v>
      </c>
    </row>
    <row r="29" spans="1:7" ht="15" x14ac:dyDescent="0.25">
      <c r="A29" s="121" t="s">
        <v>1473</v>
      </c>
      <c r="B29" s="122"/>
      <c r="C29" s="122"/>
      <c r="D29" s="30" t="s">
        <v>57</v>
      </c>
    </row>
    <row r="31" spans="1:7" ht="15" x14ac:dyDescent="0.25">
      <c r="A31" s="14" t="s">
        <v>1452</v>
      </c>
      <c r="B31"/>
      <c r="C31"/>
    </row>
    <row r="34" spans="1:7" ht="27" customHeight="1" x14ac:dyDescent="0.2"/>
    <row r="36" spans="1:7" ht="22.9" customHeight="1" x14ac:dyDescent="0.2"/>
    <row r="39" spans="1:7" ht="46.5" customHeight="1" x14ac:dyDescent="0.2"/>
    <row r="41" spans="1:7" ht="24.75" customHeight="1" x14ac:dyDescent="0.2"/>
    <row r="43" spans="1:7" s="1" customFormat="1" ht="12" x14ac:dyDescent="0.2">
      <c r="A43" s="7"/>
      <c r="B43" s="7"/>
      <c r="C43" s="7"/>
      <c r="D43" s="7"/>
      <c r="E43" s="10"/>
      <c r="F43" s="11"/>
      <c r="G43" s="10"/>
    </row>
    <row r="45" spans="1:7" s="1" customFormat="1" ht="12" x14ac:dyDescent="0.2">
      <c r="A45" s="7"/>
      <c r="B45" s="7"/>
      <c r="C45" s="7"/>
      <c r="D45" s="7"/>
      <c r="E45" s="10"/>
      <c r="F45" s="11"/>
      <c r="G45" s="10"/>
    </row>
    <row r="49" spans="8:9" x14ac:dyDescent="0.2">
      <c r="H49" s="14"/>
      <c r="I49" s="14"/>
    </row>
    <row r="51" spans="8:9" x14ac:dyDescent="0.2">
      <c r="H51" s="14"/>
      <c r="I51" s="14"/>
    </row>
    <row r="52" spans="8:9" x14ac:dyDescent="0.2">
      <c r="H52" s="14"/>
      <c r="I52" s="14"/>
    </row>
    <row r="53" spans="8:9" x14ac:dyDescent="0.2">
      <c r="H53" s="14"/>
      <c r="I53" s="14"/>
    </row>
    <row r="54" spans="8:9" x14ac:dyDescent="0.2">
      <c r="H54" s="14"/>
      <c r="I54" s="14"/>
    </row>
    <row r="55" spans="8:9" x14ac:dyDescent="0.2">
      <c r="H55" s="14"/>
      <c r="I55" s="14"/>
    </row>
    <row r="59" spans="8:9" ht="25.5" customHeight="1" x14ac:dyDescent="0.2"/>
    <row r="71" spans="1:9" s="10" customFormat="1" ht="15.75" customHeight="1" x14ac:dyDescent="0.2">
      <c r="A71" s="7"/>
      <c r="B71" s="7"/>
      <c r="C71" s="7"/>
      <c r="D71" s="7"/>
      <c r="F71" s="11"/>
      <c r="H71" s="7"/>
      <c r="I71" s="7"/>
    </row>
  </sheetData>
  <mergeCells count="3">
    <mergeCell ref="A1:G1"/>
    <mergeCell ref="A17:G17"/>
    <mergeCell ref="A29:C29"/>
  </mergeCells>
  <conditionalFormatting sqref="F2 F18:F65441">
    <cfRule type="cellIs" dxfId="14" priority="3" stopIfTrue="1" operator="between">
      <formula>0.009</formula>
      <formula>-0.009</formula>
    </cfRule>
  </conditionalFormatting>
  <conditionalFormatting sqref="F4:F10">
    <cfRule type="cellIs" dxfId="13" priority="2" stopIfTrue="1" operator="between">
      <formula>0.009</formula>
      <formula>-0.009</formula>
    </cfRule>
  </conditionalFormatting>
  <conditionalFormatting sqref="F12:F16">
    <cfRule type="cellIs" dxfId="1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96"/>
  <sheetViews>
    <sheetView workbookViewId="0">
      <selection sqref="A1:G1"/>
    </sheetView>
  </sheetViews>
  <sheetFormatPr defaultColWidth="9.42578125" defaultRowHeight="11.25" x14ac:dyDescent="0.2"/>
  <cols>
    <col min="1" max="1" width="38.5703125" style="7" bestFit="1" customWidth="1"/>
    <col min="2" max="2" width="48.5703125" style="7" bestFit="1" customWidth="1"/>
    <col min="3" max="4" width="15.42578125" style="7" bestFit="1" customWidth="1"/>
    <col min="5" max="5" width="23" style="10" customWidth="1"/>
    <col min="6" max="6" width="14.5703125" style="11" bestFit="1" customWidth="1"/>
    <col min="7" max="7" width="8.5703125" style="10" customWidth="1"/>
    <col min="8" max="16384" width="9.42578125" style="7"/>
  </cols>
  <sheetData>
    <row r="1" spans="1:9" s="1" customFormat="1" ht="15" x14ac:dyDescent="0.2">
      <c r="A1" s="114" t="s">
        <v>1453</v>
      </c>
      <c r="B1" s="115"/>
      <c r="C1" s="115"/>
      <c r="D1" s="115"/>
      <c r="E1" s="115"/>
      <c r="F1" s="115"/>
      <c r="G1" s="115"/>
    </row>
    <row r="2" spans="1:9" s="1" customFormat="1" ht="12" x14ac:dyDescent="0.2">
      <c r="A2" s="35"/>
      <c r="E2" s="5"/>
      <c r="F2" s="9"/>
      <c r="G2" s="10"/>
    </row>
    <row r="3" spans="1:9" s="1" customFormat="1" ht="12" x14ac:dyDescent="0.2">
      <c r="A3" s="8" t="s">
        <v>7</v>
      </c>
      <c r="B3" s="2"/>
      <c r="C3" s="3"/>
      <c r="D3" s="3"/>
      <c r="E3" s="4"/>
      <c r="F3" s="9"/>
      <c r="G3" s="10"/>
    </row>
    <row r="4" spans="1:9" s="1" customFormat="1" ht="33.75" x14ac:dyDescent="0.2">
      <c r="A4" s="6" t="s">
        <v>2</v>
      </c>
      <c r="B4" s="6" t="s">
        <v>0</v>
      </c>
      <c r="C4" s="13" t="s">
        <v>1038</v>
      </c>
      <c r="D4" s="13" t="s">
        <v>1</v>
      </c>
      <c r="E4" s="52" t="s">
        <v>6</v>
      </c>
      <c r="F4" s="12" t="s">
        <v>3</v>
      </c>
      <c r="G4" s="12" t="s">
        <v>5</v>
      </c>
    </row>
    <row r="5" spans="1:9" x14ac:dyDescent="0.2">
      <c r="A5" s="20" t="s">
        <v>40</v>
      </c>
      <c r="B5" s="20"/>
      <c r="C5" s="20"/>
      <c r="D5" s="20"/>
      <c r="E5" s="25">
        <v>0</v>
      </c>
      <c r="F5" s="26">
        <v>100</v>
      </c>
      <c r="G5" s="25"/>
      <c r="H5" s="14"/>
      <c r="I5" s="14"/>
    </row>
    <row r="6" spans="1:9" x14ac:dyDescent="0.2">
      <c r="A6" s="20"/>
      <c r="B6" s="20"/>
      <c r="C6" s="20"/>
      <c r="D6" s="20"/>
      <c r="E6" s="25"/>
      <c r="F6" s="26"/>
      <c r="G6" s="25"/>
      <c r="H6" s="14"/>
      <c r="I6" s="14"/>
    </row>
    <row r="7" spans="1:9" x14ac:dyDescent="0.2">
      <c r="A7" s="27" t="s">
        <v>39</v>
      </c>
      <c r="B7" s="27"/>
      <c r="C7" s="27"/>
      <c r="D7" s="27"/>
      <c r="E7" s="28">
        <v>0</v>
      </c>
      <c r="F7" s="29">
        <v>100</v>
      </c>
      <c r="G7" s="28"/>
      <c r="H7" s="14"/>
      <c r="I7" s="14"/>
    </row>
    <row r="8" spans="1:9" x14ac:dyDescent="0.2">
      <c r="F8" s="15"/>
    </row>
    <row r="9" spans="1:9" x14ac:dyDescent="0.2">
      <c r="A9" s="14" t="s">
        <v>42</v>
      </c>
    </row>
    <row r="10" spans="1:9" x14ac:dyDescent="0.2">
      <c r="A10" s="14" t="s">
        <v>43</v>
      </c>
    </row>
    <row r="11" spans="1:9" x14ac:dyDescent="0.2">
      <c r="A11" s="14" t="s">
        <v>44</v>
      </c>
      <c r="B11" s="14"/>
      <c r="C11" s="30" t="s">
        <v>46</v>
      </c>
      <c r="D11" s="14" t="s">
        <v>1454</v>
      </c>
    </row>
    <row r="12" spans="1:9" x14ac:dyDescent="0.2">
      <c r="A12" s="7" t="s">
        <v>1263</v>
      </c>
      <c r="C12" s="31">
        <v>5149.4098999999997</v>
      </c>
      <c r="D12" s="67">
        <v>15041.278399999999</v>
      </c>
    </row>
    <row r="13" spans="1:9" x14ac:dyDescent="0.2">
      <c r="A13" s="7" t="s">
        <v>1265</v>
      </c>
      <c r="C13" s="31">
        <v>1301.4838999999999</v>
      </c>
      <c r="D13" s="67">
        <v>3801.5971</v>
      </c>
    </row>
    <row r="14" spans="1:9" x14ac:dyDescent="0.2">
      <c r="A14" s="7" t="s">
        <v>1266</v>
      </c>
      <c r="C14" s="31">
        <v>1436.9029</v>
      </c>
      <c r="D14" s="67">
        <v>4197.152</v>
      </c>
    </row>
    <row r="15" spans="1:9" x14ac:dyDescent="0.2">
      <c r="A15" s="7" t="s">
        <v>1267</v>
      </c>
      <c r="C15" s="31">
        <v>1494.8231000000001</v>
      </c>
      <c r="D15" s="67">
        <v>4366.3353999999999</v>
      </c>
    </row>
    <row r="16" spans="1:9" x14ac:dyDescent="0.2">
      <c r="A16" s="7" t="s">
        <v>1455</v>
      </c>
      <c r="C16" s="31">
        <v>4256.4772999999996</v>
      </c>
      <c r="D16" s="67">
        <v>12430</v>
      </c>
    </row>
    <row r="17" spans="1:7" x14ac:dyDescent="0.2">
      <c r="A17" s="7" t="s">
        <v>1268</v>
      </c>
      <c r="C17" s="31">
        <v>5168.6697999999997</v>
      </c>
      <c r="D17" s="67">
        <v>15097.536</v>
      </c>
      <c r="F17" s="15"/>
    </row>
    <row r="18" spans="1:7" x14ac:dyDescent="0.2">
      <c r="A18" s="7" t="s">
        <v>1270</v>
      </c>
      <c r="C18" s="31">
        <v>1240.3343</v>
      </c>
      <c r="D18" s="67">
        <v>3622.9807999999998</v>
      </c>
    </row>
    <row r="19" spans="1:7" x14ac:dyDescent="0.2">
      <c r="A19" s="7" t="s">
        <v>1271</v>
      </c>
      <c r="C19" s="31">
        <v>1465.75</v>
      </c>
      <c r="D19" s="67">
        <v>4281.4139999999998</v>
      </c>
    </row>
    <row r="20" spans="1:7" x14ac:dyDescent="0.2">
      <c r="A20" s="7" t="s">
        <v>1272</v>
      </c>
      <c r="C20" s="31">
        <v>1526.9039</v>
      </c>
      <c r="D20" s="67">
        <v>4460.0425999999998</v>
      </c>
    </row>
    <row r="22" spans="1:7" x14ac:dyDescent="0.2">
      <c r="A22" s="7" t="s">
        <v>55</v>
      </c>
    </row>
    <row r="23" spans="1:7" x14ac:dyDescent="0.2">
      <c r="A23" s="7" t="s">
        <v>1456</v>
      </c>
    </row>
    <row r="25" spans="1:7" x14ac:dyDescent="0.2">
      <c r="A25" s="14" t="s">
        <v>51</v>
      </c>
      <c r="D25" s="30" t="s">
        <v>57</v>
      </c>
    </row>
    <row r="27" spans="1:7" x14ac:dyDescent="0.2">
      <c r="A27" s="14" t="s">
        <v>1147</v>
      </c>
      <c r="D27" s="103" t="s">
        <v>990</v>
      </c>
    </row>
    <row r="28" spans="1:7" ht="15" customHeight="1" x14ac:dyDescent="0.2">
      <c r="A28" s="7" t="s">
        <v>1457</v>
      </c>
    </row>
    <row r="29" spans="1:7" ht="30" customHeight="1" x14ac:dyDescent="0.25">
      <c r="A29" s="121" t="s">
        <v>964</v>
      </c>
      <c r="B29" s="122"/>
      <c r="C29" s="122"/>
      <c r="D29" s="30" t="s">
        <v>57</v>
      </c>
    </row>
    <row r="30" spans="1:7" ht="15" x14ac:dyDescent="0.25">
      <c r="A30" s="104" t="s">
        <v>1458</v>
      </c>
    </row>
    <row r="32" spans="1:7" ht="25.5" customHeight="1" x14ac:dyDescent="0.25">
      <c r="A32" s="123" t="s">
        <v>1459</v>
      </c>
      <c r="B32" s="124"/>
      <c r="C32" s="124"/>
      <c r="D32" s="124"/>
      <c r="E32" s="124"/>
      <c r="F32" s="124"/>
      <c r="G32" s="124"/>
    </row>
    <row r="34" spans="1:7" ht="55.5" customHeight="1" x14ac:dyDescent="0.2">
      <c r="A34" s="125" t="s">
        <v>1460</v>
      </c>
      <c r="B34" s="125"/>
      <c r="C34" s="125"/>
      <c r="D34" s="125"/>
      <c r="E34" s="125"/>
      <c r="F34" s="125"/>
      <c r="G34" s="125"/>
    </row>
    <row r="35" spans="1:7" x14ac:dyDescent="0.2">
      <c r="A35" s="105" t="s">
        <v>1461</v>
      </c>
    </row>
    <row r="36" spans="1:7" x14ac:dyDescent="0.2">
      <c r="A36" s="105" t="s">
        <v>1458</v>
      </c>
    </row>
    <row r="37" spans="1:7" x14ac:dyDescent="0.2">
      <c r="A37" s="105"/>
    </row>
    <row r="38" spans="1:7" ht="69" customHeight="1" x14ac:dyDescent="0.25">
      <c r="A38" s="123" t="s">
        <v>1462</v>
      </c>
      <c r="B38" s="124"/>
      <c r="C38" s="124"/>
      <c r="D38" s="124"/>
      <c r="E38" s="124"/>
      <c r="F38" s="124"/>
      <c r="G38" s="124"/>
    </row>
    <row r="40" spans="1:7" ht="46.15" customHeight="1" x14ac:dyDescent="0.25">
      <c r="A40" s="123" t="s">
        <v>1463</v>
      </c>
      <c r="B40" s="124"/>
      <c r="C40" s="124"/>
      <c r="D40" s="124"/>
      <c r="E40" s="124"/>
      <c r="F40" s="124"/>
      <c r="G40" s="124"/>
    </row>
    <row r="41" spans="1:7" x14ac:dyDescent="0.2">
      <c r="A41" s="105" t="s">
        <v>1464</v>
      </c>
    </row>
    <row r="43" spans="1:7" ht="25.5" customHeight="1" x14ac:dyDescent="0.25">
      <c r="A43" s="123" t="s">
        <v>1465</v>
      </c>
      <c r="B43" s="124"/>
      <c r="C43" s="124"/>
      <c r="D43" s="124"/>
      <c r="E43" s="124"/>
      <c r="F43" s="124"/>
      <c r="G43" s="124"/>
    </row>
    <row r="45" spans="1:7" ht="33.75" customHeight="1" x14ac:dyDescent="0.25">
      <c r="A45" s="123" t="s">
        <v>1466</v>
      </c>
      <c r="B45" s="124"/>
      <c r="C45" s="124"/>
      <c r="D45" s="124"/>
      <c r="E45" s="124"/>
      <c r="F45" s="124"/>
      <c r="G45" s="124"/>
    </row>
    <row r="46" spans="1:7" x14ac:dyDescent="0.2">
      <c r="A46" s="14"/>
    </row>
    <row r="47" spans="1:7" x14ac:dyDescent="0.2">
      <c r="A47" s="14" t="s">
        <v>1467</v>
      </c>
    </row>
    <row r="48" spans="1:7" x14ac:dyDescent="0.2">
      <c r="A48" s="14"/>
    </row>
    <row r="49" spans="1:7" x14ac:dyDescent="0.2">
      <c r="A49" s="63"/>
    </row>
    <row r="50" spans="1:7" ht="51.6" customHeight="1" x14ac:dyDescent="0.2">
      <c r="A50" s="126" t="s">
        <v>1468</v>
      </c>
      <c r="B50" s="126"/>
      <c r="C50" s="126"/>
      <c r="D50" s="126"/>
      <c r="E50" s="126"/>
      <c r="F50" s="126"/>
      <c r="G50" s="126"/>
    </row>
    <row r="51" spans="1:7" x14ac:dyDescent="0.2">
      <c r="A51" s="59"/>
    </row>
    <row r="52" spans="1:7" x14ac:dyDescent="0.2">
      <c r="A52" s="59"/>
    </row>
    <row r="53" spans="1:7" x14ac:dyDescent="0.2">
      <c r="A53" s="59"/>
    </row>
    <row r="54" spans="1:7" x14ac:dyDescent="0.2">
      <c r="A54" s="7" t="s">
        <v>996</v>
      </c>
    </row>
    <row r="55" spans="1:7" x14ac:dyDescent="0.2">
      <c r="A55" s="59"/>
    </row>
    <row r="56" spans="1:7" x14ac:dyDescent="0.2">
      <c r="A56" s="59"/>
    </row>
    <row r="57" spans="1:7" x14ac:dyDescent="0.2">
      <c r="A57" s="70"/>
    </row>
    <row r="58" spans="1:7" x14ac:dyDescent="0.2">
      <c r="A58" s="70"/>
    </row>
    <row r="59" spans="1:7" ht="37.5" customHeight="1" x14ac:dyDescent="0.2">
      <c r="A59" s="127" t="s">
        <v>1469</v>
      </c>
      <c r="B59" s="127"/>
      <c r="C59" s="127"/>
      <c r="D59" s="127"/>
      <c r="E59" s="127"/>
      <c r="F59" s="127"/>
      <c r="G59" s="127"/>
    </row>
    <row r="60" spans="1:7" x14ac:dyDescent="0.2">
      <c r="A60" s="14"/>
    </row>
    <row r="61" spans="1:7" s="1" customFormat="1" ht="15" x14ac:dyDescent="0.2">
      <c r="A61" s="114" t="s">
        <v>1470</v>
      </c>
      <c r="B61" s="115"/>
      <c r="C61" s="115"/>
      <c r="D61" s="115"/>
      <c r="E61" s="115"/>
      <c r="F61" s="115"/>
      <c r="G61" s="115"/>
    </row>
    <row r="62" spans="1:7" x14ac:dyDescent="0.2">
      <c r="A62" s="8" t="s">
        <v>7</v>
      </c>
    </row>
    <row r="63" spans="1:7" s="1" customFormat="1" ht="33.75" x14ac:dyDescent="0.2">
      <c r="A63" s="6" t="s">
        <v>2</v>
      </c>
      <c r="B63" s="6" t="s">
        <v>0</v>
      </c>
      <c r="C63" s="13" t="s">
        <v>1038</v>
      </c>
      <c r="D63" s="13" t="s">
        <v>1</v>
      </c>
      <c r="E63" s="52" t="s">
        <v>6</v>
      </c>
      <c r="F63" s="12" t="s">
        <v>3</v>
      </c>
      <c r="G63" s="12" t="s">
        <v>5</v>
      </c>
    </row>
    <row r="64" spans="1:7" x14ac:dyDescent="0.2">
      <c r="A64" s="16" t="s">
        <v>19</v>
      </c>
      <c r="B64" s="17"/>
      <c r="C64" s="17"/>
      <c r="D64" s="17"/>
      <c r="E64" s="18"/>
      <c r="F64" s="19"/>
      <c r="G64" s="18"/>
    </row>
    <row r="65" spans="1:9" x14ac:dyDescent="0.2">
      <c r="A65" s="20" t="s">
        <v>20</v>
      </c>
      <c r="B65" s="21"/>
      <c r="C65" s="21"/>
      <c r="D65" s="21"/>
      <c r="E65" s="22"/>
      <c r="F65" s="23"/>
      <c r="G65" s="22"/>
    </row>
    <row r="66" spans="1:9" x14ac:dyDescent="0.2">
      <c r="A66" s="21" t="s">
        <v>1447</v>
      </c>
      <c r="B66" s="21" t="s">
        <v>1448</v>
      </c>
      <c r="C66" s="66" t="s">
        <v>1449</v>
      </c>
      <c r="D66" s="24">
        <v>3523</v>
      </c>
      <c r="E66" s="22">
        <v>0</v>
      </c>
      <c r="F66" s="23">
        <v>100</v>
      </c>
      <c r="G66" s="22"/>
    </row>
    <row r="67" spans="1:9" x14ac:dyDescent="0.2">
      <c r="A67" s="20" t="s">
        <v>27</v>
      </c>
      <c r="B67" s="20"/>
      <c r="C67" s="20"/>
      <c r="D67" s="20"/>
      <c r="E67" s="25">
        <f>SUM(E65:E66)</f>
        <v>0</v>
      </c>
      <c r="F67" s="26">
        <f>SUM(F65:F66)</f>
        <v>100</v>
      </c>
      <c r="G67" s="25"/>
      <c r="H67" s="14"/>
      <c r="I67" s="14"/>
    </row>
    <row r="68" spans="1:9" x14ac:dyDescent="0.2">
      <c r="A68" s="21"/>
      <c r="B68" s="21"/>
      <c r="C68" s="21"/>
      <c r="D68" s="21"/>
      <c r="E68" s="22"/>
      <c r="F68" s="23"/>
      <c r="G68" s="22"/>
    </row>
    <row r="69" spans="1:9" x14ac:dyDescent="0.2">
      <c r="A69" s="20" t="s">
        <v>38</v>
      </c>
      <c r="B69" s="20"/>
      <c r="C69" s="20"/>
      <c r="D69" s="20"/>
      <c r="E69" s="25">
        <f>E67</f>
        <v>0</v>
      </c>
      <c r="F69" s="26">
        <f>F67</f>
        <v>100</v>
      </c>
      <c r="G69" s="25"/>
      <c r="H69" s="14"/>
      <c r="I69" s="14"/>
    </row>
    <row r="70" spans="1:9" x14ac:dyDescent="0.2">
      <c r="A70" s="20"/>
      <c r="B70" s="20"/>
      <c r="C70" s="20"/>
      <c r="D70" s="20"/>
      <c r="E70" s="25"/>
      <c r="F70" s="26"/>
      <c r="G70" s="25"/>
      <c r="H70" s="14"/>
      <c r="I70" s="14"/>
    </row>
    <row r="71" spans="1:9" x14ac:dyDescent="0.2">
      <c r="A71" s="20" t="s">
        <v>40</v>
      </c>
      <c r="B71" s="20"/>
      <c r="C71" s="20"/>
      <c r="D71" s="20"/>
      <c r="E71" s="102">
        <v>0</v>
      </c>
      <c r="F71" s="102">
        <v>0</v>
      </c>
      <c r="G71" s="25"/>
      <c r="H71" s="14"/>
      <c r="I71" s="14"/>
    </row>
    <row r="72" spans="1:9" x14ac:dyDescent="0.2">
      <c r="A72" s="20"/>
      <c r="B72" s="20"/>
      <c r="C72" s="20"/>
      <c r="D72" s="20"/>
      <c r="E72" s="25"/>
      <c r="F72" s="26"/>
      <c r="G72" s="25"/>
      <c r="H72" s="14"/>
      <c r="I72" s="14"/>
    </row>
    <row r="73" spans="1:9" x14ac:dyDescent="0.2">
      <c r="A73" s="27" t="s">
        <v>39</v>
      </c>
      <c r="B73" s="27"/>
      <c r="C73" s="27"/>
      <c r="D73" s="27"/>
      <c r="E73" s="28">
        <v>8.9999999999999996E-7</v>
      </c>
      <c r="F73" s="29">
        <v>100</v>
      </c>
      <c r="G73" s="28"/>
      <c r="H73" s="14"/>
      <c r="I73" s="14"/>
    </row>
    <row r="75" spans="1:9" x14ac:dyDescent="0.2">
      <c r="A75" s="14" t="s">
        <v>41</v>
      </c>
    </row>
    <row r="76" spans="1:9" x14ac:dyDescent="0.2">
      <c r="A76" s="14" t="s">
        <v>1450</v>
      </c>
    </row>
    <row r="77" spans="1:9" ht="25.5" customHeight="1" x14ac:dyDescent="0.25">
      <c r="A77" s="121" t="s">
        <v>1451</v>
      </c>
      <c r="B77" s="122"/>
      <c r="C77" s="122"/>
      <c r="D77" s="122"/>
      <c r="E77" s="122"/>
      <c r="F77" s="122"/>
      <c r="G77" s="122"/>
    </row>
    <row r="79" spans="1:9" x14ac:dyDescent="0.2">
      <c r="A79" s="14" t="s">
        <v>42</v>
      </c>
    </row>
    <row r="80" spans="1:9" x14ac:dyDescent="0.2">
      <c r="A80" s="14" t="s">
        <v>43</v>
      </c>
    </row>
    <row r="81" spans="1:9" x14ac:dyDescent="0.2">
      <c r="A81" s="14" t="s">
        <v>44</v>
      </c>
      <c r="B81" s="14"/>
      <c r="C81" s="30" t="s">
        <v>46</v>
      </c>
      <c r="D81" s="14" t="s">
        <v>45</v>
      </c>
    </row>
    <row r="82" spans="1:9" x14ac:dyDescent="0.2">
      <c r="A82" s="7" t="s">
        <v>1263</v>
      </c>
      <c r="C82" s="31">
        <v>0</v>
      </c>
      <c r="D82" s="31">
        <v>0</v>
      </c>
    </row>
    <row r="83" spans="1:9" x14ac:dyDescent="0.2">
      <c r="A83" s="7" t="s">
        <v>1265</v>
      </c>
      <c r="C83" s="31">
        <v>0</v>
      </c>
      <c r="D83" s="31">
        <v>0</v>
      </c>
    </row>
    <row r="84" spans="1:9" x14ac:dyDescent="0.2">
      <c r="A84" s="7" t="s">
        <v>1266</v>
      </c>
      <c r="C84" s="31">
        <v>0</v>
      </c>
      <c r="D84" s="31">
        <v>0</v>
      </c>
    </row>
    <row r="85" spans="1:9" s="10" customFormat="1" x14ac:dyDescent="0.2">
      <c r="A85" s="7" t="s">
        <v>1267</v>
      </c>
      <c r="B85" s="7"/>
      <c r="C85" s="31">
        <v>0</v>
      </c>
      <c r="D85" s="31">
        <v>0</v>
      </c>
      <c r="F85" s="11"/>
      <c r="H85" s="7"/>
      <c r="I85" s="7"/>
    </row>
    <row r="86" spans="1:9" s="10" customFormat="1" x14ac:dyDescent="0.2">
      <c r="A86" s="7" t="s">
        <v>1455</v>
      </c>
      <c r="B86" s="7"/>
      <c r="C86" s="31">
        <v>0</v>
      </c>
      <c r="D86" s="31">
        <v>0</v>
      </c>
      <c r="F86" s="11"/>
      <c r="H86" s="7"/>
      <c r="I86" s="7"/>
    </row>
    <row r="87" spans="1:9" s="10" customFormat="1" x14ac:dyDescent="0.2">
      <c r="A87" s="7" t="s">
        <v>1268</v>
      </c>
      <c r="B87" s="7"/>
      <c r="C87" s="31">
        <v>0</v>
      </c>
      <c r="D87" s="31">
        <v>0</v>
      </c>
      <c r="F87" s="11"/>
      <c r="H87" s="7"/>
      <c r="I87" s="7"/>
    </row>
    <row r="88" spans="1:9" s="10" customFormat="1" x14ac:dyDescent="0.2">
      <c r="A88" s="7" t="s">
        <v>1270</v>
      </c>
      <c r="B88" s="7"/>
      <c r="C88" s="31">
        <v>0</v>
      </c>
      <c r="D88" s="31">
        <v>0</v>
      </c>
      <c r="F88" s="11"/>
      <c r="H88" s="7"/>
      <c r="I88" s="7"/>
    </row>
    <row r="89" spans="1:9" s="10" customFormat="1" x14ac:dyDescent="0.2">
      <c r="A89" s="7" t="s">
        <v>1271</v>
      </c>
      <c r="B89" s="7"/>
      <c r="C89" s="31">
        <v>0</v>
      </c>
      <c r="D89" s="31">
        <v>0</v>
      </c>
      <c r="F89" s="11"/>
      <c r="H89" s="7"/>
      <c r="I89" s="7"/>
    </row>
    <row r="90" spans="1:9" s="10" customFormat="1" x14ac:dyDescent="0.2">
      <c r="A90" s="7" t="s">
        <v>1272</v>
      </c>
      <c r="B90" s="7"/>
      <c r="C90" s="31">
        <v>0</v>
      </c>
      <c r="D90" s="31">
        <v>0</v>
      </c>
      <c r="F90" s="11"/>
      <c r="H90" s="7"/>
      <c r="I90" s="7"/>
    </row>
    <row r="92" spans="1:9" s="10" customFormat="1" x14ac:dyDescent="0.2">
      <c r="A92" s="7" t="s">
        <v>55</v>
      </c>
      <c r="B92" s="7"/>
      <c r="C92" s="7"/>
      <c r="D92" s="7"/>
      <c r="F92" s="11"/>
      <c r="H92" s="7"/>
      <c r="I92" s="7"/>
    </row>
    <row r="95" spans="1:9" s="10" customFormat="1" ht="15" customHeight="1" x14ac:dyDescent="0.25">
      <c r="A95" s="121" t="s">
        <v>1473</v>
      </c>
      <c r="B95" s="122"/>
      <c r="C95" s="122"/>
      <c r="D95" s="30" t="s">
        <v>57</v>
      </c>
      <c r="F95" s="11"/>
      <c r="H95" s="7"/>
      <c r="I95" s="7"/>
    </row>
    <row r="96" spans="1:9" ht="15" x14ac:dyDescent="0.25">
      <c r="A96" s="104"/>
    </row>
  </sheetData>
  <mergeCells count="13">
    <mergeCell ref="A95:C95"/>
    <mergeCell ref="A43:G43"/>
    <mergeCell ref="A45:G45"/>
    <mergeCell ref="A50:G50"/>
    <mergeCell ref="A59:G59"/>
    <mergeCell ref="A61:G61"/>
    <mergeCell ref="A77:G77"/>
    <mergeCell ref="A40:G40"/>
    <mergeCell ref="A1:G1"/>
    <mergeCell ref="A29:C29"/>
    <mergeCell ref="A32:G32"/>
    <mergeCell ref="A34:G34"/>
    <mergeCell ref="A38:G38"/>
  </mergeCells>
  <conditionalFormatting sqref="F2:F3 F46:F49 F51:F58 F60 F62">
    <cfRule type="cellIs" dxfId="11" priority="9" stopIfTrue="1" operator="between">
      <formula>0.009</formula>
      <formula>-0.009</formula>
    </cfRule>
  </conditionalFormatting>
  <conditionalFormatting sqref="F5:F31">
    <cfRule type="cellIs" dxfId="10" priority="2" stopIfTrue="1" operator="between">
      <formula>0.009</formula>
      <formula>-0.009</formula>
    </cfRule>
  </conditionalFormatting>
  <conditionalFormatting sqref="F33 F39">
    <cfRule type="cellIs" dxfId="9" priority="7" stopIfTrue="1" operator="between">
      <formula>0.009</formula>
      <formula>-0.009</formula>
    </cfRule>
  </conditionalFormatting>
  <conditionalFormatting sqref="F35:F37">
    <cfRule type="cellIs" dxfId="8" priority="1" stopIfTrue="1" operator="between">
      <formula>0.009</formula>
      <formula>-0.009</formula>
    </cfRule>
  </conditionalFormatting>
  <conditionalFormatting sqref="F41:F42">
    <cfRule type="cellIs" dxfId="7" priority="6" stopIfTrue="1" operator="between">
      <formula>0.009</formula>
      <formula>-0.009</formula>
    </cfRule>
  </conditionalFormatting>
  <conditionalFormatting sqref="F44">
    <cfRule type="cellIs" dxfId="6" priority="8" stopIfTrue="1" operator="between">
      <formula>0.009</formula>
      <formula>-0.009</formula>
    </cfRule>
  </conditionalFormatting>
  <conditionalFormatting sqref="F64:F70">
    <cfRule type="cellIs" dxfId="5" priority="5" stopIfTrue="1" operator="between">
      <formula>0.009</formula>
      <formula>-0.009</formula>
    </cfRule>
  </conditionalFormatting>
  <conditionalFormatting sqref="F72:F76">
    <cfRule type="cellIs" dxfId="4" priority="4" stopIfTrue="1" operator="between">
      <formula>0.009</formula>
      <formula>-0.009</formula>
    </cfRule>
  </conditionalFormatting>
  <conditionalFormatting sqref="F78:F65511">
    <cfRule type="cellIs" dxfId="3" priority="3" stopIfTrue="1" operator="between">
      <formula>0.009</formula>
      <formula>-0.009</formula>
    </cfRule>
  </conditionalFormatting>
  <hyperlinks>
    <hyperlink ref="A41" r:id="rId1" tooltip="https://www.franklintempletonindia.com/download/en-in/valuation-policy/a0e293eb-f28b-4edc-9535-c7d9e7321ddc/fair_valuation_reliance_big_reliance_infra_november_4_2020-kgox4tdb-en-in.pdf" xr:uid="{00000000-0004-0000-2500-000000000000}"/>
    <hyperlink ref="A30" r:id="rId2" xr:uid="{00000000-0004-0000-2500-000001000000}"/>
    <hyperlink ref="A35" r:id="rId3" tooltip="https://www.franklintempletonindia.com/download/en-in/latest%20updates/189ea834-ae3f-48eb-9d73-a9cc9cd9317e/franklin-templeton-update-on-reliance-broadcast-july-23-2020-kcg9m1gq-en-in.pdf" xr:uid="{00000000-0004-0000-2500-000002000000}"/>
    <hyperlink ref="A36" r:id="rId4" xr:uid="{00000000-0004-0000-2500-000003000000}"/>
  </hyperlinks>
  <pageMargins left="0.7" right="0.7" top="0.75" bottom="0.75" header="0.3" footer="0.3"/>
  <pageSetup paperSize="9" orientation="portrait" r:id="rId5"/>
  <headerFooter>
    <oddFooter>&amp;C&amp;1#&amp;"Calibri"&amp;10&amp;K000000PUBLIC</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72"/>
  <sheetViews>
    <sheetView workbookViewId="0">
      <selection sqref="A1:G1"/>
    </sheetView>
  </sheetViews>
  <sheetFormatPr defaultColWidth="9.42578125" defaultRowHeight="11.25" x14ac:dyDescent="0.2"/>
  <cols>
    <col min="1" max="1" width="38.5703125" style="7" bestFit="1" customWidth="1"/>
    <col min="2" max="2" width="58" style="7" bestFit="1" customWidth="1"/>
    <col min="3" max="3" width="15.42578125" style="7" bestFit="1" customWidth="1"/>
    <col min="4" max="4" width="15.5703125" style="7" bestFit="1" customWidth="1"/>
    <col min="5" max="5" width="25.5703125" style="10" customWidth="1"/>
    <col min="6" max="6" width="13.5703125" style="11" bestFit="1" customWidth="1"/>
    <col min="7" max="7" width="11" style="10" customWidth="1"/>
    <col min="8" max="16384" width="9.42578125" style="7"/>
  </cols>
  <sheetData>
    <row r="1" spans="1:7" s="1" customFormat="1" ht="15" x14ac:dyDescent="0.2">
      <c r="A1" s="114" t="s">
        <v>1471</v>
      </c>
      <c r="B1" s="115"/>
      <c r="C1" s="115"/>
      <c r="D1" s="115"/>
      <c r="E1" s="115"/>
      <c r="F1" s="115"/>
      <c r="G1" s="115"/>
    </row>
    <row r="2" spans="1:7" s="1" customFormat="1" ht="12" x14ac:dyDescent="0.2">
      <c r="A2" s="8" t="s">
        <v>7</v>
      </c>
      <c r="B2" s="7"/>
      <c r="C2" s="7"/>
      <c r="D2" s="7"/>
      <c r="E2" s="10"/>
      <c r="F2" s="11"/>
      <c r="G2" s="10"/>
    </row>
    <row r="3" spans="1:7" s="1" customFormat="1" ht="33.75" x14ac:dyDescent="0.2">
      <c r="A3" s="6" t="s">
        <v>2</v>
      </c>
      <c r="B3" s="6" t="s">
        <v>0</v>
      </c>
      <c r="C3" s="13" t="s">
        <v>1038</v>
      </c>
      <c r="D3" s="13" t="s">
        <v>1</v>
      </c>
      <c r="E3" s="106" t="s">
        <v>6</v>
      </c>
      <c r="F3" s="12" t="s">
        <v>3</v>
      </c>
      <c r="G3" s="12" t="s">
        <v>5</v>
      </c>
    </row>
    <row r="4" spans="1:7" s="1" customFormat="1" ht="39.75" customHeight="1" x14ac:dyDescent="0.2">
      <c r="A4" s="16" t="s">
        <v>19</v>
      </c>
      <c r="B4" s="17"/>
      <c r="C4" s="17"/>
      <c r="D4" s="17"/>
      <c r="E4" s="18"/>
      <c r="F4" s="19"/>
      <c r="G4" s="18"/>
    </row>
    <row r="5" spans="1:7" s="1" customFormat="1" ht="13.9" customHeight="1" x14ac:dyDescent="0.2">
      <c r="A5" s="20" t="s">
        <v>20</v>
      </c>
      <c r="B5" s="21"/>
      <c r="C5" s="21"/>
      <c r="D5" s="21"/>
      <c r="E5" s="22"/>
      <c r="F5" s="23"/>
      <c r="G5" s="22"/>
    </row>
    <row r="6" spans="1:7" s="1" customFormat="1" ht="12" x14ac:dyDescent="0.2">
      <c r="A6" s="21" t="s">
        <v>1447</v>
      </c>
      <c r="B6" s="21" t="s">
        <v>1448</v>
      </c>
      <c r="C6" s="66" t="s">
        <v>1449</v>
      </c>
      <c r="D6" s="24">
        <v>1695</v>
      </c>
      <c r="E6" s="22">
        <v>0</v>
      </c>
      <c r="F6" s="23">
        <v>100</v>
      </c>
      <c r="G6" s="22">
        <v>0</v>
      </c>
    </row>
    <row r="7" spans="1:7" x14ac:dyDescent="0.2">
      <c r="A7" s="20" t="s">
        <v>27</v>
      </c>
      <c r="B7" s="20"/>
      <c r="C7" s="20"/>
      <c r="D7" s="20"/>
      <c r="E7" s="25">
        <f>SUM(E5:E6)</f>
        <v>0</v>
      </c>
      <c r="F7" s="26">
        <f>SUM(F5:F6)</f>
        <v>100</v>
      </c>
      <c r="G7" s="25"/>
    </row>
    <row r="8" spans="1:7" x14ac:dyDescent="0.2">
      <c r="A8" s="21"/>
      <c r="B8" s="21"/>
      <c r="C8" s="21"/>
      <c r="D8" s="21"/>
      <c r="E8" s="22"/>
      <c r="F8" s="23"/>
      <c r="G8" s="22"/>
    </row>
    <row r="9" spans="1:7" x14ac:dyDescent="0.2">
      <c r="A9" s="20" t="s">
        <v>38</v>
      </c>
      <c r="B9" s="20"/>
      <c r="C9" s="20"/>
      <c r="D9" s="20"/>
      <c r="E9" s="25">
        <f>E7</f>
        <v>0</v>
      </c>
      <c r="F9" s="26">
        <f>F7</f>
        <v>100</v>
      </c>
      <c r="G9" s="25"/>
    </row>
    <row r="10" spans="1:7" x14ac:dyDescent="0.2">
      <c r="A10" s="20"/>
      <c r="B10" s="20"/>
      <c r="C10" s="20"/>
      <c r="D10" s="20"/>
      <c r="E10" s="25"/>
      <c r="F10" s="26"/>
      <c r="G10" s="25"/>
    </row>
    <row r="11" spans="1:7" x14ac:dyDescent="0.2">
      <c r="A11" s="20" t="s">
        <v>40</v>
      </c>
      <c r="B11" s="20"/>
      <c r="C11" s="20"/>
      <c r="D11" s="20"/>
      <c r="E11" s="102">
        <v>0</v>
      </c>
      <c r="F11" s="102">
        <v>0</v>
      </c>
      <c r="G11" s="25"/>
    </row>
    <row r="12" spans="1:7" x14ac:dyDescent="0.2">
      <c r="A12" s="20"/>
      <c r="B12" s="20"/>
      <c r="C12" s="20"/>
      <c r="D12" s="20"/>
      <c r="E12" s="25"/>
      <c r="F12" s="26"/>
      <c r="G12" s="25"/>
    </row>
    <row r="13" spans="1:7" x14ac:dyDescent="0.2">
      <c r="A13" s="27" t="s">
        <v>39</v>
      </c>
      <c r="B13" s="27"/>
      <c r="C13" s="27"/>
      <c r="D13" s="27"/>
      <c r="E13" s="28">
        <v>3.9999999999999998E-7</v>
      </c>
      <c r="F13" s="29">
        <v>100</v>
      </c>
      <c r="G13" s="28"/>
    </row>
    <row r="15" spans="1:7" x14ac:dyDescent="0.2">
      <c r="A15" s="14" t="s">
        <v>41</v>
      </c>
    </row>
    <row r="16" spans="1:7" x14ac:dyDescent="0.2">
      <c r="A16" s="14" t="s">
        <v>1450</v>
      </c>
    </row>
    <row r="17" spans="1:7" x14ac:dyDescent="0.2">
      <c r="A17" s="128" t="s">
        <v>1451</v>
      </c>
      <c r="B17" s="128"/>
      <c r="C17" s="128"/>
      <c r="D17" s="128"/>
      <c r="E17" s="128"/>
      <c r="F17" s="128"/>
      <c r="G17" s="128"/>
    </row>
    <row r="18" spans="1:7" x14ac:dyDescent="0.2">
      <c r="A18" s="107"/>
      <c r="B18" s="107"/>
      <c r="C18" s="107"/>
      <c r="D18" s="107"/>
      <c r="E18" s="107"/>
      <c r="F18" s="107"/>
      <c r="G18" s="107"/>
    </row>
    <row r="19" spans="1:7" x14ac:dyDescent="0.2">
      <c r="A19" s="14" t="s">
        <v>42</v>
      </c>
    </row>
    <row r="20" spans="1:7" x14ac:dyDescent="0.2">
      <c r="A20" s="14" t="s">
        <v>43</v>
      </c>
    </row>
    <row r="21" spans="1:7" x14ac:dyDescent="0.2">
      <c r="A21" s="14" t="s">
        <v>44</v>
      </c>
      <c r="B21" s="14"/>
      <c r="C21" s="30" t="s">
        <v>46</v>
      </c>
      <c r="D21" s="14" t="s">
        <v>45</v>
      </c>
    </row>
    <row r="22" spans="1:7" x14ac:dyDescent="0.2">
      <c r="A22" s="7" t="s">
        <v>47</v>
      </c>
      <c r="C22" s="31">
        <v>0</v>
      </c>
      <c r="D22" s="31">
        <v>0</v>
      </c>
    </row>
    <row r="23" spans="1:7" x14ac:dyDescent="0.2">
      <c r="A23" s="7" t="s">
        <v>48</v>
      </c>
      <c r="C23" s="31">
        <v>0</v>
      </c>
      <c r="D23" s="31">
        <v>0</v>
      </c>
    </row>
    <row r="24" spans="1:7" x14ac:dyDescent="0.2">
      <c r="A24" s="7" t="s">
        <v>49</v>
      </c>
      <c r="C24" s="31">
        <v>0</v>
      </c>
      <c r="D24" s="31">
        <v>0</v>
      </c>
    </row>
    <row r="25" spans="1:7" x14ac:dyDescent="0.2">
      <c r="A25" s="7" t="s">
        <v>50</v>
      </c>
      <c r="C25" s="31">
        <v>0</v>
      </c>
      <c r="D25" s="31">
        <v>0</v>
      </c>
    </row>
    <row r="27" spans="1:7" ht="24.75" customHeight="1" x14ac:dyDescent="0.2">
      <c r="A27" s="7" t="s">
        <v>55</v>
      </c>
    </row>
    <row r="29" spans="1:7" ht="15" x14ac:dyDescent="0.25">
      <c r="A29" s="121" t="s">
        <v>1473</v>
      </c>
      <c r="B29" s="122"/>
      <c r="C29" s="122"/>
      <c r="D29" s="30" t="s">
        <v>57</v>
      </c>
    </row>
    <row r="31" spans="1:7" x14ac:dyDescent="0.2">
      <c r="A31" s="14" t="s">
        <v>1472</v>
      </c>
    </row>
    <row r="34" spans="1:7" ht="24" customHeight="1" x14ac:dyDescent="0.2"/>
    <row r="36" spans="1:7" ht="28.15" customHeight="1" x14ac:dyDescent="0.2"/>
    <row r="38" spans="1:7" ht="13.9" customHeight="1" x14ac:dyDescent="0.2"/>
    <row r="39" spans="1:7" ht="10.5" customHeight="1" x14ac:dyDescent="0.2"/>
    <row r="40" spans="1:7" ht="26.25" customHeight="1" x14ac:dyDescent="0.2"/>
    <row r="42" spans="1:7" ht="29.1" customHeight="1" x14ac:dyDescent="0.2"/>
    <row r="44" spans="1:7" s="1" customFormat="1" ht="12" x14ac:dyDescent="0.2">
      <c r="A44" s="7"/>
      <c r="B44" s="7"/>
      <c r="C44" s="7"/>
      <c r="D44" s="7"/>
      <c r="E44" s="10"/>
      <c r="F44" s="11"/>
      <c r="G44" s="10"/>
    </row>
    <row r="46" spans="1:7" s="1" customFormat="1" ht="38.25" customHeight="1" x14ac:dyDescent="0.2">
      <c r="A46" s="7"/>
      <c r="B46" s="7"/>
      <c r="C46" s="7"/>
      <c r="D46" s="7"/>
      <c r="E46" s="10"/>
      <c r="F46" s="11"/>
      <c r="G46" s="10"/>
    </row>
    <row r="50" spans="1:9" x14ac:dyDescent="0.2">
      <c r="H50" s="14"/>
      <c r="I50" s="14"/>
    </row>
    <row r="52" spans="1:9" x14ac:dyDescent="0.2">
      <c r="H52" s="14"/>
      <c r="I52" s="14"/>
    </row>
    <row r="53" spans="1:9" x14ac:dyDescent="0.2">
      <c r="H53" s="14"/>
      <c r="I53" s="14"/>
    </row>
    <row r="54" spans="1:9" x14ac:dyDescent="0.2">
      <c r="H54" s="14"/>
      <c r="I54" s="14"/>
    </row>
    <row r="55" spans="1:9" x14ac:dyDescent="0.2">
      <c r="H55" s="14"/>
      <c r="I55" s="14"/>
    </row>
    <row r="56" spans="1:9" x14ac:dyDescent="0.2">
      <c r="H56" s="14"/>
      <c r="I56" s="14"/>
    </row>
    <row r="63" spans="1:9" s="10" customFormat="1" x14ac:dyDescent="0.2">
      <c r="A63" s="7"/>
      <c r="B63" s="7"/>
      <c r="C63" s="7"/>
      <c r="D63" s="7"/>
      <c r="F63" s="11"/>
      <c r="H63" s="7"/>
      <c r="I63" s="7"/>
    </row>
    <row r="64" spans="1:9" s="10" customFormat="1" x14ac:dyDescent="0.2">
      <c r="A64" s="7"/>
      <c r="B64" s="7"/>
      <c r="C64" s="7"/>
      <c r="D64" s="7"/>
      <c r="F64" s="11"/>
      <c r="H64" s="7"/>
      <c r="I64" s="7"/>
    </row>
    <row r="65" spans="1:9" s="10" customFormat="1" x14ac:dyDescent="0.2">
      <c r="A65" s="7"/>
      <c r="B65" s="7"/>
      <c r="C65" s="7"/>
      <c r="D65" s="7"/>
      <c r="F65" s="11"/>
      <c r="H65" s="7"/>
      <c r="I65" s="7"/>
    </row>
    <row r="66" spans="1:9" s="10" customFormat="1" x14ac:dyDescent="0.2">
      <c r="A66" s="7"/>
      <c r="B66" s="7"/>
      <c r="C66" s="7"/>
      <c r="D66" s="7"/>
      <c r="F66" s="11"/>
      <c r="H66" s="7"/>
      <c r="I66" s="7"/>
    </row>
    <row r="67" spans="1:9" s="10" customFormat="1" x14ac:dyDescent="0.2">
      <c r="A67" s="7"/>
      <c r="B67" s="7"/>
      <c r="C67" s="7"/>
      <c r="D67" s="7"/>
      <c r="F67" s="11"/>
      <c r="H67" s="7"/>
      <c r="I67" s="7"/>
    </row>
    <row r="68" spans="1:9" s="10" customFormat="1" x14ac:dyDescent="0.2">
      <c r="A68" s="7"/>
      <c r="B68" s="7"/>
      <c r="C68" s="7"/>
      <c r="D68" s="7"/>
      <c r="F68" s="11"/>
      <c r="H68" s="7"/>
      <c r="I68" s="7"/>
    </row>
    <row r="70" spans="1:9" s="10" customFormat="1" x14ac:dyDescent="0.2">
      <c r="A70" s="7"/>
      <c r="B70" s="7"/>
      <c r="C70" s="7"/>
      <c r="D70" s="7"/>
      <c r="F70" s="11"/>
      <c r="H70" s="7"/>
      <c r="I70" s="7"/>
    </row>
    <row r="72" spans="1:9" s="10" customFormat="1" ht="15" customHeight="1" x14ac:dyDescent="0.2">
      <c r="A72" s="7"/>
      <c r="B72" s="7"/>
      <c r="C72" s="7"/>
      <c r="D72" s="7"/>
      <c r="F72" s="11"/>
      <c r="H72" s="7"/>
      <c r="I72" s="7"/>
    </row>
  </sheetData>
  <mergeCells count="3">
    <mergeCell ref="A1:G1"/>
    <mergeCell ref="A17:G17"/>
    <mergeCell ref="A29:C29"/>
  </mergeCells>
  <conditionalFormatting sqref="F2 F19:F65442">
    <cfRule type="cellIs" dxfId="2" priority="3" stopIfTrue="1" operator="between">
      <formula>0.009</formula>
      <formula>-0.009</formula>
    </cfRule>
  </conditionalFormatting>
  <conditionalFormatting sqref="F4:F10">
    <cfRule type="cellIs" dxfId="1" priority="2" stopIfTrue="1" operator="between">
      <formula>0.009</formula>
      <formula>-0.009</formula>
    </cfRule>
  </conditionalFormatting>
  <conditionalFormatting sqref="F12:F16">
    <cfRule type="cellIs" dxfId="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20"/>
  <sheetViews>
    <sheetView workbookViewId="0">
      <selection sqref="A1:G1"/>
    </sheetView>
  </sheetViews>
  <sheetFormatPr defaultColWidth="9.28515625" defaultRowHeight="11.25" x14ac:dyDescent="0.2"/>
  <cols>
    <col min="1" max="1" width="38.7109375" style="7" bestFit="1" customWidth="1"/>
    <col min="2" max="2" width="36.5703125" style="7" bestFit="1" customWidth="1"/>
    <col min="3" max="3" width="24.710937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9" s="1" customFormat="1" ht="15" x14ac:dyDescent="0.2">
      <c r="A1" s="114" t="s">
        <v>1275</v>
      </c>
      <c r="B1" s="115"/>
      <c r="C1" s="115"/>
      <c r="D1" s="115"/>
      <c r="E1" s="115"/>
      <c r="F1" s="115"/>
      <c r="G1" s="115"/>
    </row>
    <row r="2" spans="1:9" s="1" customFormat="1" ht="12" x14ac:dyDescent="0.2">
      <c r="E2" s="5"/>
      <c r="F2" s="9"/>
      <c r="G2" s="10"/>
    </row>
    <row r="3" spans="1:9" s="1" customFormat="1" ht="12" x14ac:dyDescent="0.2">
      <c r="A3" s="8" t="s">
        <v>7</v>
      </c>
      <c r="B3" s="2"/>
      <c r="C3" s="3"/>
      <c r="D3" s="3"/>
      <c r="E3" s="4"/>
      <c r="F3" s="9"/>
      <c r="G3" s="10"/>
    </row>
    <row r="4" spans="1:9" s="1" customFormat="1" ht="27.75" customHeight="1" x14ac:dyDescent="0.2">
      <c r="A4" s="6" t="s">
        <v>2</v>
      </c>
      <c r="B4" s="6" t="s">
        <v>0</v>
      </c>
      <c r="C4" s="13" t="s">
        <v>1038</v>
      </c>
      <c r="D4" s="13" t="s">
        <v>1</v>
      </c>
      <c r="E4" s="52" t="s">
        <v>6</v>
      </c>
      <c r="F4" s="12" t="s">
        <v>3</v>
      </c>
      <c r="G4" s="12" t="s">
        <v>5</v>
      </c>
    </row>
    <row r="5" spans="1:9" x14ac:dyDescent="0.2">
      <c r="A5" s="16" t="s">
        <v>19</v>
      </c>
      <c r="B5" s="17"/>
      <c r="C5" s="17"/>
      <c r="D5" s="17"/>
      <c r="E5" s="18"/>
      <c r="F5" s="19"/>
      <c r="G5" s="18"/>
    </row>
    <row r="6" spans="1:9" x14ac:dyDescent="0.2">
      <c r="A6" s="20" t="s">
        <v>20</v>
      </c>
      <c r="B6" s="21"/>
      <c r="C6" s="21"/>
      <c r="D6" s="21"/>
      <c r="E6" s="22"/>
      <c r="F6" s="23"/>
      <c r="G6" s="22"/>
    </row>
    <row r="7" spans="1:9" x14ac:dyDescent="0.2">
      <c r="A7" s="21" t="s">
        <v>26</v>
      </c>
      <c r="B7" s="21" t="s">
        <v>25</v>
      </c>
      <c r="C7" s="21" t="s">
        <v>24</v>
      </c>
      <c r="D7" s="24">
        <v>2410</v>
      </c>
      <c r="E7" s="22">
        <v>2505.8432899999998</v>
      </c>
      <c r="F7" s="23">
        <v>7.1464403608920302</v>
      </c>
      <c r="G7" s="22">
        <v>8.2711000000000006</v>
      </c>
    </row>
    <row r="8" spans="1:9" x14ac:dyDescent="0.2">
      <c r="A8" s="21" t="s">
        <v>23</v>
      </c>
      <c r="B8" s="21" t="s">
        <v>22</v>
      </c>
      <c r="C8" s="21" t="s">
        <v>24</v>
      </c>
      <c r="D8" s="24">
        <v>2359</v>
      </c>
      <c r="E8" s="22">
        <v>2459.1772940000001</v>
      </c>
      <c r="F8" s="23">
        <v>7.0133531248998597</v>
      </c>
      <c r="G8" s="22">
        <v>8.3308999999999997</v>
      </c>
    </row>
    <row r="9" spans="1:9" x14ac:dyDescent="0.2">
      <c r="A9" s="21" t="s">
        <v>84</v>
      </c>
      <c r="B9" s="21" t="s">
        <v>83</v>
      </c>
      <c r="C9" s="21" t="s">
        <v>21</v>
      </c>
      <c r="D9" s="24">
        <v>2000</v>
      </c>
      <c r="E9" s="22">
        <v>2227.1547123</v>
      </c>
      <c r="F9" s="23">
        <v>6.3516455276545303</v>
      </c>
      <c r="G9" s="22">
        <v>7.5250000000000004</v>
      </c>
    </row>
    <row r="10" spans="1:9" x14ac:dyDescent="0.2">
      <c r="A10" s="21" t="s">
        <v>86</v>
      </c>
      <c r="B10" s="21" t="s">
        <v>85</v>
      </c>
      <c r="C10" s="21" t="s">
        <v>87</v>
      </c>
      <c r="D10" s="24">
        <v>2000</v>
      </c>
      <c r="E10" s="22">
        <v>2115.9661096</v>
      </c>
      <c r="F10" s="23">
        <v>6.0345456031790201</v>
      </c>
      <c r="G10" s="22">
        <v>7.57</v>
      </c>
    </row>
    <row r="11" spans="1:9" x14ac:dyDescent="0.2">
      <c r="A11" s="21" t="s">
        <v>1276</v>
      </c>
      <c r="B11" s="21" t="s">
        <v>1277</v>
      </c>
      <c r="C11" s="21" t="s">
        <v>58</v>
      </c>
      <c r="D11" s="24">
        <v>150</v>
      </c>
      <c r="E11" s="22">
        <v>1570.5876123</v>
      </c>
      <c r="F11" s="23">
        <v>4.4791750336701099</v>
      </c>
      <c r="G11" s="22">
        <v>6.33</v>
      </c>
    </row>
    <row r="12" spans="1:9" x14ac:dyDescent="0.2">
      <c r="A12" s="21" t="s">
        <v>1278</v>
      </c>
      <c r="B12" s="21" t="s">
        <v>1279</v>
      </c>
      <c r="C12" s="21" t="s">
        <v>21</v>
      </c>
      <c r="D12" s="24">
        <v>150</v>
      </c>
      <c r="E12" s="22">
        <v>1564.5772397000001</v>
      </c>
      <c r="F12" s="23">
        <v>4.4620339899727499</v>
      </c>
      <c r="G12" s="22">
        <v>6.78</v>
      </c>
    </row>
    <row r="13" spans="1:9" x14ac:dyDescent="0.2">
      <c r="A13" s="21" t="s">
        <v>64</v>
      </c>
      <c r="B13" s="21" t="s">
        <v>63</v>
      </c>
      <c r="C13" s="21" t="s">
        <v>21</v>
      </c>
      <c r="D13" s="24">
        <v>1000</v>
      </c>
      <c r="E13" s="22">
        <v>1028.6446163999999</v>
      </c>
      <c r="F13" s="23">
        <v>2.9336022060881799</v>
      </c>
      <c r="G13" s="22">
        <v>7.6283000000000003</v>
      </c>
    </row>
    <row r="14" spans="1:9" x14ac:dyDescent="0.2">
      <c r="A14" s="20" t="s">
        <v>27</v>
      </c>
      <c r="B14" s="20"/>
      <c r="C14" s="20"/>
      <c r="D14" s="20"/>
      <c r="E14" s="25">
        <f>SUM(E6:E13)</f>
        <v>13471.950874300001</v>
      </c>
      <c r="F14" s="26">
        <f>SUM(F6:F13)</f>
        <v>38.420795846356484</v>
      </c>
      <c r="G14" s="25"/>
      <c r="H14" s="14"/>
      <c r="I14" s="14"/>
    </row>
    <row r="15" spans="1:9" x14ac:dyDescent="0.2">
      <c r="A15" s="21"/>
      <c r="B15" s="21"/>
      <c r="C15" s="21"/>
      <c r="D15" s="21"/>
      <c r="E15" s="22"/>
      <c r="F15" s="23"/>
      <c r="G15" s="22"/>
    </row>
    <row r="16" spans="1:9" x14ac:dyDescent="0.2">
      <c r="A16" s="20" t="s">
        <v>35</v>
      </c>
      <c r="B16" s="21"/>
      <c r="C16" s="21"/>
      <c r="D16" s="21"/>
      <c r="E16" s="22"/>
      <c r="F16" s="23"/>
      <c r="G16" s="22"/>
    </row>
    <row r="17" spans="1:9" x14ac:dyDescent="0.2">
      <c r="A17" s="21" t="s">
        <v>1280</v>
      </c>
      <c r="B17" s="21" t="s">
        <v>1281</v>
      </c>
      <c r="C17" s="21" t="s">
        <v>36</v>
      </c>
      <c r="D17" s="24">
        <v>7500000</v>
      </c>
      <c r="E17" s="22">
        <v>8038.1566666999997</v>
      </c>
      <c r="F17" s="23">
        <v>22.924102021590599</v>
      </c>
      <c r="G17" s="22">
        <v>7.2871184811443097</v>
      </c>
    </row>
    <row r="18" spans="1:9" x14ac:dyDescent="0.2">
      <c r="A18" s="21" t="s">
        <v>60</v>
      </c>
      <c r="B18" s="21" t="s">
        <v>59</v>
      </c>
      <c r="C18" s="21" t="s">
        <v>36</v>
      </c>
      <c r="D18" s="24">
        <v>4000000</v>
      </c>
      <c r="E18" s="22">
        <v>3857.0120000000002</v>
      </c>
      <c r="F18" s="23">
        <v>10.999852360777499</v>
      </c>
      <c r="G18" s="22">
        <v>7.5174026418000199</v>
      </c>
    </row>
    <row r="19" spans="1:9" x14ac:dyDescent="0.2">
      <c r="A19" s="21" t="s">
        <v>1282</v>
      </c>
      <c r="B19" s="21" t="s">
        <v>1283</v>
      </c>
      <c r="C19" s="21" t="s">
        <v>36</v>
      </c>
      <c r="D19" s="24">
        <v>2500000</v>
      </c>
      <c r="E19" s="22">
        <v>2574.6338888999999</v>
      </c>
      <c r="F19" s="23">
        <v>7.3426249804134303</v>
      </c>
      <c r="G19" s="22">
        <v>7.1674456949999996</v>
      </c>
    </row>
    <row r="20" spans="1:9" x14ac:dyDescent="0.2">
      <c r="A20" s="21" t="s">
        <v>89</v>
      </c>
      <c r="B20" s="21" t="s">
        <v>88</v>
      </c>
      <c r="C20" s="21" t="s">
        <v>36</v>
      </c>
      <c r="D20" s="24">
        <v>2500000</v>
      </c>
      <c r="E20" s="22">
        <v>2454.5149999999999</v>
      </c>
      <c r="F20" s="23">
        <v>7.00005668048576</v>
      </c>
      <c r="G20" s="22">
        <v>7.1090227112499997</v>
      </c>
    </row>
    <row r="21" spans="1:9" x14ac:dyDescent="0.2">
      <c r="A21" s="21" t="s">
        <v>1284</v>
      </c>
      <c r="B21" s="21" t="s">
        <v>1285</v>
      </c>
      <c r="C21" s="21" t="s">
        <v>36</v>
      </c>
      <c r="D21" s="24">
        <v>2000000</v>
      </c>
      <c r="E21" s="22">
        <v>2072.4736667000002</v>
      </c>
      <c r="F21" s="23">
        <v>5.9105090560514597</v>
      </c>
      <c r="G21" s="22">
        <v>6.3981512591796497</v>
      </c>
    </row>
    <row r="22" spans="1:9" x14ac:dyDescent="0.2">
      <c r="A22" s="21" t="s">
        <v>1286</v>
      </c>
      <c r="B22" s="21" t="s">
        <v>1287</v>
      </c>
      <c r="C22" s="21" t="s">
        <v>36</v>
      </c>
      <c r="D22" s="24">
        <v>1500000</v>
      </c>
      <c r="E22" s="22">
        <v>1565.9324999999999</v>
      </c>
      <c r="F22" s="23">
        <v>4.4658990708204103</v>
      </c>
      <c r="G22" s="22">
        <v>6.6956909062172203</v>
      </c>
    </row>
    <row r="23" spans="1:9" x14ac:dyDescent="0.2">
      <c r="A23" s="21" t="s">
        <v>91</v>
      </c>
      <c r="B23" s="21" t="s">
        <v>90</v>
      </c>
      <c r="C23" s="21" t="s">
        <v>36</v>
      </c>
      <c r="D23" s="24">
        <v>454700</v>
      </c>
      <c r="E23" s="22">
        <v>460.0939545</v>
      </c>
      <c r="F23" s="23">
        <v>1.31214670101785</v>
      </c>
      <c r="G23" s="22">
        <v>7.4516810649999998</v>
      </c>
    </row>
    <row r="24" spans="1:9" x14ac:dyDescent="0.2">
      <c r="A24" s="21" t="s">
        <v>82</v>
      </c>
      <c r="B24" s="21" t="s">
        <v>81</v>
      </c>
      <c r="C24" s="21" t="s">
        <v>36</v>
      </c>
      <c r="D24" s="24">
        <v>83300</v>
      </c>
      <c r="E24" s="22">
        <v>82.677017800000002</v>
      </c>
      <c r="F24" s="23">
        <v>0.235787441011169</v>
      </c>
      <c r="G24" s="22">
        <v>7.6304317749999999</v>
      </c>
    </row>
    <row r="25" spans="1:9" x14ac:dyDescent="0.2">
      <c r="A25" s="20" t="s">
        <v>27</v>
      </c>
      <c r="B25" s="20"/>
      <c r="C25" s="20"/>
      <c r="D25" s="20"/>
      <c r="E25" s="25">
        <f>SUM(E17:E24)</f>
        <v>21105.494694599998</v>
      </c>
      <c r="F25" s="26">
        <f>SUM(F17:F24)</f>
        <v>60.190978312168184</v>
      </c>
      <c r="G25" s="25"/>
      <c r="H25" s="14"/>
      <c r="I25" s="14"/>
    </row>
    <row r="26" spans="1:9" x14ac:dyDescent="0.2">
      <c r="A26" s="21"/>
      <c r="B26" s="21"/>
      <c r="C26" s="21"/>
      <c r="D26" s="21"/>
      <c r="E26" s="22"/>
      <c r="F26" s="23"/>
      <c r="G26" s="22"/>
    </row>
    <row r="27" spans="1:9" x14ac:dyDescent="0.2">
      <c r="A27" s="20" t="s">
        <v>1124</v>
      </c>
      <c r="B27" s="21"/>
      <c r="C27" s="21"/>
      <c r="D27" s="21"/>
      <c r="E27" s="22"/>
      <c r="F27" s="23"/>
      <c r="G27" s="22"/>
    </row>
    <row r="28" spans="1:9" x14ac:dyDescent="0.2">
      <c r="A28" s="21" t="s">
        <v>1125</v>
      </c>
      <c r="B28" s="21" t="s">
        <v>1126</v>
      </c>
      <c r="C28" s="21" t="s">
        <v>1127</v>
      </c>
      <c r="D28" s="24">
        <v>884.07799999999997</v>
      </c>
      <c r="E28" s="22">
        <v>100.15384419999999</v>
      </c>
      <c r="F28" s="23">
        <v>0.28562978273448703</v>
      </c>
      <c r="G28" s="22">
        <v>5.66</v>
      </c>
    </row>
    <row r="29" spans="1:9" x14ac:dyDescent="0.2">
      <c r="A29" s="20" t="s">
        <v>27</v>
      </c>
      <c r="B29" s="20"/>
      <c r="C29" s="20"/>
      <c r="D29" s="20"/>
      <c r="E29" s="25">
        <f>SUM(E28:E28)</f>
        <v>100.15384419999999</v>
      </c>
      <c r="F29" s="26">
        <f>SUM(F28:F28)</f>
        <v>0.28562978273448703</v>
      </c>
      <c r="G29" s="25"/>
      <c r="H29" s="14"/>
      <c r="I29" s="14"/>
    </row>
    <row r="30" spans="1:9" x14ac:dyDescent="0.2">
      <c r="A30" s="21"/>
      <c r="B30" s="21"/>
      <c r="C30" s="21"/>
      <c r="D30" s="21"/>
      <c r="E30" s="22"/>
      <c r="F30" s="23"/>
      <c r="G30" s="22"/>
    </row>
    <row r="31" spans="1:9" x14ac:dyDescent="0.2">
      <c r="A31" s="20" t="s">
        <v>38</v>
      </c>
      <c r="B31" s="20"/>
      <c r="C31" s="20"/>
      <c r="D31" s="20"/>
      <c r="E31" s="25">
        <f>E14+E25+E29</f>
        <v>34677.599413100004</v>
      </c>
      <c r="F31" s="26">
        <f>F14+F25+F29</f>
        <v>98.897403941259157</v>
      </c>
      <c r="G31" s="25"/>
      <c r="H31" s="14"/>
      <c r="I31" s="14"/>
    </row>
    <row r="32" spans="1:9" x14ac:dyDescent="0.2">
      <c r="A32" s="20"/>
      <c r="B32" s="20"/>
      <c r="C32" s="20"/>
      <c r="D32" s="20"/>
      <c r="E32" s="25"/>
      <c r="F32" s="26"/>
      <c r="G32" s="25"/>
      <c r="H32" s="14"/>
      <c r="I32" s="14"/>
    </row>
    <row r="33" spans="1:256" x14ac:dyDescent="0.2">
      <c r="A33" s="20" t="s">
        <v>345</v>
      </c>
      <c r="B33" s="20"/>
      <c r="C33" s="20"/>
      <c r="D33" s="20"/>
      <c r="E33" s="25">
        <v>2.4088318600000003</v>
      </c>
      <c r="F33" s="76">
        <f>E33/E37*100</f>
        <v>6.8697724616716277E-3</v>
      </c>
      <c r="G33" s="25"/>
      <c r="H33" s="14"/>
      <c r="I33" s="14"/>
    </row>
    <row r="34" spans="1:256" x14ac:dyDescent="0.2">
      <c r="A34" s="20"/>
      <c r="B34" s="20"/>
      <c r="C34" s="20"/>
      <c r="D34" s="20"/>
      <c r="E34" s="25"/>
      <c r="F34" s="26"/>
      <c r="G34" s="25"/>
      <c r="H34" s="14"/>
      <c r="I34" s="14"/>
    </row>
    <row r="35" spans="1:256" x14ac:dyDescent="0.2">
      <c r="A35" s="20" t="s">
        <v>40</v>
      </c>
      <c r="B35" s="20"/>
      <c r="C35" s="20"/>
      <c r="D35" s="20"/>
      <c r="E35" s="25">
        <f>E37-(E14+E25+E29+E33)</f>
        <v>384.20783264000056</v>
      </c>
      <c r="F35" s="25">
        <f>F37-(F14+F25+F29+F33)</f>
        <v>1.0957262862791737</v>
      </c>
      <c r="G35" s="25"/>
      <c r="H35" s="14"/>
      <c r="I35" s="14"/>
    </row>
    <row r="36" spans="1:256" x14ac:dyDescent="0.2">
      <c r="A36" s="20"/>
      <c r="B36" s="20"/>
      <c r="C36" s="20"/>
      <c r="D36" s="20"/>
      <c r="E36" s="25"/>
      <c r="F36" s="26"/>
      <c r="G36" s="25"/>
      <c r="H36" s="14"/>
      <c r="I36" s="14"/>
    </row>
    <row r="37" spans="1:256" x14ac:dyDescent="0.2">
      <c r="A37" s="27" t="s">
        <v>39</v>
      </c>
      <c r="B37" s="27"/>
      <c r="C37" s="27"/>
      <c r="D37" s="27"/>
      <c r="E37" s="28">
        <v>35064.216077600002</v>
      </c>
      <c r="F37" s="29">
        <v>100</v>
      </c>
      <c r="G37" s="28"/>
      <c r="H37" s="14"/>
      <c r="I37" s="14"/>
    </row>
    <row r="39" spans="1:256" x14ac:dyDescent="0.2">
      <c r="A39" s="77" t="s">
        <v>1288</v>
      </c>
      <c r="B39" s="77"/>
      <c r="C39" s="77"/>
      <c r="D39" s="77"/>
      <c r="E39" s="78"/>
      <c r="F39" s="78"/>
      <c r="G39" s="78"/>
    </row>
    <row r="40" spans="1:256" x14ac:dyDescent="0.2">
      <c r="A40" s="79"/>
      <c r="B40" s="79"/>
      <c r="C40" s="79"/>
      <c r="D40" s="79"/>
      <c r="E40" s="26"/>
      <c r="F40" s="26"/>
      <c r="G40" s="26"/>
    </row>
    <row r="41" spans="1:256" x14ac:dyDescent="0.2">
      <c r="A41" s="80" t="s">
        <v>1289</v>
      </c>
      <c r="C41" s="81"/>
      <c r="D41" s="79"/>
      <c r="E41" s="82" t="s">
        <v>1290</v>
      </c>
      <c r="F41" s="80" t="s">
        <v>3</v>
      </c>
      <c r="G41" s="26"/>
    </row>
    <row r="42" spans="1:256" s="85" customFormat="1" x14ac:dyDescent="0.2">
      <c r="A42" s="83" t="s">
        <v>1291</v>
      </c>
      <c r="B42" s="7"/>
      <c r="C42" s="81"/>
      <c r="D42" s="79"/>
      <c r="E42" s="84">
        <v>2500</v>
      </c>
      <c r="F42" s="84">
        <f>E42/$E$37*100</f>
        <v>7.1297758217873568</v>
      </c>
      <c r="G42" s="26"/>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row>
    <row r="43" spans="1:256" s="85" customFormat="1" x14ac:dyDescent="0.2">
      <c r="A43" s="83" t="s">
        <v>1291</v>
      </c>
      <c r="B43" s="7"/>
      <c r="C43" s="81"/>
      <c r="D43" s="79"/>
      <c r="E43" s="84">
        <v>2500</v>
      </c>
      <c r="F43" s="84">
        <f>E43/$E$37*100</f>
        <v>7.1297758217873568</v>
      </c>
      <c r="G43" s="26"/>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s="85" customFormat="1" x14ac:dyDescent="0.2">
      <c r="A44" s="83" t="s">
        <v>1291</v>
      </c>
      <c r="B44" s="7"/>
      <c r="C44" s="81"/>
      <c r="D44" s="79"/>
      <c r="E44" s="84">
        <v>2500</v>
      </c>
      <c r="F44" s="84">
        <f>E44/$E$37*100</f>
        <v>7.1297758217873568</v>
      </c>
      <c r="G44" s="26"/>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s="85" customFormat="1" x14ac:dyDescent="0.2">
      <c r="A45" s="83" t="s">
        <v>1291</v>
      </c>
      <c r="B45" s="7"/>
      <c r="C45" s="86"/>
      <c r="D45" s="79"/>
      <c r="E45" s="84">
        <v>2500</v>
      </c>
      <c r="F45" s="84">
        <f>E45/$E$37*100</f>
        <v>7.1297758217873568</v>
      </c>
      <c r="G45" s="8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row>
    <row r="46" spans="1:256" x14ac:dyDescent="0.2">
      <c r="A46" s="88" t="s">
        <v>1292</v>
      </c>
      <c r="B46" s="89"/>
      <c r="C46" s="89"/>
      <c r="D46" s="88"/>
      <c r="E46" s="90">
        <f>SUM(E42:E45)</f>
        <v>10000</v>
      </c>
      <c r="F46" s="90">
        <f>SUM(F42:F45)</f>
        <v>28.519103287149427</v>
      </c>
      <c r="G46" s="29"/>
    </row>
    <row r="48" spans="1:256" x14ac:dyDescent="0.2">
      <c r="A48" s="14" t="s">
        <v>41</v>
      </c>
    </row>
    <row r="49" spans="1:7" x14ac:dyDescent="0.2">
      <c r="A49" s="14" t="s">
        <v>1129</v>
      </c>
    </row>
    <row r="50" spans="1:7" x14ac:dyDescent="0.2">
      <c r="A50" s="14" t="s">
        <v>1293</v>
      </c>
    </row>
    <row r="52" spans="1:7" ht="33.75" customHeight="1" x14ac:dyDescent="0.2">
      <c r="A52" s="118" t="s">
        <v>1294</v>
      </c>
      <c r="B52" s="118"/>
      <c r="C52" s="118"/>
      <c r="D52" s="118"/>
      <c r="E52" s="118"/>
      <c r="F52" s="118"/>
      <c r="G52" s="118"/>
    </row>
    <row r="54" spans="1:7" x14ac:dyDescent="0.2">
      <c r="A54" s="14" t="s">
        <v>42</v>
      </c>
    </row>
    <row r="55" spans="1:7" x14ac:dyDescent="0.2">
      <c r="A55" s="14" t="s">
        <v>43</v>
      </c>
    </row>
    <row r="56" spans="1:7" x14ac:dyDescent="0.2">
      <c r="A56" s="14" t="s">
        <v>44</v>
      </c>
      <c r="B56" s="14"/>
      <c r="C56" s="30" t="s">
        <v>46</v>
      </c>
      <c r="D56" s="14" t="s">
        <v>45</v>
      </c>
    </row>
    <row r="57" spans="1:7" x14ac:dyDescent="0.2">
      <c r="A57" s="7" t="s">
        <v>47</v>
      </c>
      <c r="C57" s="31">
        <v>39.386600000000001</v>
      </c>
      <c r="D57" s="31">
        <v>41.1051</v>
      </c>
    </row>
    <row r="58" spans="1:7" x14ac:dyDescent="0.2">
      <c r="A58" s="7" t="s">
        <v>1153</v>
      </c>
      <c r="C58" s="31">
        <v>10.254799999999999</v>
      </c>
      <c r="D58" s="31">
        <v>10.2424</v>
      </c>
    </row>
    <row r="59" spans="1:7" x14ac:dyDescent="0.2">
      <c r="A59" s="7" t="s">
        <v>49</v>
      </c>
      <c r="C59" s="31">
        <v>42.8919</v>
      </c>
      <c r="D59" s="31">
        <v>44.923900000000003</v>
      </c>
    </row>
    <row r="60" spans="1:7" x14ac:dyDescent="0.2">
      <c r="A60" s="7" t="s">
        <v>1155</v>
      </c>
      <c r="C60" s="31">
        <v>10.1517</v>
      </c>
      <c r="D60" s="31">
        <v>10.1425</v>
      </c>
    </row>
    <row r="62" spans="1:7" x14ac:dyDescent="0.2">
      <c r="A62" s="14" t="s">
        <v>51</v>
      </c>
    </row>
    <row r="63" spans="1:7" x14ac:dyDescent="0.2">
      <c r="A63" s="116" t="s">
        <v>52</v>
      </c>
      <c r="B63" s="117"/>
      <c r="C63" s="32" t="s">
        <v>53</v>
      </c>
    </row>
    <row r="64" spans="1:7" x14ac:dyDescent="0.2">
      <c r="A64" s="112" t="s">
        <v>1153</v>
      </c>
      <c r="B64" s="113"/>
      <c r="C64" s="33">
        <v>0.45372391000000001</v>
      </c>
    </row>
    <row r="65" spans="1:9" x14ac:dyDescent="0.2">
      <c r="A65" s="112" t="s">
        <v>1155</v>
      </c>
      <c r="B65" s="113"/>
      <c r="C65" s="33">
        <v>0.47528535</v>
      </c>
    </row>
    <row r="66" spans="1:9" x14ac:dyDescent="0.2">
      <c r="A66" s="7" t="s">
        <v>54</v>
      </c>
    </row>
    <row r="67" spans="1:9" x14ac:dyDescent="0.2">
      <c r="A67" s="7" t="s">
        <v>55</v>
      </c>
    </row>
    <row r="69" spans="1:9" x14ac:dyDescent="0.2">
      <c r="A69" s="63" t="s">
        <v>1295</v>
      </c>
    </row>
    <row r="70" spans="1:9" x14ac:dyDescent="0.2">
      <c r="A70" s="63"/>
    </row>
    <row r="71" spans="1:9" x14ac:dyDescent="0.2">
      <c r="A71" s="59" t="s">
        <v>1296</v>
      </c>
    </row>
    <row r="72" spans="1:9" x14ac:dyDescent="0.2">
      <c r="A72" s="59" t="s">
        <v>1297</v>
      </c>
    </row>
    <row r="74" spans="1:9" x14ac:dyDescent="0.2">
      <c r="A74" s="14" t="s">
        <v>286</v>
      </c>
      <c r="D74" s="34">
        <v>10.095039081866901</v>
      </c>
      <c r="E74" s="10" t="s">
        <v>56</v>
      </c>
    </row>
    <row r="76" spans="1:9" x14ac:dyDescent="0.2">
      <c r="A76" s="14" t="s">
        <v>963</v>
      </c>
      <c r="D76" s="30" t="s">
        <v>57</v>
      </c>
    </row>
    <row r="78" spans="1:9" x14ac:dyDescent="0.2">
      <c r="A78" s="63" t="s">
        <v>1298</v>
      </c>
      <c r="B78" s="59"/>
      <c r="C78" s="59"/>
      <c r="D78" s="59"/>
      <c r="E78" s="11"/>
      <c r="G78" s="11"/>
      <c r="H78" s="59"/>
      <c r="I78" s="59"/>
    </row>
    <row r="79" spans="1:9" ht="15" x14ac:dyDescent="0.25">
      <c r="A79" s="91"/>
      <c r="B79" s="59"/>
      <c r="C79" s="59"/>
      <c r="D79" s="59"/>
      <c r="E79" s="11"/>
      <c r="G79" s="11"/>
      <c r="H79" s="59"/>
      <c r="I79" s="59"/>
    </row>
    <row r="80" spans="1:9" x14ac:dyDescent="0.2">
      <c r="A80" s="63" t="s">
        <v>997</v>
      </c>
      <c r="B80" s="59"/>
      <c r="C80" s="59"/>
      <c r="D80" s="59"/>
      <c r="E80" s="11"/>
      <c r="G80" s="11"/>
      <c r="H80" s="59"/>
      <c r="I80" s="59"/>
    </row>
    <row r="81" spans="1:9" x14ac:dyDescent="0.2">
      <c r="A81" s="59"/>
      <c r="B81" s="59"/>
      <c r="C81" s="59"/>
      <c r="D81" s="59"/>
      <c r="E81" s="11"/>
      <c r="G81" s="11"/>
      <c r="H81" s="59"/>
      <c r="I81" s="59"/>
    </row>
    <row r="82" spans="1:9" x14ac:dyDescent="0.2">
      <c r="A82" s="59"/>
      <c r="B82" s="59"/>
      <c r="C82" s="59"/>
      <c r="D82" s="59"/>
      <c r="E82" s="11"/>
      <c r="G82" s="11"/>
      <c r="H82" s="59"/>
      <c r="I82" s="59"/>
    </row>
    <row r="83" spans="1:9" x14ac:dyDescent="0.2">
      <c r="A83" s="59"/>
      <c r="B83" s="59"/>
      <c r="C83" s="59"/>
      <c r="D83" s="59"/>
      <c r="E83" s="11"/>
      <c r="G83" s="11"/>
      <c r="H83" s="59"/>
      <c r="I83" s="59"/>
    </row>
    <row r="84" spans="1:9" x14ac:dyDescent="0.2">
      <c r="A84" s="59"/>
      <c r="B84" s="59"/>
      <c r="C84" s="59"/>
      <c r="D84" s="59"/>
      <c r="E84" s="11"/>
      <c r="G84" s="11"/>
      <c r="H84" s="59"/>
      <c r="I84" s="59"/>
    </row>
    <row r="85" spans="1:9" x14ac:dyDescent="0.2">
      <c r="A85" s="59"/>
      <c r="B85" s="59"/>
      <c r="C85" s="59"/>
      <c r="D85" s="59"/>
      <c r="E85" s="11"/>
      <c r="G85" s="11"/>
      <c r="H85" s="59"/>
      <c r="I85" s="59"/>
    </row>
    <row r="86" spans="1:9" x14ac:dyDescent="0.2">
      <c r="A86" s="59"/>
      <c r="B86" s="59"/>
      <c r="C86" s="59"/>
      <c r="D86" s="59"/>
      <c r="E86" s="11"/>
      <c r="G86" s="11"/>
      <c r="H86" s="59"/>
      <c r="I86" s="59"/>
    </row>
    <row r="87" spans="1:9" x14ac:dyDescent="0.2">
      <c r="A87" s="59"/>
      <c r="B87" s="59"/>
      <c r="C87" s="59"/>
      <c r="D87" s="59"/>
      <c r="E87" s="11"/>
      <c r="G87" s="11"/>
      <c r="H87" s="59"/>
      <c r="I87" s="59"/>
    </row>
    <row r="88" spans="1:9" x14ac:dyDescent="0.2">
      <c r="A88" s="59"/>
      <c r="B88" s="59"/>
      <c r="C88" s="59"/>
      <c r="D88" s="59"/>
      <c r="E88" s="11"/>
      <c r="G88" s="11"/>
      <c r="H88" s="59"/>
      <c r="I88" s="59"/>
    </row>
    <row r="89" spans="1:9" x14ac:dyDescent="0.2">
      <c r="A89" s="59"/>
      <c r="B89" s="59"/>
      <c r="C89" s="59"/>
      <c r="D89" s="59"/>
      <c r="E89" s="11"/>
      <c r="G89" s="11"/>
      <c r="H89" s="59"/>
      <c r="I89" s="59"/>
    </row>
    <row r="90" spans="1:9" x14ac:dyDescent="0.2">
      <c r="A90" s="59"/>
      <c r="B90" s="59"/>
      <c r="C90" s="59"/>
      <c r="D90" s="59"/>
      <c r="E90" s="11"/>
      <c r="G90" s="11"/>
      <c r="H90" s="59"/>
      <c r="I90" s="59"/>
    </row>
    <row r="91" spans="1:9" x14ac:dyDescent="0.2">
      <c r="A91" s="59"/>
      <c r="B91" s="59"/>
      <c r="C91" s="59"/>
      <c r="D91" s="59"/>
      <c r="E91" s="11"/>
      <c r="G91" s="11"/>
      <c r="H91" s="59"/>
      <c r="I91" s="59"/>
    </row>
    <row r="92" spans="1:9" x14ac:dyDescent="0.2">
      <c r="A92" s="59"/>
      <c r="B92" s="59"/>
      <c r="C92" s="59"/>
      <c r="D92" s="59"/>
      <c r="E92" s="11"/>
      <c r="G92" s="11"/>
      <c r="H92" s="59"/>
      <c r="I92" s="59"/>
    </row>
    <row r="93" spans="1:9" x14ac:dyDescent="0.2">
      <c r="A93" s="59"/>
      <c r="B93" s="59"/>
      <c r="C93" s="59"/>
      <c r="D93" s="59"/>
      <c r="E93" s="11"/>
      <c r="G93" s="11"/>
      <c r="H93" s="59"/>
      <c r="I93" s="59"/>
    </row>
    <row r="94" spans="1:9" x14ac:dyDescent="0.2">
      <c r="A94" s="59"/>
      <c r="B94" s="59"/>
      <c r="C94" s="59"/>
      <c r="D94" s="59"/>
      <c r="E94" s="11"/>
      <c r="G94" s="11"/>
      <c r="H94" s="59"/>
      <c r="I94" s="59"/>
    </row>
    <row r="95" spans="1:9" x14ac:dyDescent="0.2">
      <c r="A95" s="59"/>
      <c r="B95" s="59"/>
      <c r="C95" s="59"/>
      <c r="D95" s="59"/>
      <c r="E95" s="11"/>
      <c r="G95" s="11"/>
      <c r="H95" s="59"/>
      <c r="I95" s="59"/>
    </row>
    <row r="96" spans="1:9" x14ac:dyDescent="0.2">
      <c r="A96" s="63" t="s">
        <v>1299</v>
      </c>
      <c r="B96" s="59"/>
      <c r="C96" s="59"/>
      <c r="D96" s="59"/>
      <c r="E96" s="11"/>
      <c r="G96" s="11"/>
      <c r="H96" s="59"/>
      <c r="I96" s="59"/>
    </row>
    <row r="97" spans="1:9" x14ac:dyDescent="0.2">
      <c r="A97" s="59"/>
      <c r="B97" s="59"/>
      <c r="C97" s="59"/>
      <c r="D97" s="59"/>
      <c r="E97" s="11"/>
      <c r="G97" s="11"/>
      <c r="H97" s="59"/>
      <c r="I97" s="59"/>
    </row>
    <row r="98" spans="1:9" x14ac:dyDescent="0.2">
      <c r="A98" s="63" t="s">
        <v>998</v>
      </c>
      <c r="B98" s="59"/>
      <c r="C98" s="59"/>
      <c r="D98" s="59"/>
      <c r="E98" s="11"/>
      <c r="G98" s="11"/>
      <c r="H98" s="59"/>
      <c r="I98" s="59"/>
    </row>
    <row r="99" spans="1:9" x14ac:dyDescent="0.2">
      <c r="A99" s="59"/>
      <c r="B99" s="59"/>
      <c r="C99" s="59"/>
      <c r="D99" s="59"/>
      <c r="E99" s="11"/>
      <c r="G99" s="11"/>
      <c r="H99" s="59"/>
      <c r="I99" s="59"/>
    </row>
    <row r="100" spans="1:9" x14ac:dyDescent="0.2">
      <c r="A100" s="59"/>
      <c r="B100" s="59"/>
      <c r="C100" s="59"/>
      <c r="D100" s="59"/>
      <c r="E100" s="11"/>
      <c r="G100" s="11"/>
      <c r="H100" s="59"/>
      <c r="I100" s="59"/>
    </row>
    <row r="101" spans="1:9" x14ac:dyDescent="0.2">
      <c r="A101" s="59"/>
      <c r="B101" s="59"/>
      <c r="C101" s="59"/>
      <c r="D101" s="59"/>
      <c r="E101" s="11"/>
      <c r="G101" s="11"/>
      <c r="H101" s="59"/>
      <c r="I101" s="59"/>
    </row>
    <row r="102" spans="1:9" x14ac:dyDescent="0.2">
      <c r="A102" s="59"/>
      <c r="B102" s="59"/>
      <c r="C102" s="59"/>
      <c r="D102" s="59"/>
      <c r="E102" s="11"/>
      <c r="G102" s="11"/>
      <c r="H102" s="59"/>
      <c r="I102" s="59"/>
    </row>
    <row r="103" spans="1:9" x14ac:dyDescent="0.2">
      <c r="A103" s="59"/>
      <c r="B103" s="59"/>
      <c r="C103" s="59"/>
      <c r="D103" s="59"/>
      <c r="E103" s="11"/>
      <c r="G103" s="11"/>
      <c r="H103" s="59"/>
      <c r="I103" s="59"/>
    </row>
    <row r="104" spans="1:9" x14ac:dyDescent="0.2">
      <c r="A104" s="59"/>
      <c r="B104" s="59"/>
      <c r="C104" s="59"/>
      <c r="D104" s="59"/>
      <c r="E104" s="11"/>
      <c r="G104" s="11"/>
      <c r="H104" s="59"/>
      <c r="I104" s="59"/>
    </row>
    <row r="105" spans="1:9" x14ac:dyDescent="0.2">
      <c r="A105" s="59"/>
      <c r="B105" s="59"/>
      <c r="C105" s="59"/>
      <c r="D105" s="59"/>
      <c r="E105" s="11"/>
      <c r="G105" s="11"/>
      <c r="H105" s="59"/>
      <c r="I105" s="59"/>
    </row>
    <row r="106" spans="1:9" x14ac:dyDescent="0.2">
      <c r="A106" s="59"/>
      <c r="B106" s="59"/>
      <c r="C106" s="59"/>
      <c r="D106" s="59"/>
      <c r="E106" s="11"/>
      <c r="G106" s="11"/>
      <c r="H106" s="59"/>
      <c r="I106" s="59"/>
    </row>
    <row r="107" spans="1:9" x14ac:dyDescent="0.2">
      <c r="A107" s="59"/>
      <c r="B107" s="59"/>
      <c r="C107" s="59"/>
      <c r="D107" s="59"/>
      <c r="E107" s="11"/>
      <c r="G107" s="11"/>
      <c r="H107" s="59"/>
      <c r="I107" s="59"/>
    </row>
    <row r="108" spans="1:9" x14ac:dyDescent="0.2">
      <c r="A108" s="59"/>
      <c r="B108" s="59"/>
      <c r="C108" s="59"/>
      <c r="D108" s="59"/>
      <c r="E108" s="11"/>
      <c r="G108" s="11"/>
      <c r="H108" s="59"/>
      <c r="I108" s="59"/>
    </row>
    <row r="109" spans="1:9" x14ac:dyDescent="0.2">
      <c r="A109" s="59"/>
      <c r="B109" s="59"/>
      <c r="C109" s="59"/>
      <c r="D109" s="59"/>
      <c r="E109" s="11"/>
      <c r="G109" s="11"/>
      <c r="H109" s="59"/>
      <c r="I109" s="59"/>
    </row>
    <row r="110" spans="1:9" x14ac:dyDescent="0.2">
      <c r="A110" s="59"/>
      <c r="B110" s="59"/>
      <c r="C110" s="59"/>
      <c r="D110" s="59"/>
      <c r="E110" s="11"/>
      <c r="G110" s="11"/>
      <c r="H110" s="59"/>
      <c r="I110" s="59"/>
    </row>
    <row r="111" spans="1:9" x14ac:dyDescent="0.2">
      <c r="A111" s="59"/>
      <c r="B111" s="59"/>
      <c r="C111" s="59"/>
      <c r="D111" s="59"/>
      <c r="E111" s="11"/>
      <c r="G111" s="11"/>
      <c r="H111" s="59"/>
      <c r="I111" s="59"/>
    </row>
    <row r="112" spans="1:9" x14ac:dyDescent="0.2">
      <c r="A112" s="59"/>
      <c r="B112" s="59"/>
      <c r="C112" s="59"/>
      <c r="D112" s="59"/>
      <c r="E112" s="11"/>
      <c r="G112" s="11"/>
      <c r="H112" s="59"/>
      <c r="I112" s="59"/>
    </row>
    <row r="113" spans="1:9" x14ac:dyDescent="0.2">
      <c r="A113" s="59" t="s">
        <v>996</v>
      </c>
      <c r="B113" s="59"/>
      <c r="C113" s="59"/>
      <c r="D113" s="59"/>
      <c r="E113" s="11"/>
      <c r="G113" s="11"/>
      <c r="H113" s="59"/>
      <c r="I113" s="59"/>
    </row>
    <row r="114" spans="1:9" x14ac:dyDescent="0.2">
      <c r="A114" s="70"/>
      <c r="B114" s="59"/>
      <c r="C114" s="59"/>
      <c r="D114" s="59"/>
      <c r="E114" s="11"/>
      <c r="G114" s="11"/>
      <c r="H114" s="59"/>
      <c r="I114" s="59"/>
    </row>
    <row r="115" spans="1:9" x14ac:dyDescent="0.2">
      <c r="A115" s="59"/>
      <c r="B115" s="59"/>
      <c r="C115" s="59"/>
      <c r="D115" s="59"/>
      <c r="E115" s="11"/>
      <c r="G115" s="11"/>
      <c r="H115" s="59"/>
      <c r="I115" s="59"/>
    </row>
    <row r="116" spans="1:9" x14ac:dyDescent="0.2">
      <c r="A116" s="59"/>
      <c r="B116" s="59"/>
      <c r="C116" s="59"/>
      <c r="D116" s="59"/>
      <c r="E116" s="11"/>
      <c r="G116" s="11"/>
      <c r="H116" s="59"/>
      <c r="I116" s="59"/>
    </row>
    <row r="117" spans="1:9" x14ac:dyDescent="0.2">
      <c r="A117" s="70"/>
      <c r="B117" s="59"/>
      <c r="C117" s="59"/>
      <c r="D117" s="59"/>
      <c r="E117" s="11"/>
      <c r="G117" s="11"/>
      <c r="H117" s="59"/>
      <c r="I117" s="59"/>
    </row>
    <row r="118" spans="1:9" x14ac:dyDescent="0.2">
      <c r="A118" s="70"/>
      <c r="B118" s="59"/>
      <c r="C118" s="59"/>
      <c r="D118" s="59"/>
      <c r="E118" s="11"/>
      <c r="G118" s="11"/>
      <c r="H118" s="59"/>
      <c r="I118" s="59"/>
    </row>
    <row r="119" spans="1:9" x14ac:dyDescent="0.2">
      <c r="A119" s="59"/>
      <c r="B119" s="59"/>
      <c r="C119" s="59"/>
      <c r="D119" s="59"/>
      <c r="E119" s="11"/>
      <c r="G119" s="11"/>
      <c r="H119" s="59"/>
      <c r="I119" s="59"/>
    </row>
    <row r="120" spans="1:9" x14ac:dyDescent="0.2">
      <c r="A120" s="59"/>
      <c r="B120" s="59"/>
      <c r="C120" s="59"/>
      <c r="D120" s="59"/>
      <c r="E120" s="11"/>
      <c r="G120" s="11"/>
      <c r="H120" s="59"/>
      <c r="I120" s="59"/>
    </row>
    <row r="121" spans="1:9" x14ac:dyDescent="0.2">
      <c r="A121" s="59"/>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59"/>
      <c r="B124" s="59"/>
      <c r="C124" s="59"/>
      <c r="D124" s="59"/>
      <c r="E124" s="11"/>
      <c r="G124" s="11"/>
      <c r="H124" s="59"/>
      <c r="I124" s="59"/>
    </row>
    <row r="125" spans="1:9" x14ac:dyDescent="0.2">
      <c r="A125" s="59"/>
      <c r="B125" s="59"/>
      <c r="C125" s="59"/>
      <c r="D125" s="59"/>
      <c r="E125" s="11"/>
      <c r="G125" s="11"/>
      <c r="H125" s="59"/>
      <c r="I125" s="59"/>
    </row>
    <row r="126" spans="1:9" x14ac:dyDescent="0.2">
      <c r="A126" s="59"/>
      <c r="B126" s="59"/>
      <c r="C126" s="59"/>
      <c r="D126" s="59"/>
      <c r="E126" s="11"/>
      <c r="G126" s="11"/>
      <c r="H126" s="59"/>
      <c r="I126" s="59"/>
    </row>
    <row r="127" spans="1:9" x14ac:dyDescent="0.2">
      <c r="A127" s="59"/>
      <c r="B127" s="59"/>
      <c r="C127" s="59"/>
      <c r="D127" s="59"/>
      <c r="E127" s="11"/>
      <c r="G127" s="11"/>
      <c r="H127" s="59"/>
      <c r="I127" s="59"/>
    </row>
    <row r="128" spans="1:9" x14ac:dyDescent="0.2">
      <c r="A128" s="59"/>
      <c r="B128" s="59"/>
      <c r="C128" s="59"/>
      <c r="D128" s="59"/>
      <c r="E128" s="11"/>
      <c r="G128" s="11"/>
      <c r="H128" s="59"/>
      <c r="I128" s="59"/>
    </row>
    <row r="129" spans="1:9" x14ac:dyDescent="0.2">
      <c r="A129" s="59"/>
      <c r="B129" s="59"/>
      <c r="C129" s="59"/>
      <c r="D129" s="59"/>
      <c r="E129" s="11"/>
      <c r="G129" s="11"/>
      <c r="H129" s="59"/>
      <c r="I129" s="59"/>
    </row>
    <row r="130" spans="1:9" x14ac:dyDescent="0.2">
      <c r="A130" s="59"/>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59"/>
      <c r="B133" s="59"/>
      <c r="C133" s="59"/>
      <c r="D133" s="59"/>
      <c r="E133" s="11"/>
      <c r="G133" s="11"/>
      <c r="H133" s="59"/>
      <c r="I133" s="59"/>
    </row>
    <row r="134" spans="1:9" x14ac:dyDescent="0.2">
      <c r="A134" s="59"/>
      <c r="B134" s="59"/>
      <c r="C134" s="59"/>
      <c r="D134" s="59"/>
      <c r="E134" s="11"/>
      <c r="G134" s="11"/>
      <c r="H134" s="59"/>
      <c r="I134" s="59"/>
    </row>
    <row r="135" spans="1:9" x14ac:dyDescent="0.2">
      <c r="A135" s="59"/>
      <c r="B135" s="59"/>
      <c r="C135" s="59"/>
      <c r="D135" s="59"/>
      <c r="E135" s="11"/>
      <c r="G135" s="11"/>
      <c r="H135" s="59"/>
      <c r="I135" s="59"/>
    </row>
    <row r="136" spans="1:9" x14ac:dyDescent="0.2">
      <c r="A136" s="59"/>
      <c r="B136" s="59"/>
      <c r="C136" s="59"/>
      <c r="D136" s="59"/>
      <c r="E136" s="11"/>
      <c r="G136" s="11"/>
      <c r="H136" s="59"/>
      <c r="I136" s="59"/>
    </row>
    <row r="137" spans="1:9" x14ac:dyDescent="0.2">
      <c r="A137" s="59"/>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59"/>
      <c r="B149" s="59"/>
      <c r="C149" s="59"/>
      <c r="D149" s="59"/>
      <c r="E149" s="11"/>
      <c r="G149" s="11"/>
      <c r="H149" s="59"/>
      <c r="I149" s="59"/>
    </row>
    <row r="150" spans="1:9" x14ac:dyDescent="0.2">
      <c r="A150" s="59"/>
      <c r="B150" s="59"/>
      <c r="C150" s="59"/>
      <c r="D150" s="59"/>
      <c r="E150" s="11"/>
      <c r="G150" s="11"/>
      <c r="H150" s="59"/>
      <c r="I150" s="59"/>
    </row>
    <row r="151" spans="1:9" x14ac:dyDescent="0.2">
      <c r="A151" s="59"/>
      <c r="B151" s="59"/>
      <c r="C151" s="59"/>
      <c r="D151" s="59"/>
      <c r="E151" s="11"/>
      <c r="G151" s="11"/>
      <c r="H151" s="59"/>
      <c r="I151" s="59"/>
    </row>
    <row r="152" spans="1:9" x14ac:dyDescent="0.2">
      <c r="A152" s="59"/>
      <c r="B152" s="59"/>
      <c r="C152" s="59"/>
      <c r="D152" s="59"/>
      <c r="E152" s="11"/>
      <c r="G152" s="11"/>
      <c r="H152" s="59"/>
      <c r="I152" s="59"/>
    </row>
    <row r="153" spans="1:9" x14ac:dyDescent="0.2">
      <c r="A153" s="59"/>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59"/>
      <c r="B156" s="59"/>
      <c r="C156" s="59"/>
      <c r="D156" s="59"/>
      <c r="E156" s="11"/>
      <c r="G156" s="11"/>
      <c r="H156" s="59"/>
      <c r="I156" s="59"/>
    </row>
    <row r="157" spans="1:9" x14ac:dyDescent="0.2">
      <c r="A157" s="59"/>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c r="B164" s="59"/>
      <c r="C164" s="59"/>
      <c r="D164" s="59"/>
      <c r="E164" s="11"/>
      <c r="G164" s="11"/>
      <c r="H164" s="59"/>
      <c r="I164" s="59"/>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row r="197" spans="1:9" x14ac:dyDescent="0.2">
      <c r="A197" s="59"/>
      <c r="B197" s="59"/>
      <c r="C197" s="59"/>
      <c r="D197" s="59"/>
      <c r="E197" s="11"/>
      <c r="G197" s="11"/>
      <c r="H197" s="59"/>
      <c r="I197" s="59"/>
    </row>
    <row r="198" spans="1:9" x14ac:dyDescent="0.2">
      <c r="A198" s="59"/>
      <c r="B198" s="59"/>
      <c r="C198" s="59"/>
      <c r="D198" s="59"/>
      <c r="E198" s="11"/>
      <c r="G198" s="11"/>
      <c r="H198" s="59"/>
      <c r="I198" s="59"/>
    </row>
    <row r="199" spans="1:9" x14ac:dyDescent="0.2">
      <c r="A199" s="59"/>
      <c r="B199" s="59"/>
      <c r="C199" s="59"/>
      <c r="D199" s="59"/>
      <c r="E199" s="11"/>
      <c r="G199" s="11"/>
      <c r="H199" s="59"/>
      <c r="I199" s="59"/>
    </row>
    <row r="200" spans="1:9" x14ac:dyDescent="0.2">
      <c r="A200" s="59"/>
      <c r="B200" s="59"/>
      <c r="C200" s="59"/>
      <c r="D200" s="59"/>
      <c r="E200" s="11"/>
      <c r="G200" s="11"/>
      <c r="H200" s="59"/>
      <c r="I200" s="59"/>
    </row>
    <row r="201" spans="1:9" x14ac:dyDescent="0.2">
      <c r="A201" s="59"/>
      <c r="B201" s="59"/>
      <c r="C201" s="59"/>
      <c r="D201" s="59"/>
      <c r="E201" s="11"/>
      <c r="G201" s="11"/>
      <c r="H201" s="59"/>
      <c r="I201" s="59"/>
    </row>
    <row r="202" spans="1:9" x14ac:dyDescent="0.2">
      <c r="A202" s="59"/>
      <c r="B202" s="59"/>
      <c r="C202" s="59"/>
      <c r="D202" s="59"/>
      <c r="E202" s="11"/>
      <c r="G202" s="11"/>
      <c r="H202" s="59"/>
      <c r="I202" s="59"/>
    </row>
    <row r="203" spans="1:9" x14ac:dyDescent="0.2">
      <c r="A203" s="59"/>
      <c r="B203" s="59"/>
      <c r="C203" s="59"/>
      <c r="D203" s="59"/>
      <c r="E203" s="11"/>
      <c r="G203" s="11"/>
      <c r="H203" s="59"/>
      <c r="I203" s="59"/>
    </row>
    <row r="204" spans="1:9" x14ac:dyDescent="0.2">
      <c r="A204" s="59"/>
      <c r="B204" s="59"/>
      <c r="C204" s="59"/>
      <c r="D204" s="59"/>
      <c r="E204" s="11"/>
      <c r="G204" s="11"/>
      <c r="H204" s="59"/>
      <c r="I204" s="59"/>
    </row>
    <row r="205" spans="1:9" x14ac:dyDescent="0.2">
      <c r="A205" s="59"/>
      <c r="B205" s="59"/>
      <c r="C205" s="59"/>
      <c r="D205" s="59"/>
      <c r="E205" s="11"/>
      <c r="G205" s="11"/>
      <c r="H205" s="59"/>
      <c r="I205" s="59"/>
    </row>
    <row r="206" spans="1:9" x14ac:dyDescent="0.2">
      <c r="A206" s="59"/>
      <c r="B206" s="59"/>
      <c r="C206" s="59"/>
      <c r="D206" s="59"/>
      <c r="E206" s="11"/>
      <c r="G206" s="11"/>
      <c r="H206" s="59"/>
      <c r="I206" s="59"/>
    </row>
    <row r="207" spans="1:9" x14ac:dyDescent="0.2">
      <c r="A207" s="59"/>
      <c r="B207" s="59"/>
      <c r="C207" s="59"/>
      <c r="D207" s="59"/>
      <c r="E207" s="11"/>
      <c r="G207" s="11"/>
      <c r="H207" s="59"/>
      <c r="I207" s="59"/>
    </row>
    <row r="208" spans="1:9" x14ac:dyDescent="0.2">
      <c r="A208" s="59"/>
      <c r="B208" s="59"/>
      <c r="C208" s="59"/>
      <c r="D208" s="59"/>
      <c r="E208" s="11"/>
      <c r="G208" s="11"/>
      <c r="H208" s="59"/>
      <c r="I208" s="59"/>
    </row>
    <row r="209" spans="1:9" x14ac:dyDescent="0.2">
      <c r="A209" s="59"/>
      <c r="B209" s="59"/>
      <c r="C209" s="59"/>
      <c r="D209" s="59"/>
      <c r="E209" s="11"/>
      <c r="G209" s="11"/>
      <c r="H209" s="59"/>
      <c r="I209" s="59"/>
    </row>
    <row r="210" spans="1:9" x14ac:dyDescent="0.2">
      <c r="A210" s="59"/>
      <c r="B210" s="59"/>
      <c r="C210" s="59"/>
      <c r="D210" s="59"/>
      <c r="E210" s="11"/>
      <c r="G210" s="11"/>
      <c r="H210" s="59"/>
      <c r="I210" s="59"/>
    </row>
    <row r="211" spans="1:9" x14ac:dyDescent="0.2">
      <c r="A211" s="59"/>
      <c r="B211" s="59"/>
      <c r="C211" s="59"/>
      <c r="D211" s="59"/>
      <c r="E211" s="11"/>
      <c r="G211" s="11"/>
      <c r="H211" s="59"/>
      <c r="I211" s="59"/>
    </row>
    <row r="212" spans="1:9" x14ac:dyDescent="0.2">
      <c r="A212" s="59"/>
      <c r="B212" s="59"/>
      <c r="C212" s="59"/>
      <c r="D212" s="59"/>
      <c r="E212" s="11"/>
      <c r="G212" s="11"/>
      <c r="H212" s="59"/>
      <c r="I212" s="59"/>
    </row>
    <row r="213" spans="1:9" x14ac:dyDescent="0.2">
      <c r="A213" s="59"/>
      <c r="B213" s="59"/>
      <c r="C213" s="59"/>
      <c r="D213" s="59"/>
      <c r="E213" s="11"/>
      <c r="G213" s="11"/>
      <c r="H213" s="59"/>
      <c r="I213" s="59"/>
    </row>
    <row r="214" spans="1:9" x14ac:dyDescent="0.2">
      <c r="A214" s="59"/>
      <c r="B214" s="59"/>
      <c r="C214" s="59"/>
      <c r="D214" s="59"/>
      <c r="E214" s="11"/>
      <c r="G214" s="11"/>
      <c r="H214" s="59"/>
      <c r="I214" s="59"/>
    </row>
    <row r="215" spans="1:9" x14ac:dyDescent="0.2">
      <c r="A215" s="59"/>
      <c r="B215" s="59"/>
      <c r="C215" s="59"/>
      <c r="D215" s="59"/>
      <c r="E215" s="11"/>
      <c r="G215" s="11"/>
      <c r="H215" s="59"/>
      <c r="I215" s="59"/>
    </row>
    <row r="216" spans="1:9" x14ac:dyDescent="0.2">
      <c r="A216" s="59"/>
      <c r="B216" s="59"/>
      <c r="C216" s="59"/>
      <c r="D216" s="59"/>
      <c r="E216" s="11"/>
      <c r="G216" s="11"/>
      <c r="H216" s="59"/>
      <c r="I216" s="59"/>
    </row>
    <row r="217" spans="1:9" x14ac:dyDescent="0.2">
      <c r="A217" s="59"/>
      <c r="B217" s="59"/>
      <c r="C217" s="59"/>
      <c r="D217" s="59"/>
      <c r="E217" s="11"/>
      <c r="G217" s="11"/>
      <c r="H217" s="59"/>
      <c r="I217" s="59"/>
    </row>
    <row r="218" spans="1:9" x14ac:dyDescent="0.2">
      <c r="A218" s="59"/>
      <c r="B218" s="59"/>
      <c r="C218" s="59"/>
      <c r="D218" s="59"/>
      <c r="E218" s="11"/>
      <c r="G218" s="11"/>
      <c r="H218" s="59"/>
      <c r="I218" s="59"/>
    </row>
    <row r="219" spans="1:9" x14ac:dyDescent="0.2">
      <c r="A219" s="59"/>
      <c r="B219" s="59"/>
      <c r="C219" s="59"/>
      <c r="D219" s="59"/>
      <c r="E219" s="11"/>
      <c r="G219" s="11"/>
      <c r="H219" s="59"/>
      <c r="I219" s="59"/>
    </row>
    <row r="220" spans="1:9" x14ac:dyDescent="0.2">
      <c r="A220" s="59"/>
      <c r="B220" s="59"/>
      <c r="C220" s="59"/>
      <c r="D220" s="59"/>
      <c r="E220" s="11"/>
      <c r="G220" s="11"/>
      <c r="H220" s="59"/>
      <c r="I220" s="59"/>
    </row>
  </sheetData>
  <mergeCells count="5">
    <mergeCell ref="A1:G1"/>
    <mergeCell ref="A52:G52"/>
    <mergeCell ref="A63:B63"/>
    <mergeCell ref="A64:B64"/>
    <mergeCell ref="A65:B65"/>
  </mergeCells>
  <conditionalFormatting sqref="F2:F3">
    <cfRule type="cellIs" dxfId="131" priority="5" stopIfTrue="1" operator="between">
      <formula>0.009</formula>
      <formula>-0.009</formula>
    </cfRule>
  </conditionalFormatting>
  <conditionalFormatting sqref="F5:F32 F34">
    <cfRule type="cellIs" dxfId="130" priority="3" stopIfTrue="1" operator="between">
      <formula>0.009</formula>
      <formula>-0.009</formula>
    </cfRule>
  </conditionalFormatting>
  <conditionalFormatting sqref="F36:F41">
    <cfRule type="cellIs" dxfId="129" priority="4" stopIfTrue="1" operator="between">
      <formula>0.009</formula>
      <formula>-0.009</formula>
    </cfRule>
  </conditionalFormatting>
  <conditionalFormatting sqref="F47:F51">
    <cfRule type="cellIs" dxfId="128" priority="2" stopIfTrue="1" operator="between">
      <formula>0.009</formula>
      <formula>-0.009</formula>
    </cfRule>
  </conditionalFormatting>
  <conditionalFormatting sqref="F53:F322">
    <cfRule type="cellIs" dxfId="12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251"/>
  <sheetViews>
    <sheetView workbookViewId="0">
      <selection sqref="A1:G1"/>
    </sheetView>
  </sheetViews>
  <sheetFormatPr defaultColWidth="9.28515625" defaultRowHeight="11.25" x14ac:dyDescent="0.2"/>
  <cols>
    <col min="1" max="1" width="38.7109375" style="7" bestFit="1" customWidth="1"/>
    <col min="2" max="2" width="60.42578125" style="7" bestFit="1" customWidth="1"/>
    <col min="3" max="3" width="24.710937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7" s="1" customFormat="1" ht="15" x14ac:dyDescent="0.2">
      <c r="A1" s="114" t="s">
        <v>1300</v>
      </c>
      <c r="B1" s="115"/>
      <c r="C1" s="115"/>
      <c r="D1" s="115"/>
      <c r="E1" s="115"/>
      <c r="F1" s="115"/>
      <c r="G1" s="115"/>
    </row>
    <row r="2" spans="1:7" s="1" customFormat="1" ht="12" x14ac:dyDescent="0.2">
      <c r="E2" s="5"/>
      <c r="F2" s="9"/>
      <c r="G2" s="10"/>
    </row>
    <row r="3" spans="1:7" s="1" customFormat="1" ht="12" x14ac:dyDescent="0.2">
      <c r="A3" s="8" t="s">
        <v>7</v>
      </c>
      <c r="B3" s="2"/>
      <c r="C3" s="3"/>
      <c r="D3" s="3"/>
      <c r="E3" s="4"/>
      <c r="F3" s="9"/>
      <c r="G3" s="10"/>
    </row>
    <row r="4" spans="1:7" s="1" customFormat="1" ht="27.75" customHeight="1" x14ac:dyDescent="0.2">
      <c r="A4" s="6" t="s">
        <v>2</v>
      </c>
      <c r="B4" s="6" t="s">
        <v>0</v>
      </c>
      <c r="C4" s="13" t="s">
        <v>1038</v>
      </c>
      <c r="D4" s="13" t="s">
        <v>1</v>
      </c>
      <c r="E4" s="52" t="s">
        <v>6</v>
      </c>
      <c r="F4" s="12" t="s">
        <v>3</v>
      </c>
      <c r="G4" s="12" t="s">
        <v>5</v>
      </c>
    </row>
    <row r="5" spans="1:7" x14ac:dyDescent="0.2">
      <c r="A5" s="16" t="s">
        <v>19</v>
      </c>
      <c r="B5" s="17"/>
      <c r="C5" s="17"/>
      <c r="D5" s="17"/>
      <c r="E5" s="18"/>
      <c r="F5" s="19"/>
      <c r="G5" s="18"/>
    </row>
    <row r="6" spans="1:7" x14ac:dyDescent="0.2">
      <c r="A6" s="20" t="s">
        <v>20</v>
      </c>
      <c r="B6" s="21"/>
      <c r="C6" s="21"/>
      <c r="D6" s="21"/>
      <c r="E6" s="22"/>
      <c r="F6" s="23"/>
      <c r="G6" s="22"/>
    </row>
    <row r="7" spans="1:7" x14ac:dyDescent="0.2">
      <c r="A7" s="21" t="s">
        <v>23</v>
      </c>
      <c r="B7" s="21" t="s">
        <v>22</v>
      </c>
      <c r="C7" s="21" t="s">
        <v>24</v>
      </c>
      <c r="D7" s="24">
        <v>6576</v>
      </c>
      <c r="E7" s="22">
        <v>6855.2564160000002</v>
      </c>
      <c r="F7" s="23">
        <v>6.3980259973034697</v>
      </c>
      <c r="G7" s="22">
        <v>8.3308999999999997</v>
      </c>
    </row>
    <row r="8" spans="1:7" x14ac:dyDescent="0.2">
      <c r="A8" s="21" t="s">
        <v>1301</v>
      </c>
      <c r="B8" s="21" t="s">
        <v>1302</v>
      </c>
      <c r="C8" s="21" t="s">
        <v>1303</v>
      </c>
      <c r="D8" s="24">
        <v>60</v>
      </c>
      <c r="E8" s="22">
        <v>6172.8800547999999</v>
      </c>
      <c r="F8" s="23">
        <v>5.76116262794603</v>
      </c>
      <c r="G8" s="22">
        <v>6.8498999999999999</v>
      </c>
    </row>
    <row r="9" spans="1:7" x14ac:dyDescent="0.2">
      <c r="A9" s="21" t="s">
        <v>1304</v>
      </c>
      <c r="B9" s="21" t="s">
        <v>1305</v>
      </c>
      <c r="C9" s="21" t="s">
        <v>58</v>
      </c>
      <c r="D9" s="24">
        <v>500</v>
      </c>
      <c r="E9" s="22">
        <v>5298.5445890000001</v>
      </c>
      <c r="F9" s="23">
        <v>4.9451434010799797</v>
      </c>
      <c r="G9" s="22">
        <v>6.4249999999999998</v>
      </c>
    </row>
    <row r="10" spans="1:7" x14ac:dyDescent="0.2">
      <c r="A10" s="21" t="s">
        <v>93</v>
      </c>
      <c r="B10" s="21" t="s">
        <v>92</v>
      </c>
      <c r="C10" s="21" t="s">
        <v>21</v>
      </c>
      <c r="D10" s="24">
        <v>5000</v>
      </c>
      <c r="E10" s="22">
        <v>5196.8649315000002</v>
      </c>
      <c r="F10" s="23">
        <v>4.8502455515168998</v>
      </c>
      <c r="G10" s="22">
        <v>7.3650000000000002</v>
      </c>
    </row>
    <row r="11" spans="1:7" x14ac:dyDescent="0.2">
      <c r="A11" s="21" t="s">
        <v>1306</v>
      </c>
      <c r="B11" s="21" t="s">
        <v>1307</v>
      </c>
      <c r="C11" s="21" t="s">
        <v>21</v>
      </c>
      <c r="D11" s="24">
        <v>500</v>
      </c>
      <c r="E11" s="22">
        <v>5159.8454110000002</v>
      </c>
      <c r="F11" s="23">
        <v>4.8156951510367803</v>
      </c>
      <c r="G11" s="22">
        <v>6.3000999999999996</v>
      </c>
    </row>
    <row r="12" spans="1:7" x14ac:dyDescent="0.2">
      <c r="A12" s="21" t="s">
        <v>1308</v>
      </c>
      <c r="B12" s="21" t="s">
        <v>1309</v>
      </c>
      <c r="C12" s="21" t="s">
        <v>21</v>
      </c>
      <c r="D12" s="24">
        <v>500</v>
      </c>
      <c r="E12" s="22">
        <v>5118.3554795</v>
      </c>
      <c r="F12" s="23">
        <v>4.7769725060684998</v>
      </c>
      <c r="G12" s="22">
        <v>6.6501000000000001</v>
      </c>
    </row>
    <row r="13" spans="1:7" x14ac:dyDescent="0.2">
      <c r="A13" s="21" t="s">
        <v>95</v>
      </c>
      <c r="B13" s="21" t="s">
        <v>94</v>
      </c>
      <c r="C13" s="21" t="s">
        <v>21</v>
      </c>
      <c r="D13" s="24">
        <v>5000</v>
      </c>
      <c r="E13" s="22">
        <v>5080.0579452000002</v>
      </c>
      <c r="F13" s="23">
        <v>4.7412293324780599</v>
      </c>
      <c r="G13" s="22">
        <v>7.2257999999999996</v>
      </c>
    </row>
    <row r="14" spans="1:7" x14ac:dyDescent="0.2">
      <c r="A14" s="21" t="s">
        <v>66</v>
      </c>
      <c r="B14" s="21" t="s">
        <v>65</v>
      </c>
      <c r="C14" s="21" t="s">
        <v>21</v>
      </c>
      <c r="D14" s="24">
        <v>5000</v>
      </c>
      <c r="E14" s="22">
        <v>5070.0206848999997</v>
      </c>
      <c r="F14" s="23">
        <v>4.7318615352077504</v>
      </c>
      <c r="G14" s="22">
        <v>6.64</v>
      </c>
    </row>
    <row r="15" spans="1:7" x14ac:dyDescent="0.2">
      <c r="A15" s="21" t="s">
        <v>97</v>
      </c>
      <c r="B15" s="21" t="s">
        <v>96</v>
      </c>
      <c r="C15" s="21" t="s">
        <v>21</v>
      </c>
      <c r="D15" s="24">
        <v>9000</v>
      </c>
      <c r="E15" s="22">
        <v>5035.1400000000003</v>
      </c>
      <c r="F15" s="23">
        <v>4.6993073147305902</v>
      </c>
      <c r="G15" s="22">
        <v>6.5324999999999998</v>
      </c>
    </row>
    <row r="16" spans="1:7" x14ac:dyDescent="0.2">
      <c r="A16" s="21" t="s">
        <v>1310</v>
      </c>
      <c r="B16" s="21" t="s">
        <v>1311</v>
      </c>
      <c r="C16" s="21" t="s">
        <v>1303</v>
      </c>
      <c r="D16" s="24">
        <v>4550</v>
      </c>
      <c r="E16" s="22">
        <v>4777.9351170999998</v>
      </c>
      <c r="F16" s="23">
        <v>4.4592574278165404</v>
      </c>
      <c r="G16" s="22">
        <v>7.1398999999999999</v>
      </c>
    </row>
    <row r="17" spans="1:9" x14ac:dyDescent="0.2">
      <c r="A17" s="21" t="s">
        <v>26</v>
      </c>
      <c r="B17" s="21" t="s">
        <v>25</v>
      </c>
      <c r="C17" s="21" t="s">
        <v>24</v>
      </c>
      <c r="D17" s="24">
        <v>4269</v>
      </c>
      <c r="E17" s="22">
        <v>4438.7738609999997</v>
      </c>
      <c r="F17" s="23">
        <v>4.1427174762632699</v>
      </c>
      <c r="G17" s="22">
        <v>8.2711000000000006</v>
      </c>
    </row>
    <row r="18" spans="1:9" x14ac:dyDescent="0.2">
      <c r="A18" s="21" t="s">
        <v>1278</v>
      </c>
      <c r="B18" s="21" t="s">
        <v>1279</v>
      </c>
      <c r="C18" s="21" t="s">
        <v>21</v>
      </c>
      <c r="D18" s="24">
        <v>300</v>
      </c>
      <c r="E18" s="22">
        <v>3129.1544795</v>
      </c>
      <c r="F18" s="23">
        <v>2.9204468067295699</v>
      </c>
      <c r="G18" s="22">
        <v>6.78</v>
      </c>
    </row>
    <row r="19" spans="1:9" x14ac:dyDescent="0.2">
      <c r="A19" s="21" t="s">
        <v>1312</v>
      </c>
      <c r="B19" s="21" t="s">
        <v>1313</v>
      </c>
      <c r="C19" s="21" t="s">
        <v>1303</v>
      </c>
      <c r="D19" s="24">
        <v>2500</v>
      </c>
      <c r="E19" s="22">
        <v>2636.3576370000001</v>
      </c>
      <c r="F19" s="23">
        <v>2.4605184220895402</v>
      </c>
      <c r="G19" s="22">
        <v>6.7199</v>
      </c>
    </row>
    <row r="20" spans="1:9" x14ac:dyDescent="0.2">
      <c r="A20" s="21" t="s">
        <v>1314</v>
      </c>
      <c r="B20" s="21" t="s">
        <v>1315</v>
      </c>
      <c r="C20" s="21" t="s">
        <v>21</v>
      </c>
      <c r="D20" s="24">
        <v>2500</v>
      </c>
      <c r="E20" s="22">
        <v>2609.9897808000001</v>
      </c>
      <c r="F20" s="23">
        <v>2.4359092434938301</v>
      </c>
      <c r="G20" s="22">
        <v>7.1</v>
      </c>
    </row>
    <row r="21" spans="1:9" x14ac:dyDescent="0.2">
      <c r="A21" s="21" t="s">
        <v>1316</v>
      </c>
      <c r="B21" s="21" t="s">
        <v>1317</v>
      </c>
      <c r="C21" s="21" t="s">
        <v>21</v>
      </c>
      <c r="D21" s="24">
        <v>250</v>
      </c>
      <c r="E21" s="22">
        <v>2609.8875410999999</v>
      </c>
      <c r="F21" s="23">
        <v>2.4358138229553599</v>
      </c>
      <c r="G21" s="22">
        <v>6.33</v>
      </c>
    </row>
    <row r="22" spans="1:9" x14ac:dyDescent="0.2">
      <c r="A22" s="21" t="s">
        <v>99</v>
      </c>
      <c r="B22" s="21" t="s">
        <v>98</v>
      </c>
      <c r="C22" s="21" t="s">
        <v>21</v>
      </c>
      <c r="D22" s="24">
        <v>250</v>
      </c>
      <c r="E22" s="22">
        <v>2590.7310959000001</v>
      </c>
      <c r="F22" s="23">
        <v>2.4179350702190701</v>
      </c>
      <c r="G22" s="22">
        <v>7.1398999999999999</v>
      </c>
    </row>
    <row r="23" spans="1:9" x14ac:dyDescent="0.2">
      <c r="A23" s="21" t="s">
        <v>101</v>
      </c>
      <c r="B23" s="21" t="s">
        <v>100</v>
      </c>
      <c r="C23" s="21" t="s">
        <v>21</v>
      </c>
      <c r="D23" s="24">
        <v>2500</v>
      </c>
      <c r="E23" s="22">
        <v>2576.7829109999998</v>
      </c>
      <c r="F23" s="23">
        <v>2.4049171983569599</v>
      </c>
      <c r="G23" s="22">
        <v>7.3902000000000001</v>
      </c>
    </row>
    <row r="24" spans="1:9" x14ac:dyDescent="0.2">
      <c r="A24" s="21" t="s">
        <v>1318</v>
      </c>
      <c r="B24" s="21" t="s">
        <v>1319</v>
      </c>
      <c r="C24" s="21" t="s">
        <v>21</v>
      </c>
      <c r="D24" s="24">
        <v>2500</v>
      </c>
      <c r="E24" s="22">
        <v>2569.2369862999999</v>
      </c>
      <c r="F24" s="23">
        <v>2.3978745701203898</v>
      </c>
      <c r="G24" s="22">
        <v>7.0162000000000004</v>
      </c>
    </row>
    <row r="25" spans="1:9" x14ac:dyDescent="0.2">
      <c r="A25" s="21" t="s">
        <v>1320</v>
      </c>
      <c r="B25" s="21" t="s">
        <v>1321</v>
      </c>
      <c r="C25" s="21" t="s">
        <v>58</v>
      </c>
      <c r="D25" s="24">
        <v>2500</v>
      </c>
      <c r="E25" s="22">
        <v>2567.3568150999999</v>
      </c>
      <c r="F25" s="23">
        <v>2.3961198021748902</v>
      </c>
      <c r="G25" s="22">
        <v>6.9249999999999998</v>
      </c>
    </row>
    <row r="26" spans="1:9" x14ac:dyDescent="0.2">
      <c r="A26" s="21" t="s">
        <v>1322</v>
      </c>
      <c r="B26" s="21" t="s">
        <v>1323</v>
      </c>
      <c r="C26" s="21" t="s">
        <v>1303</v>
      </c>
      <c r="D26" s="24">
        <v>2500</v>
      </c>
      <c r="E26" s="22">
        <v>2532.8732534000001</v>
      </c>
      <c r="F26" s="23">
        <v>2.3639362176599001</v>
      </c>
      <c r="G26" s="22">
        <v>7.1074999999999999</v>
      </c>
    </row>
    <row r="27" spans="1:9" x14ac:dyDescent="0.2">
      <c r="A27" s="21" t="s">
        <v>1324</v>
      </c>
      <c r="B27" s="21" t="s">
        <v>1325</v>
      </c>
      <c r="C27" s="21" t="s">
        <v>21</v>
      </c>
      <c r="D27" s="24">
        <v>2000</v>
      </c>
      <c r="E27" s="22">
        <v>2291.3780274000001</v>
      </c>
      <c r="F27" s="23">
        <v>2.13854818832719</v>
      </c>
      <c r="G27" s="22">
        <v>7.7511000000000001</v>
      </c>
    </row>
    <row r="28" spans="1:9" x14ac:dyDescent="0.2">
      <c r="A28" s="21" t="s">
        <v>1326</v>
      </c>
      <c r="B28" s="21" t="s">
        <v>1327</v>
      </c>
      <c r="C28" s="21" t="s">
        <v>21</v>
      </c>
      <c r="D28" s="24">
        <v>2000</v>
      </c>
      <c r="E28" s="22">
        <v>2211.1567123</v>
      </c>
      <c r="F28" s="23">
        <v>2.0636774572558099</v>
      </c>
      <c r="G28" s="22">
        <v>7.4865000000000004</v>
      </c>
    </row>
    <row r="29" spans="1:9" x14ac:dyDescent="0.2">
      <c r="A29" s="21" t="s">
        <v>1328</v>
      </c>
      <c r="B29" s="21" t="s">
        <v>1329</v>
      </c>
      <c r="C29" s="21" t="s">
        <v>58</v>
      </c>
      <c r="D29" s="24">
        <v>2050</v>
      </c>
      <c r="E29" s="22">
        <v>2180.6081958999998</v>
      </c>
      <c r="F29" s="23">
        <v>2.0351664592353602</v>
      </c>
      <c r="G29" s="22">
        <v>6.7386999999999997</v>
      </c>
    </row>
    <row r="30" spans="1:9" x14ac:dyDescent="0.2">
      <c r="A30" s="21" t="s">
        <v>103</v>
      </c>
      <c r="B30" s="21" t="s">
        <v>102</v>
      </c>
      <c r="C30" s="21" t="s">
        <v>21</v>
      </c>
      <c r="D30" s="24">
        <v>1000</v>
      </c>
      <c r="E30" s="22">
        <v>1035.9482465999999</v>
      </c>
      <c r="F30" s="23">
        <v>0.96685279315564299</v>
      </c>
      <c r="G30" s="22">
        <v>7.1395</v>
      </c>
    </row>
    <row r="31" spans="1:9" x14ac:dyDescent="0.2">
      <c r="A31" s="21" t="s">
        <v>1330</v>
      </c>
      <c r="B31" s="21" t="s">
        <v>1331</v>
      </c>
      <c r="C31" s="21" t="s">
        <v>21</v>
      </c>
      <c r="D31" s="24">
        <v>50</v>
      </c>
      <c r="E31" s="22">
        <v>539.78065749999996</v>
      </c>
      <c r="F31" s="23">
        <v>0.50377848324770202</v>
      </c>
      <c r="G31" s="22">
        <v>6.7249999999999996</v>
      </c>
    </row>
    <row r="32" spans="1:9" x14ac:dyDescent="0.2">
      <c r="A32" s="20" t="s">
        <v>27</v>
      </c>
      <c r="B32" s="20"/>
      <c r="C32" s="20"/>
      <c r="D32" s="20"/>
      <c r="E32" s="25">
        <f>SUM(E6:E31)</f>
        <v>90284.91682980003</v>
      </c>
      <c r="F32" s="26">
        <f>SUM(F6:F31)</f>
        <v>84.263112856469078</v>
      </c>
      <c r="G32" s="25"/>
      <c r="H32" s="14"/>
      <c r="I32" s="14"/>
    </row>
    <row r="33" spans="1:9" x14ac:dyDescent="0.2">
      <c r="A33" s="21"/>
      <c r="B33" s="21"/>
      <c r="C33" s="21"/>
      <c r="D33" s="21"/>
      <c r="E33" s="22"/>
      <c r="F33" s="23"/>
      <c r="G33" s="22"/>
    </row>
    <row r="34" spans="1:9" x14ac:dyDescent="0.2">
      <c r="A34" s="20" t="s">
        <v>35</v>
      </c>
      <c r="B34" s="21"/>
      <c r="C34" s="21"/>
      <c r="D34" s="21"/>
      <c r="E34" s="22"/>
      <c r="F34" s="23"/>
      <c r="G34" s="22"/>
    </row>
    <row r="35" spans="1:9" x14ac:dyDescent="0.2">
      <c r="A35" s="21" t="s">
        <v>60</v>
      </c>
      <c r="B35" s="21" t="s">
        <v>59</v>
      </c>
      <c r="C35" s="21" t="s">
        <v>36</v>
      </c>
      <c r="D35" s="24">
        <v>6804500</v>
      </c>
      <c r="E35" s="22">
        <v>6561.2595385000004</v>
      </c>
      <c r="F35" s="23">
        <v>6.1236380603357397</v>
      </c>
      <c r="G35" s="22">
        <v>7.5174026418000199</v>
      </c>
    </row>
    <row r="36" spans="1:9" x14ac:dyDescent="0.2">
      <c r="A36" s="21" t="s">
        <v>70</v>
      </c>
      <c r="B36" s="21" t="s">
        <v>69</v>
      </c>
      <c r="C36" s="21" t="s">
        <v>36</v>
      </c>
      <c r="D36" s="24">
        <v>2000000</v>
      </c>
      <c r="E36" s="22">
        <v>2040.1228888999999</v>
      </c>
      <c r="F36" s="23">
        <v>1.9040512110402199</v>
      </c>
      <c r="G36" s="22">
        <v>7.75896966</v>
      </c>
    </row>
    <row r="37" spans="1:9" x14ac:dyDescent="0.2">
      <c r="A37" s="21" t="s">
        <v>72</v>
      </c>
      <c r="B37" s="21" t="s">
        <v>71</v>
      </c>
      <c r="C37" s="21" t="s">
        <v>36</v>
      </c>
      <c r="D37" s="24">
        <v>2000000</v>
      </c>
      <c r="E37" s="22">
        <v>2036.4533332999999</v>
      </c>
      <c r="F37" s="23">
        <v>1.9006264066707499</v>
      </c>
      <c r="G37" s="22">
        <v>7.7433732150000001</v>
      </c>
    </row>
    <row r="38" spans="1:9" x14ac:dyDescent="0.2">
      <c r="A38" s="21" t="s">
        <v>74</v>
      </c>
      <c r="B38" s="21" t="s">
        <v>73</v>
      </c>
      <c r="C38" s="21" t="s">
        <v>36</v>
      </c>
      <c r="D38" s="24">
        <v>2000000</v>
      </c>
      <c r="E38" s="22">
        <v>2025.1791111</v>
      </c>
      <c r="F38" s="23">
        <v>1.8901041501193301</v>
      </c>
      <c r="G38" s="22">
        <v>7.7806905750000004</v>
      </c>
    </row>
    <row r="39" spans="1:9" x14ac:dyDescent="0.2">
      <c r="A39" s="21" t="s">
        <v>76</v>
      </c>
      <c r="B39" s="21" t="s">
        <v>75</v>
      </c>
      <c r="C39" s="21" t="s">
        <v>36</v>
      </c>
      <c r="D39" s="24">
        <v>2000000</v>
      </c>
      <c r="E39" s="22">
        <v>1954.038</v>
      </c>
      <c r="F39" s="23">
        <v>1.82370799355361</v>
      </c>
      <c r="G39" s="22">
        <v>7.4513162199999998</v>
      </c>
    </row>
    <row r="40" spans="1:9" x14ac:dyDescent="0.2">
      <c r="A40" s="21" t="s">
        <v>1332</v>
      </c>
      <c r="B40" s="21" t="s">
        <v>1333</v>
      </c>
      <c r="C40" s="21" t="s">
        <v>36</v>
      </c>
      <c r="D40" s="24">
        <v>1000000</v>
      </c>
      <c r="E40" s="22">
        <v>1001.6188333</v>
      </c>
      <c r="F40" s="23">
        <v>0.934813075683816</v>
      </c>
      <c r="G40" s="22">
        <v>6.6999065446125101</v>
      </c>
    </row>
    <row r="41" spans="1:9" x14ac:dyDescent="0.2">
      <c r="A41" s="21" t="s">
        <v>78</v>
      </c>
      <c r="B41" s="21" t="s">
        <v>77</v>
      </c>
      <c r="C41" s="21" t="s">
        <v>36</v>
      </c>
      <c r="D41" s="24">
        <v>52560</v>
      </c>
      <c r="E41" s="22">
        <v>54.4513891</v>
      </c>
      <c r="F41" s="23">
        <v>5.0819602055726602E-2</v>
      </c>
      <c r="G41" s="22">
        <v>7.4483115299999998</v>
      </c>
    </row>
    <row r="42" spans="1:9" x14ac:dyDescent="0.2">
      <c r="A42" s="21" t="s">
        <v>80</v>
      </c>
      <c r="B42" s="21" t="s">
        <v>79</v>
      </c>
      <c r="C42" s="21" t="s">
        <v>36</v>
      </c>
      <c r="D42" s="24">
        <v>50000</v>
      </c>
      <c r="E42" s="22">
        <v>51.597016699999998</v>
      </c>
      <c r="F42" s="23">
        <v>4.8155609972430999E-2</v>
      </c>
      <c r="G42" s="22">
        <v>7.5004781349999998</v>
      </c>
    </row>
    <row r="43" spans="1:9" x14ac:dyDescent="0.2">
      <c r="A43" s="21" t="s">
        <v>82</v>
      </c>
      <c r="B43" s="21" t="s">
        <v>81</v>
      </c>
      <c r="C43" s="21" t="s">
        <v>36</v>
      </c>
      <c r="D43" s="24">
        <v>41700</v>
      </c>
      <c r="E43" s="22">
        <v>41.388134999999998</v>
      </c>
      <c r="F43" s="23">
        <v>3.8627638069359899E-2</v>
      </c>
      <c r="G43" s="22">
        <v>7.6304317749999999</v>
      </c>
    </row>
    <row r="44" spans="1:9" x14ac:dyDescent="0.2">
      <c r="A44" s="21" t="s">
        <v>62</v>
      </c>
      <c r="B44" s="21" t="s">
        <v>61</v>
      </c>
      <c r="C44" s="21" t="s">
        <v>36</v>
      </c>
      <c r="D44" s="24">
        <v>31000</v>
      </c>
      <c r="E44" s="22">
        <v>30.869314299999999</v>
      </c>
      <c r="F44" s="23">
        <v>2.8810399411080399E-2</v>
      </c>
      <c r="G44" s="22">
        <v>7.4274103392000104</v>
      </c>
    </row>
    <row r="45" spans="1:9" x14ac:dyDescent="0.2">
      <c r="A45" s="20" t="s">
        <v>27</v>
      </c>
      <c r="B45" s="20"/>
      <c r="C45" s="20"/>
      <c r="D45" s="20"/>
      <c r="E45" s="25">
        <f>SUM(E35:E44)</f>
        <v>15796.977560200001</v>
      </c>
      <c r="F45" s="26">
        <f>SUM(F35:F44)</f>
        <v>14.743354146912061</v>
      </c>
      <c r="G45" s="25"/>
      <c r="H45" s="14"/>
      <c r="I45" s="14"/>
    </row>
    <row r="46" spans="1:9" x14ac:dyDescent="0.2">
      <c r="A46" s="21"/>
      <c r="B46" s="21"/>
      <c r="C46" s="21"/>
      <c r="D46" s="21"/>
      <c r="E46" s="22"/>
      <c r="F46" s="23"/>
      <c r="G46" s="22"/>
    </row>
    <row r="47" spans="1:9" x14ac:dyDescent="0.2">
      <c r="A47" s="20" t="s">
        <v>1124</v>
      </c>
      <c r="B47" s="21"/>
      <c r="C47" s="21"/>
      <c r="D47" s="21"/>
      <c r="E47" s="22"/>
      <c r="F47" s="23"/>
      <c r="G47" s="22"/>
    </row>
    <row r="48" spans="1:9" x14ac:dyDescent="0.2">
      <c r="A48" s="21" t="s">
        <v>1125</v>
      </c>
      <c r="B48" s="21" t="s">
        <v>1126</v>
      </c>
      <c r="C48" s="21" t="s">
        <v>1127</v>
      </c>
      <c r="D48" s="24">
        <v>2645.6950000000002</v>
      </c>
      <c r="E48" s="22">
        <v>299.72075410000002</v>
      </c>
      <c r="F48" s="23">
        <v>0.27973004367677901</v>
      </c>
      <c r="G48" s="22">
        <v>5.66</v>
      </c>
    </row>
    <row r="49" spans="1:256" x14ac:dyDescent="0.2">
      <c r="A49" s="20" t="s">
        <v>27</v>
      </c>
      <c r="B49" s="20"/>
      <c r="C49" s="20"/>
      <c r="D49" s="20"/>
      <c r="E49" s="25">
        <f>SUM(E48:E48)</f>
        <v>299.72075410000002</v>
      </c>
      <c r="F49" s="26">
        <f>SUM(F48:F48)</f>
        <v>0.27973004367677901</v>
      </c>
      <c r="G49" s="25"/>
      <c r="H49" s="14"/>
      <c r="I49" s="14"/>
    </row>
    <row r="50" spans="1:256" x14ac:dyDescent="0.2">
      <c r="A50" s="21"/>
      <c r="B50" s="21"/>
      <c r="C50" s="21"/>
      <c r="D50" s="21"/>
      <c r="E50" s="22"/>
      <c r="F50" s="23"/>
      <c r="G50" s="22"/>
    </row>
    <row r="51" spans="1:256" x14ac:dyDescent="0.2">
      <c r="A51" s="20" t="s">
        <v>38</v>
      </c>
      <c r="B51" s="20"/>
      <c r="C51" s="20"/>
      <c r="D51" s="20"/>
      <c r="E51" s="25">
        <f>E32+E45+E49</f>
        <v>106381.61514410003</v>
      </c>
      <c r="F51" s="26">
        <f>F32+F45+F49</f>
        <v>99.286197047057925</v>
      </c>
      <c r="G51" s="25"/>
      <c r="H51" s="14"/>
      <c r="I51" s="14"/>
    </row>
    <row r="52" spans="1:256" x14ac:dyDescent="0.2">
      <c r="A52" s="20"/>
      <c r="B52" s="20"/>
      <c r="C52" s="20"/>
      <c r="D52" s="20"/>
      <c r="E52" s="25"/>
      <c r="F52" s="26"/>
      <c r="G52" s="25"/>
      <c r="H52" s="14"/>
      <c r="I52" s="14"/>
    </row>
    <row r="53" spans="1:256" x14ac:dyDescent="0.2">
      <c r="A53" s="20" t="s">
        <v>345</v>
      </c>
      <c r="B53" s="20"/>
      <c r="C53" s="20"/>
      <c r="D53" s="20"/>
      <c r="E53" s="25">
        <v>13.793476485000001</v>
      </c>
      <c r="F53" s="26">
        <f>+E53/E57*100</f>
        <v>1.287348215571461E-2</v>
      </c>
      <c r="G53" s="25"/>
      <c r="H53" s="14"/>
      <c r="I53" s="14"/>
    </row>
    <row r="54" spans="1:256" x14ac:dyDescent="0.2">
      <c r="A54" s="20"/>
      <c r="B54" s="20"/>
      <c r="C54" s="20"/>
      <c r="D54" s="20"/>
      <c r="E54" s="25"/>
      <c r="F54" s="26"/>
      <c r="G54" s="25"/>
      <c r="H54" s="14"/>
      <c r="I54" s="14"/>
    </row>
    <row r="55" spans="1:256" x14ac:dyDescent="0.2">
      <c r="A55" s="20" t="s">
        <v>40</v>
      </c>
      <c r="B55" s="20"/>
      <c r="C55" s="20"/>
      <c r="D55" s="20"/>
      <c r="E55" s="25">
        <f>E57-(E32+E45+E49+E53)</f>
        <v>751.0209014149732</v>
      </c>
      <c r="F55" s="25">
        <f>F57-(F32+F45+F49+F53)</f>
        <v>0.70092947078636314</v>
      </c>
      <c r="G55" s="25"/>
      <c r="H55" s="14"/>
      <c r="I55" s="14"/>
    </row>
    <row r="56" spans="1:256" x14ac:dyDescent="0.2">
      <c r="A56" s="20"/>
      <c r="B56" s="20"/>
      <c r="C56" s="20"/>
      <c r="D56" s="20"/>
      <c r="E56" s="25"/>
      <c r="F56" s="26"/>
      <c r="G56" s="25"/>
      <c r="H56" s="14"/>
      <c r="I56" s="14"/>
    </row>
    <row r="57" spans="1:256" x14ac:dyDescent="0.2">
      <c r="A57" s="27" t="s">
        <v>39</v>
      </c>
      <c r="B57" s="27"/>
      <c r="C57" s="27"/>
      <c r="D57" s="27"/>
      <c r="E57" s="28">
        <v>107146.42952200001</v>
      </c>
      <c r="F57" s="29">
        <v>100</v>
      </c>
      <c r="G57" s="28"/>
      <c r="H57" s="14"/>
      <c r="I57" s="14"/>
    </row>
    <row r="59" spans="1:256" x14ac:dyDescent="0.2">
      <c r="A59" s="77" t="s">
        <v>1288</v>
      </c>
      <c r="B59" s="77"/>
      <c r="C59" s="77"/>
      <c r="D59" s="77"/>
      <c r="E59" s="78"/>
      <c r="F59" s="78"/>
      <c r="G59" s="78"/>
    </row>
    <row r="60" spans="1:256" x14ac:dyDescent="0.2">
      <c r="A60" s="79"/>
      <c r="B60" s="79"/>
      <c r="C60" s="79"/>
      <c r="D60" s="79"/>
      <c r="E60" s="26"/>
      <c r="F60" s="26"/>
      <c r="G60" s="26"/>
    </row>
    <row r="61" spans="1:256" x14ac:dyDescent="0.2">
      <c r="A61" s="80" t="s">
        <v>1289</v>
      </c>
      <c r="B61" s="81"/>
      <c r="C61" s="79"/>
      <c r="D61" s="79"/>
      <c r="E61" s="82" t="s">
        <v>1290</v>
      </c>
      <c r="F61" s="80" t="s">
        <v>3</v>
      </c>
      <c r="G61" s="26"/>
    </row>
    <row r="62" spans="1:256" s="85" customFormat="1" x14ac:dyDescent="0.2">
      <c r="A62" s="81" t="s">
        <v>1334</v>
      </c>
      <c r="B62" s="81"/>
      <c r="C62" s="79"/>
      <c r="D62" s="79"/>
      <c r="E62" s="23">
        <v>1500</v>
      </c>
      <c r="F62" s="23">
        <f t="shared" ref="F62:F68" si="0">E62/$E$57*100</f>
        <v>1.3999533224688652</v>
      </c>
      <c r="G62" s="26"/>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row>
    <row r="63" spans="1:256" s="85" customFormat="1" x14ac:dyDescent="0.2">
      <c r="A63" s="81" t="s">
        <v>1334</v>
      </c>
      <c r="B63" s="81"/>
      <c r="C63" s="79"/>
      <c r="D63" s="79"/>
      <c r="E63" s="23">
        <v>2500</v>
      </c>
      <c r="F63" s="23">
        <f t="shared" si="0"/>
        <v>2.3332555374481085</v>
      </c>
      <c r="G63" s="26"/>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row>
    <row r="64" spans="1:256" s="85" customFormat="1" x14ac:dyDescent="0.2">
      <c r="A64" s="81" t="s">
        <v>1334</v>
      </c>
      <c r="B64" s="81"/>
      <c r="C64" s="79"/>
      <c r="D64" s="79"/>
      <c r="E64" s="23">
        <v>1000</v>
      </c>
      <c r="F64" s="23">
        <f t="shared" si="0"/>
        <v>0.93330221497924337</v>
      </c>
      <c r="G64" s="26"/>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row>
    <row r="65" spans="1:256" s="85" customFormat="1" x14ac:dyDescent="0.2">
      <c r="A65" s="81" t="s">
        <v>1334</v>
      </c>
      <c r="B65" s="81"/>
      <c r="C65" s="79"/>
      <c r="D65" s="79"/>
      <c r="E65" s="23">
        <v>2000</v>
      </c>
      <c r="F65" s="23">
        <f t="shared" si="0"/>
        <v>1.8666044299584867</v>
      </c>
      <c r="G65" s="26"/>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row>
    <row r="66" spans="1:256" s="85" customFormat="1" x14ac:dyDescent="0.2">
      <c r="A66" s="81" t="s">
        <v>1291</v>
      </c>
      <c r="B66" s="81"/>
      <c r="C66" s="79"/>
      <c r="D66" s="79"/>
      <c r="E66" s="23">
        <v>2500</v>
      </c>
      <c r="F66" s="23">
        <f t="shared" si="0"/>
        <v>2.3332555374481085</v>
      </c>
      <c r="G66" s="26"/>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s="85" customFormat="1" x14ac:dyDescent="0.2">
      <c r="A67" s="81" t="s">
        <v>1291</v>
      </c>
      <c r="B67" s="81"/>
      <c r="C67" s="79"/>
      <c r="D67" s="79"/>
      <c r="E67" s="23">
        <v>6500</v>
      </c>
      <c r="F67" s="23">
        <f t="shared" si="0"/>
        <v>6.066464397365082</v>
      </c>
      <c r="G67" s="26"/>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s="85" customFormat="1" x14ac:dyDescent="0.2">
      <c r="A68" s="81" t="s">
        <v>1291</v>
      </c>
      <c r="B68" s="81"/>
      <c r="C68" s="86"/>
      <c r="D68" s="92"/>
      <c r="E68" s="23">
        <v>2500</v>
      </c>
      <c r="F68" s="23">
        <f t="shared" si="0"/>
        <v>2.3332555374481085</v>
      </c>
      <c r="G68" s="26"/>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x14ac:dyDescent="0.2">
      <c r="A69" s="88" t="s">
        <v>1292</v>
      </c>
      <c r="B69" s="89"/>
      <c r="C69" s="89"/>
      <c r="D69" s="88"/>
      <c r="E69" s="90">
        <f>SUM(E62:E68)</f>
        <v>18500</v>
      </c>
      <c r="F69" s="90">
        <f>SUM(F62:F68)</f>
        <v>17.266090977116001</v>
      </c>
      <c r="G69" s="29"/>
    </row>
    <row r="71" spans="1:256" x14ac:dyDescent="0.2">
      <c r="A71" s="14" t="s">
        <v>41</v>
      </c>
    </row>
    <row r="72" spans="1:256" x14ac:dyDescent="0.2">
      <c r="A72" s="14" t="s">
        <v>1129</v>
      </c>
    </row>
    <row r="74" spans="1:256" x14ac:dyDescent="0.2">
      <c r="A74" s="14" t="s">
        <v>42</v>
      </c>
    </row>
    <row r="75" spans="1:256" x14ac:dyDescent="0.2">
      <c r="A75" s="14" t="s">
        <v>43</v>
      </c>
    </row>
    <row r="76" spans="1:256" x14ac:dyDescent="0.2">
      <c r="A76" s="14" t="s">
        <v>44</v>
      </c>
      <c r="B76" s="14"/>
      <c r="C76" s="30" t="s">
        <v>46</v>
      </c>
      <c r="D76" s="14" t="s">
        <v>45</v>
      </c>
    </row>
    <row r="77" spans="1:256" x14ac:dyDescent="0.2">
      <c r="A77" s="7" t="s">
        <v>47</v>
      </c>
      <c r="C77" s="31">
        <v>95.1584</v>
      </c>
      <c r="D77" s="31">
        <v>100.58799999999999</v>
      </c>
    </row>
    <row r="78" spans="1:256" x14ac:dyDescent="0.2">
      <c r="A78" s="7" t="s">
        <v>104</v>
      </c>
      <c r="C78" s="31">
        <v>14.998900000000001</v>
      </c>
      <c r="D78" s="31">
        <v>15.326700000000001</v>
      </c>
    </row>
    <row r="79" spans="1:256" x14ac:dyDescent="0.2">
      <c r="A79" s="7" t="s">
        <v>105</v>
      </c>
      <c r="C79" s="31">
        <v>11.953900000000001</v>
      </c>
      <c r="D79" s="31">
        <v>12.1632</v>
      </c>
    </row>
    <row r="80" spans="1:256" x14ac:dyDescent="0.2">
      <c r="A80" s="7" t="s">
        <v>1335</v>
      </c>
      <c r="C80" s="31">
        <v>12.775399999999999</v>
      </c>
      <c r="D80" s="31">
        <v>12.979799999999999</v>
      </c>
    </row>
    <row r="81" spans="1:4" x14ac:dyDescent="0.2">
      <c r="A81" s="7" t="s">
        <v>1336</v>
      </c>
      <c r="C81" s="31">
        <v>17.2867</v>
      </c>
      <c r="D81" s="31">
        <v>17.171500000000002</v>
      </c>
    </row>
    <row r="82" spans="1:4" x14ac:dyDescent="0.2">
      <c r="A82" s="7" t="s">
        <v>49</v>
      </c>
      <c r="C82" s="31">
        <v>102.8459</v>
      </c>
      <c r="D82" s="31">
        <v>109.0292</v>
      </c>
    </row>
    <row r="83" spans="1:4" x14ac:dyDescent="0.2">
      <c r="A83" s="7" t="s">
        <v>106</v>
      </c>
      <c r="C83" s="31">
        <v>16.834700000000002</v>
      </c>
      <c r="D83" s="31">
        <v>17.217600000000001</v>
      </c>
    </row>
    <row r="84" spans="1:4" x14ac:dyDescent="0.2">
      <c r="A84" s="7" t="s">
        <v>107</v>
      </c>
      <c r="C84" s="31">
        <v>13.578900000000001</v>
      </c>
      <c r="D84" s="31">
        <v>13.860300000000001</v>
      </c>
    </row>
    <row r="85" spans="1:4" x14ac:dyDescent="0.2">
      <c r="A85" s="7" t="s">
        <v>1337</v>
      </c>
      <c r="C85" s="31">
        <v>14.9603</v>
      </c>
      <c r="D85" s="31">
        <v>15.304500000000001</v>
      </c>
    </row>
    <row r="86" spans="1:4" x14ac:dyDescent="0.2">
      <c r="A86" s="7" t="s">
        <v>1338</v>
      </c>
      <c r="C86" s="31">
        <v>19.443899999999999</v>
      </c>
      <c r="D86" s="31">
        <v>19.298999999999999</v>
      </c>
    </row>
    <row r="88" spans="1:4" x14ac:dyDescent="0.2">
      <c r="A88" s="14" t="s">
        <v>51</v>
      </c>
    </row>
    <row r="89" spans="1:4" x14ac:dyDescent="0.2">
      <c r="A89" s="116" t="s">
        <v>52</v>
      </c>
      <c r="B89" s="117"/>
      <c r="C89" s="32" t="s">
        <v>53</v>
      </c>
    </row>
    <row r="90" spans="1:4" x14ac:dyDescent="0.2">
      <c r="A90" s="112" t="s">
        <v>104</v>
      </c>
      <c r="B90" s="113"/>
      <c r="C90" s="33">
        <v>0.52</v>
      </c>
    </row>
    <row r="91" spans="1:4" x14ac:dyDescent="0.2">
      <c r="A91" s="112" t="s">
        <v>105</v>
      </c>
      <c r="B91" s="113"/>
      <c r="C91" s="33">
        <v>0.46</v>
      </c>
    </row>
    <row r="92" spans="1:4" x14ac:dyDescent="0.2">
      <c r="A92" s="112" t="s">
        <v>1335</v>
      </c>
      <c r="B92" s="113"/>
      <c r="C92" s="33">
        <v>0.5</v>
      </c>
    </row>
    <row r="93" spans="1:4" x14ac:dyDescent="0.2">
      <c r="A93" s="112" t="s">
        <v>1336</v>
      </c>
      <c r="B93" s="113"/>
      <c r="C93" s="33">
        <v>1.05</v>
      </c>
    </row>
    <row r="94" spans="1:4" x14ac:dyDescent="0.2">
      <c r="A94" s="112" t="s">
        <v>106</v>
      </c>
      <c r="B94" s="113"/>
      <c r="C94" s="33">
        <v>0.62</v>
      </c>
    </row>
    <row r="95" spans="1:4" x14ac:dyDescent="0.2">
      <c r="A95" s="112" t="s">
        <v>107</v>
      </c>
      <c r="B95" s="113"/>
      <c r="C95" s="33">
        <v>0.52</v>
      </c>
    </row>
    <row r="96" spans="1:4" x14ac:dyDescent="0.2">
      <c r="A96" s="112" t="s">
        <v>1337</v>
      </c>
      <c r="B96" s="113"/>
      <c r="C96" s="33">
        <v>0.53</v>
      </c>
    </row>
    <row r="97" spans="1:9" x14ac:dyDescent="0.2">
      <c r="A97" s="112" t="s">
        <v>1338</v>
      </c>
      <c r="B97" s="113"/>
      <c r="C97" s="33">
        <v>1.25</v>
      </c>
    </row>
    <row r="98" spans="1:9" x14ac:dyDescent="0.2">
      <c r="A98" s="7" t="s">
        <v>54</v>
      </c>
    </row>
    <row r="99" spans="1:9" x14ac:dyDescent="0.2">
      <c r="A99" s="7" t="s">
        <v>55</v>
      </c>
    </row>
    <row r="101" spans="1:9" x14ac:dyDescent="0.2">
      <c r="A101" s="63" t="s">
        <v>1295</v>
      </c>
    </row>
    <row r="102" spans="1:9" x14ac:dyDescent="0.2">
      <c r="A102" s="63"/>
    </row>
    <row r="103" spans="1:9" x14ac:dyDescent="0.2">
      <c r="A103" s="59" t="s">
        <v>1339</v>
      </c>
    </row>
    <row r="104" spans="1:9" x14ac:dyDescent="0.2">
      <c r="A104" s="59" t="s">
        <v>1340</v>
      </c>
    </row>
    <row r="106" spans="1:9" x14ac:dyDescent="0.2">
      <c r="A106" s="14" t="s">
        <v>286</v>
      </c>
      <c r="D106" s="34">
        <v>6.3797873285748796</v>
      </c>
      <c r="E106" s="10" t="s">
        <v>56</v>
      </c>
    </row>
    <row r="108" spans="1:9" x14ac:dyDescent="0.2">
      <c r="A108" s="14" t="s">
        <v>963</v>
      </c>
      <c r="D108" s="30" t="s">
        <v>57</v>
      </c>
    </row>
    <row r="110" spans="1:9" x14ac:dyDescent="0.2">
      <c r="A110" s="63" t="s">
        <v>1298</v>
      </c>
      <c r="B110" s="59"/>
      <c r="C110" s="59"/>
      <c r="D110" s="59"/>
      <c r="E110" s="11"/>
      <c r="G110" s="11"/>
      <c r="H110" s="59"/>
      <c r="I110" s="59"/>
    </row>
    <row r="111" spans="1:9" x14ac:dyDescent="0.2">
      <c r="A111" s="63"/>
      <c r="B111" s="59"/>
      <c r="C111" s="59"/>
      <c r="D111" s="59"/>
      <c r="E111" s="11"/>
      <c r="G111" s="11"/>
      <c r="H111" s="59"/>
      <c r="I111" s="59"/>
    </row>
    <row r="112" spans="1:9" x14ac:dyDescent="0.2">
      <c r="A112" s="63" t="s">
        <v>997</v>
      </c>
      <c r="B112" s="59"/>
      <c r="C112" s="59"/>
      <c r="D112" s="59"/>
      <c r="E112" s="11"/>
      <c r="G112" s="11"/>
      <c r="H112" s="59"/>
      <c r="I112" s="59"/>
    </row>
    <row r="113" spans="1:9" x14ac:dyDescent="0.2">
      <c r="A113" s="70"/>
      <c r="B113" s="59"/>
      <c r="C113" s="59"/>
      <c r="D113" s="59"/>
      <c r="E113" s="11"/>
      <c r="G113" s="11"/>
      <c r="H113" s="59"/>
      <c r="I113" s="59"/>
    </row>
    <row r="114" spans="1:9" x14ac:dyDescent="0.2">
      <c r="A114" s="59"/>
      <c r="B114" s="59"/>
      <c r="C114" s="59"/>
      <c r="D114" s="59"/>
      <c r="E114" s="11"/>
      <c r="G114" s="11"/>
      <c r="H114" s="59"/>
      <c r="I114" s="59"/>
    </row>
    <row r="115" spans="1:9" x14ac:dyDescent="0.2">
      <c r="A115" s="59"/>
      <c r="B115" s="59"/>
      <c r="C115" s="59"/>
      <c r="D115" s="59"/>
      <c r="E115" s="11"/>
      <c r="G115" s="11"/>
      <c r="H115" s="59"/>
      <c r="I115" s="59"/>
    </row>
    <row r="116" spans="1:9" x14ac:dyDescent="0.2">
      <c r="A116" s="59"/>
      <c r="B116" s="59"/>
      <c r="C116" s="59"/>
      <c r="D116" s="59"/>
      <c r="E116" s="11"/>
      <c r="G116" s="11"/>
      <c r="H116" s="59"/>
      <c r="I116" s="59"/>
    </row>
    <row r="117" spans="1:9" x14ac:dyDescent="0.2">
      <c r="A117" s="59"/>
      <c r="B117" s="59"/>
      <c r="C117" s="59"/>
      <c r="D117" s="59"/>
      <c r="E117" s="11"/>
      <c r="G117" s="11"/>
      <c r="H117" s="59"/>
      <c r="I117" s="59"/>
    </row>
    <row r="118" spans="1:9" x14ac:dyDescent="0.2">
      <c r="A118" s="59"/>
      <c r="B118" s="59"/>
      <c r="C118" s="59"/>
      <c r="D118" s="59"/>
      <c r="E118" s="11"/>
      <c r="G118" s="11"/>
      <c r="H118" s="59"/>
      <c r="I118" s="59"/>
    </row>
    <row r="119" spans="1:9" x14ac:dyDescent="0.2">
      <c r="A119" s="59"/>
      <c r="B119" s="59"/>
      <c r="C119" s="59"/>
      <c r="D119" s="59"/>
      <c r="E119" s="11"/>
      <c r="G119" s="11"/>
      <c r="H119" s="59"/>
      <c r="I119" s="59"/>
    </row>
    <row r="120" spans="1:9" x14ac:dyDescent="0.2">
      <c r="A120" s="59"/>
      <c r="B120" s="59"/>
      <c r="C120" s="59"/>
      <c r="D120" s="59"/>
      <c r="E120" s="11"/>
      <c r="G120" s="11"/>
      <c r="H120" s="59"/>
      <c r="I120" s="59"/>
    </row>
    <row r="121" spans="1:9" x14ac:dyDescent="0.2">
      <c r="A121" s="59"/>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59"/>
      <c r="B124" s="59"/>
      <c r="C124" s="59"/>
      <c r="D124" s="59"/>
      <c r="E124" s="11"/>
      <c r="G124" s="11"/>
      <c r="H124" s="59"/>
      <c r="I124" s="59"/>
    </row>
    <row r="125" spans="1:9" x14ac:dyDescent="0.2">
      <c r="A125" s="59"/>
      <c r="B125" s="59"/>
      <c r="C125" s="59"/>
      <c r="D125" s="59"/>
      <c r="E125" s="11"/>
      <c r="G125" s="11"/>
      <c r="H125" s="59"/>
      <c r="I125" s="59"/>
    </row>
    <row r="126" spans="1:9" x14ac:dyDescent="0.2">
      <c r="A126" s="59"/>
      <c r="B126" s="59"/>
      <c r="C126" s="59"/>
      <c r="D126" s="59"/>
      <c r="E126" s="11"/>
      <c r="G126" s="11"/>
      <c r="H126" s="59"/>
      <c r="I126" s="59"/>
    </row>
    <row r="127" spans="1:9" x14ac:dyDescent="0.2">
      <c r="A127" s="59"/>
      <c r="B127" s="59"/>
      <c r="C127" s="59"/>
      <c r="D127" s="59"/>
      <c r="E127" s="11"/>
      <c r="G127" s="11"/>
      <c r="H127" s="59"/>
      <c r="I127" s="59"/>
    </row>
    <row r="128" spans="1:9" x14ac:dyDescent="0.2">
      <c r="A128" s="63" t="s">
        <v>1341</v>
      </c>
      <c r="B128" s="59"/>
      <c r="C128" s="59"/>
      <c r="D128" s="59"/>
      <c r="E128" s="11"/>
      <c r="G128" s="11"/>
      <c r="H128" s="59"/>
      <c r="I128" s="59"/>
    </row>
    <row r="129" spans="1:9" x14ac:dyDescent="0.2">
      <c r="A129" s="59"/>
      <c r="B129" s="59"/>
      <c r="C129" s="59"/>
      <c r="D129" s="59"/>
      <c r="E129" s="11"/>
      <c r="G129" s="11"/>
      <c r="H129" s="59"/>
      <c r="I129" s="59"/>
    </row>
    <row r="130" spans="1:9" x14ac:dyDescent="0.2">
      <c r="A130" s="63" t="s">
        <v>998</v>
      </c>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59"/>
      <c r="B133" s="59"/>
      <c r="C133" s="59"/>
      <c r="D133" s="59"/>
      <c r="E133" s="11"/>
      <c r="G133" s="11"/>
      <c r="H133" s="59"/>
      <c r="I133" s="59"/>
    </row>
    <row r="134" spans="1:9" x14ac:dyDescent="0.2">
      <c r="A134" s="59"/>
      <c r="B134" s="59"/>
      <c r="C134" s="59"/>
      <c r="D134" s="59"/>
      <c r="E134" s="11"/>
      <c r="G134" s="11"/>
      <c r="H134" s="59"/>
      <c r="I134" s="59"/>
    </row>
    <row r="135" spans="1:9" x14ac:dyDescent="0.2">
      <c r="A135" s="59"/>
      <c r="B135" s="59"/>
      <c r="C135" s="59"/>
      <c r="D135" s="59"/>
      <c r="E135" s="11"/>
      <c r="G135" s="11"/>
      <c r="H135" s="59"/>
      <c r="I135" s="59"/>
    </row>
    <row r="136" spans="1:9" x14ac:dyDescent="0.2">
      <c r="A136" s="59"/>
      <c r="B136" s="59"/>
      <c r="C136" s="59"/>
      <c r="D136" s="59"/>
      <c r="E136" s="11"/>
      <c r="G136" s="11"/>
      <c r="H136" s="59"/>
      <c r="I136" s="59"/>
    </row>
    <row r="137" spans="1:9" x14ac:dyDescent="0.2">
      <c r="A137" s="59"/>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t="s">
        <v>996</v>
      </c>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70"/>
      <c r="B149" s="59"/>
      <c r="C149" s="59"/>
      <c r="D149" s="59"/>
      <c r="E149" s="11"/>
      <c r="G149" s="11"/>
      <c r="H149" s="59"/>
      <c r="I149" s="59"/>
    </row>
    <row r="150" spans="1:9" x14ac:dyDescent="0.2">
      <c r="A150" s="59"/>
      <c r="B150" s="59"/>
      <c r="C150" s="59"/>
      <c r="D150" s="59"/>
      <c r="E150" s="11"/>
      <c r="G150" s="11"/>
      <c r="H150" s="59"/>
      <c r="I150" s="59"/>
    </row>
    <row r="151" spans="1:9" x14ac:dyDescent="0.2">
      <c r="A151" s="70"/>
      <c r="B151" s="59"/>
      <c r="C151" s="59"/>
      <c r="D151" s="59"/>
      <c r="E151" s="11"/>
      <c r="G151" s="11"/>
      <c r="H151" s="59"/>
      <c r="I151" s="59"/>
    </row>
    <row r="152" spans="1:9" x14ac:dyDescent="0.2">
      <c r="A152" s="59"/>
      <c r="B152" s="59"/>
      <c r="C152" s="59"/>
      <c r="D152" s="59"/>
      <c r="E152" s="11"/>
      <c r="G152" s="11"/>
      <c r="H152" s="59"/>
      <c r="I152" s="59"/>
    </row>
    <row r="153" spans="1:9" x14ac:dyDescent="0.2">
      <c r="A153" s="59"/>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59"/>
      <c r="B156" s="59"/>
      <c r="C156" s="59"/>
      <c r="D156" s="59"/>
      <c r="E156" s="11"/>
      <c r="G156" s="11"/>
      <c r="H156" s="59"/>
      <c r="I156" s="59"/>
    </row>
    <row r="157" spans="1:9" x14ac:dyDescent="0.2">
      <c r="A157" s="59"/>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c r="B164" s="59"/>
      <c r="C164" s="59"/>
      <c r="D164" s="59"/>
      <c r="E164" s="11"/>
      <c r="G164" s="11"/>
      <c r="H164" s="59"/>
      <c r="I164" s="59"/>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row r="197" spans="1:9" x14ac:dyDescent="0.2">
      <c r="A197" s="59"/>
      <c r="B197" s="59"/>
      <c r="C197" s="59"/>
      <c r="D197" s="59"/>
      <c r="E197" s="11"/>
      <c r="G197" s="11"/>
      <c r="H197" s="59"/>
      <c r="I197" s="59"/>
    </row>
    <row r="198" spans="1:9" x14ac:dyDescent="0.2">
      <c r="A198" s="59"/>
      <c r="B198" s="59"/>
      <c r="C198" s="59"/>
      <c r="D198" s="59"/>
      <c r="E198" s="11"/>
      <c r="G198" s="11"/>
      <c r="H198" s="59"/>
      <c r="I198" s="59"/>
    </row>
    <row r="199" spans="1:9" x14ac:dyDescent="0.2">
      <c r="A199" s="59"/>
      <c r="B199" s="59"/>
      <c r="C199" s="59"/>
      <c r="D199" s="59"/>
      <c r="E199" s="11"/>
      <c r="G199" s="11"/>
      <c r="H199" s="59"/>
      <c r="I199" s="59"/>
    </row>
    <row r="200" spans="1:9" x14ac:dyDescent="0.2">
      <c r="A200" s="59"/>
      <c r="B200" s="59"/>
      <c r="C200" s="59"/>
      <c r="D200" s="59"/>
      <c r="E200" s="11"/>
      <c r="G200" s="11"/>
      <c r="H200" s="59"/>
      <c r="I200" s="59"/>
    </row>
    <row r="201" spans="1:9" x14ac:dyDescent="0.2">
      <c r="A201" s="59"/>
      <c r="B201" s="59"/>
      <c r="C201" s="59"/>
      <c r="D201" s="59"/>
      <c r="E201" s="11"/>
      <c r="G201" s="11"/>
      <c r="H201" s="59"/>
      <c r="I201" s="59"/>
    </row>
    <row r="202" spans="1:9" x14ac:dyDescent="0.2">
      <c r="A202" s="59"/>
      <c r="B202" s="59"/>
      <c r="C202" s="59"/>
      <c r="D202" s="59"/>
      <c r="E202" s="11"/>
      <c r="G202" s="11"/>
      <c r="H202" s="59"/>
      <c r="I202" s="59"/>
    </row>
    <row r="203" spans="1:9" x14ac:dyDescent="0.2">
      <c r="A203" s="59"/>
      <c r="B203" s="59"/>
      <c r="C203" s="59"/>
      <c r="D203" s="59"/>
      <c r="E203" s="11"/>
      <c r="G203" s="11"/>
      <c r="H203" s="59"/>
      <c r="I203" s="59"/>
    </row>
    <row r="204" spans="1:9" x14ac:dyDescent="0.2">
      <c r="A204" s="59"/>
      <c r="B204" s="59"/>
      <c r="C204" s="59"/>
      <c r="D204" s="59"/>
      <c r="E204" s="11"/>
      <c r="G204" s="11"/>
      <c r="H204" s="59"/>
      <c r="I204" s="59"/>
    </row>
    <row r="205" spans="1:9" x14ac:dyDescent="0.2">
      <c r="A205" s="59"/>
      <c r="B205" s="59"/>
      <c r="C205" s="59"/>
      <c r="D205" s="59"/>
      <c r="E205" s="11"/>
      <c r="G205" s="11"/>
      <c r="H205" s="59"/>
      <c r="I205" s="59"/>
    </row>
    <row r="206" spans="1:9" x14ac:dyDescent="0.2">
      <c r="A206" s="59"/>
      <c r="B206" s="59"/>
      <c r="C206" s="59"/>
      <c r="D206" s="59"/>
      <c r="E206" s="11"/>
      <c r="G206" s="11"/>
      <c r="H206" s="59"/>
      <c r="I206" s="59"/>
    </row>
    <row r="207" spans="1:9" x14ac:dyDescent="0.2">
      <c r="A207" s="59"/>
      <c r="B207" s="59"/>
      <c r="C207" s="59"/>
      <c r="D207" s="59"/>
      <c r="E207" s="11"/>
      <c r="G207" s="11"/>
      <c r="H207" s="59"/>
      <c r="I207" s="59"/>
    </row>
    <row r="208" spans="1:9" x14ac:dyDescent="0.2">
      <c r="A208" s="59"/>
      <c r="B208" s="59"/>
      <c r="C208" s="59"/>
      <c r="D208" s="59"/>
      <c r="E208" s="11"/>
      <c r="G208" s="11"/>
      <c r="H208" s="59"/>
      <c r="I208" s="59"/>
    </row>
    <row r="209" spans="1:9" x14ac:dyDescent="0.2">
      <c r="A209" s="59"/>
      <c r="B209" s="59"/>
      <c r="C209" s="59"/>
      <c r="D209" s="59"/>
      <c r="E209" s="11"/>
      <c r="G209" s="11"/>
      <c r="H209" s="59"/>
      <c r="I209" s="59"/>
    </row>
    <row r="210" spans="1:9" x14ac:dyDescent="0.2">
      <c r="A210" s="59"/>
      <c r="B210" s="59"/>
      <c r="C210" s="59"/>
      <c r="D210" s="59"/>
      <c r="E210" s="11"/>
      <c r="G210" s="11"/>
      <c r="H210" s="59"/>
      <c r="I210" s="59"/>
    </row>
    <row r="211" spans="1:9" x14ac:dyDescent="0.2">
      <c r="A211" s="59"/>
      <c r="B211" s="59"/>
      <c r="C211" s="59"/>
      <c r="D211" s="59"/>
      <c r="E211" s="11"/>
      <c r="G211" s="11"/>
      <c r="H211" s="59"/>
      <c r="I211" s="59"/>
    </row>
    <row r="212" spans="1:9" x14ac:dyDescent="0.2">
      <c r="A212" s="59"/>
      <c r="B212" s="59"/>
      <c r="C212" s="59"/>
      <c r="D212" s="59"/>
      <c r="E212" s="11"/>
      <c r="G212" s="11"/>
      <c r="H212" s="59"/>
      <c r="I212" s="59"/>
    </row>
    <row r="213" spans="1:9" x14ac:dyDescent="0.2">
      <c r="A213" s="59"/>
      <c r="B213" s="59"/>
      <c r="C213" s="59"/>
      <c r="D213" s="59"/>
      <c r="E213" s="11"/>
      <c r="G213" s="11"/>
      <c r="H213" s="59"/>
      <c r="I213" s="59"/>
    </row>
    <row r="214" spans="1:9" x14ac:dyDescent="0.2">
      <c r="A214" s="59"/>
      <c r="B214" s="59"/>
      <c r="C214" s="59"/>
      <c r="D214" s="59"/>
      <c r="E214" s="11"/>
      <c r="G214" s="11"/>
      <c r="H214" s="59"/>
      <c r="I214" s="59"/>
    </row>
    <row r="215" spans="1:9" x14ac:dyDescent="0.2">
      <c r="A215" s="59"/>
      <c r="B215" s="59"/>
      <c r="C215" s="59"/>
      <c r="D215" s="59"/>
      <c r="E215" s="11"/>
      <c r="G215" s="11"/>
      <c r="H215" s="59"/>
      <c r="I215" s="59"/>
    </row>
    <row r="216" spans="1:9" x14ac:dyDescent="0.2">
      <c r="A216" s="59"/>
      <c r="B216" s="59"/>
      <c r="C216" s="59"/>
      <c r="D216" s="59"/>
      <c r="E216" s="11"/>
      <c r="G216" s="11"/>
      <c r="H216" s="59"/>
      <c r="I216" s="59"/>
    </row>
    <row r="217" spans="1:9" x14ac:dyDescent="0.2">
      <c r="A217" s="59"/>
      <c r="B217" s="59"/>
      <c r="C217" s="59"/>
      <c r="D217" s="59"/>
      <c r="E217" s="11"/>
      <c r="G217" s="11"/>
      <c r="H217" s="59"/>
      <c r="I217" s="59"/>
    </row>
    <row r="218" spans="1:9" x14ac:dyDescent="0.2">
      <c r="A218" s="59"/>
      <c r="B218" s="59"/>
      <c r="C218" s="59"/>
      <c r="D218" s="59"/>
      <c r="E218" s="11"/>
      <c r="G218" s="11"/>
      <c r="H218" s="59"/>
      <c r="I218" s="59"/>
    </row>
    <row r="219" spans="1:9" x14ac:dyDescent="0.2">
      <c r="A219" s="59"/>
      <c r="B219" s="59"/>
      <c r="C219" s="59"/>
      <c r="D219" s="59"/>
      <c r="E219" s="11"/>
      <c r="G219" s="11"/>
      <c r="H219" s="59"/>
      <c r="I219" s="59"/>
    </row>
    <row r="220" spans="1:9" x14ac:dyDescent="0.2">
      <c r="A220" s="59"/>
      <c r="B220" s="59"/>
      <c r="C220" s="59"/>
      <c r="D220" s="59"/>
      <c r="E220" s="11"/>
      <c r="G220" s="11"/>
      <c r="H220" s="59"/>
      <c r="I220" s="59"/>
    </row>
    <row r="221" spans="1:9" x14ac:dyDescent="0.2">
      <c r="A221" s="59"/>
      <c r="B221" s="59"/>
      <c r="C221" s="59"/>
      <c r="D221" s="59"/>
      <c r="E221" s="11"/>
      <c r="G221" s="11"/>
      <c r="H221" s="59"/>
      <c r="I221" s="59"/>
    </row>
    <row r="222" spans="1:9" x14ac:dyDescent="0.2">
      <c r="A222" s="59"/>
      <c r="B222" s="59"/>
      <c r="C222" s="59"/>
      <c r="D222" s="59"/>
      <c r="E222" s="11"/>
      <c r="G222" s="11"/>
      <c r="H222" s="59"/>
      <c r="I222" s="59"/>
    </row>
    <row r="223" spans="1:9" x14ac:dyDescent="0.2">
      <c r="A223" s="59"/>
      <c r="B223" s="59"/>
      <c r="C223" s="59"/>
      <c r="D223" s="59"/>
      <c r="E223" s="11"/>
      <c r="G223" s="11"/>
      <c r="H223" s="59"/>
      <c r="I223" s="59"/>
    </row>
    <row r="224" spans="1:9" x14ac:dyDescent="0.2">
      <c r="A224" s="59"/>
      <c r="B224" s="59"/>
      <c r="C224" s="59"/>
      <c r="D224" s="59"/>
      <c r="E224" s="11"/>
      <c r="G224" s="11"/>
      <c r="H224" s="59"/>
      <c r="I224" s="59"/>
    </row>
    <row r="225" spans="1:9" x14ac:dyDescent="0.2">
      <c r="A225" s="59"/>
      <c r="B225" s="59"/>
      <c r="C225" s="59"/>
      <c r="D225" s="59"/>
      <c r="E225" s="11"/>
      <c r="G225" s="11"/>
      <c r="H225" s="59"/>
      <c r="I225" s="59"/>
    </row>
    <row r="226" spans="1:9" x14ac:dyDescent="0.2">
      <c r="A226" s="59"/>
      <c r="B226" s="59"/>
      <c r="C226" s="59"/>
      <c r="D226" s="59"/>
      <c r="E226" s="11"/>
      <c r="G226" s="11"/>
      <c r="H226" s="59"/>
      <c r="I226" s="59"/>
    </row>
    <row r="227" spans="1:9" x14ac:dyDescent="0.2">
      <c r="A227" s="59"/>
      <c r="B227" s="59"/>
      <c r="C227" s="59"/>
      <c r="D227" s="59"/>
      <c r="E227" s="11"/>
      <c r="G227" s="11"/>
      <c r="H227" s="59"/>
      <c r="I227" s="59"/>
    </row>
    <row r="228" spans="1:9" x14ac:dyDescent="0.2">
      <c r="A228" s="59"/>
      <c r="B228" s="59"/>
      <c r="C228" s="59"/>
      <c r="D228" s="59"/>
      <c r="E228" s="11"/>
      <c r="G228" s="11"/>
      <c r="H228" s="59"/>
      <c r="I228" s="59"/>
    </row>
    <row r="229" spans="1:9" x14ac:dyDescent="0.2">
      <c r="A229" s="59"/>
      <c r="B229" s="59"/>
      <c r="C229" s="59"/>
      <c r="D229" s="59"/>
      <c r="E229" s="11"/>
      <c r="G229" s="11"/>
      <c r="H229" s="59"/>
      <c r="I229" s="59"/>
    </row>
    <row r="230" spans="1:9" x14ac:dyDescent="0.2">
      <c r="A230" s="59"/>
      <c r="B230" s="59"/>
      <c r="C230" s="59"/>
      <c r="D230" s="59"/>
      <c r="E230" s="11"/>
      <c r="G230" s="11"/>
      <c r="H230" s="59"/>
      <c r="I230" s="59"/>
    </row>
    <row r="231" spans="1:9" x14ac:dyDescent="0.2">
      <c r="A231" s="59"/>
      <c r="B231" s="59"/>
      <c r="C231" s="59"/>
      <c r="D231" s="59"/>
      <c r="E231" s="11"/>
      <c r="G231" s="11"/>
      <c r="H231" s="59"/>
      <c r="I231" s="59"/>
    </row>
    <row r="232" spans="1:9" x14ac:dyDescent="0.2">
      <c r="A232" s="59"/>
      <c r="B232" s="59"/>
      <c r="C232" s="59"/>
      <c r="D232" s="59"/>
      <c r="E232" s="11"/>
      <c r="G232" s="11"/>
      <c r="H232" s="59"/>
      <c r="I232" s="59"/>
    </row>
    <row r="233" spans="1:9" x14ac:dyDescent="0.2">
      <c r="A233" s="59"/>
      <c r="B233" s="59"/>
      <c r="C233" s="59"/>
      <c r="D233" s="59"/>
      <c r="E233" s="11"/>
      <c r="G233" s="11"/>
      <c r="H233" s="59"/>
      <c r="I233" s="59"/>
    </row>
    <row r="234" spans="1:9" x14ac:dyDescent="0.2">
      <c r="A234" s="59"/>
      <c r="B234" s="59"/>
      <c r="C234" s="59"/>
      <c r="D234" s="59"/>
      <c r="E234" s="11"/>
      <c r="G234" s="11"/>
      <c r="H234" s="59"/>
      <c r="I234" s="59"/>
    </row>
    <row r="235" spans="1:9" x14ac:dyDescent="0.2">
      <c r="A235" s="59"/>
      <c r="B235" s="59"/>
      <c r="C235" s="59"/>
      <c r="D235" s="59"/>
      <c r="E235" s="11"/>
      <c r="G235" s="11"/>
      <c r="H235" s="59"/>
      <c r="I235" s="59"/>
    </row>
    <row r="236" spans="1:9" x14ac:dyDescent="0.2">
      <c r="A236" s="59"/>
      <c r="B236" s="59"/>
      <c r="C236" s="59"/>
      <c r="D236" s="59"/>
      <c r="E236" s="11"/>
      <c r="G236" s="11"/>
      <c r="H236" s="59"/>
      <c r="I236" s="59"/>
    </row>
    <row r="237" spans="1:9" x14ac:dyDescent="0.2">
      <c r="A237" s="59"/>
      <c r="B237" s="59"/>
      <c r="C237" s="59"/>
      <c r="D237" s="59"/>
      <c r="E237" s="11"/>
      <c r="G237" s="11"/>
      <c r="H237" s="59"/>
      <c r="I237" s="59"/>
    </row>
    <row r="238" spans="1:9" x14ac:dyDescent="0.2">
      <c r="A238" s="59"/>
      <c r="B238" s="59"/>
      <c r="C238" s="59"/>
      <c r="D238" s="59"/>
      <c r="E238" s="11"/>
      <c r="G238" s="11"/>
      <c r="H238" s="59"/>
      <c r="I238" s="59"/>
    </row>
    <row r="239" spans="1:9" x14ac:dyDescent="0.2">
      <c r="A239" s="59"/>
      <c r="B239" s="59"/>
      <c r="C239" s="59"/>
      <c r="D239" s="59"/>
      <c r="E239" s="11"/>
      <c r="G239" s="11"/>
      <c r="H239" s="59"/>
      <c r="I239" s="59"/>
    </row>
    <row r="240" spans="1:9" x14ac:dyDescent="0.2">
      <c r="A240" s="59"/>
      <c r="B240" s="59"/>
      <c r="C240" s="59"/>
      <c r="D240" s="59"/>
      <c r="E240" s="11"/>
      <c r="G240" s="11"/>
      <c r="H240" s="59"/>
      <c r="I240" s="59"/>
    </row>
    <row r="241" spans="1:9" x14ac:dyDescent="0.2">
      <c r="A241" s="59"/>
      <c r="B241" s="59"/>
      <c r="C241" s="59"/>
      <c r="D241" s="59"/>
      <c r="E241" s="11"/>
      <c r="G241" s="11"/>
      <c r="H241" s="59"/>
      <c r="I241" s="59"/>
    </row>
    <row r="242" spans="1:9" x14ac:dyDescent="0.2">
      <c r="A242" s="59"/>
      <c r="B242" s="59"/>
      <c r="C242" s="59"/>
      <c r="D242" s="59"/>
      <c r="E242" s="11"/>
      <c r="G242" s="11"/>
      <c r="H242" s="59"/>
      <c r="I242" s="59"/>
    </row>
    <row r="243" spans="1:9" x14ac:dyDescent="0.2">
      <c r="A243" s="59"/>
      <c r="B243" s="59"/>
      <c r="C243" s="59"/>
      <c r="D243" s="59"/>
      <c r="E243" s="11"/>
      <c r="G243" s="11"/>
      <c r="H243" s="59"/>
      <c r="I243" s="59"/>
    </row>
    <row r="244" spans="1:9" x14ac:dyDescent="0.2">
      <c r="A244" s="59"/>
      <c r="B244" s="59"/>
      <c r="C244" s="59"/>
      <c r="D244" s="59"/>
      <c r="E244" s="11"/>
      <c r="G244" s="11"/>
      <c r="H244" s="59"/>
      <c r="I244" s="59"/>
    </row>
    <row r="245" spans="1:9" x14ac:dyDescent="0.2">
      <c r="A245" s="59"/>
      <c r="B245" s="59"/>
      <c r="C245" s="59"/>
      <c r="D245" s="59"/>
      <c r="E245" s="11"/>
      <c r="G245" s="11"/>
      <c r="H245" s="59"/>
      <c r="I245" s="59"/>
    </row>
    <row r="246" spans="1:9" x14ac:dyDescent="0.2">
      <c r="A246" s="59"/>
      <c r="B246" s="59"/>
      <c r="C246" s="59"/>
      <c r="D246" s="59"/>
      <c r="E246" s="11"/>
      <c r="G246" s="11"/>
      <c r="H246" s="59"/>
      <c r="I246" s="59"/>
    </row>
    <row r="247" spans="1:9" x14ac:dyDescent="0.2">
      <c r="A247" s="59"/>
      <c r="B247" s="59"/>
      <c r="C247" s="59"/>
      <c r="D247" s="59"/>
      <c r="E247" s="11"/>
      <c r="G247" s="11"/>
      <c r="H247" s="59"/>
      <c r="I247" s="59"/>
    </row>
    <row r="248" spans="1:9" x14ac:dyDescent="0.2">
      <c r="A248" s="59"/>
      <c r="B248" s="59"/>
      <c r="C248" s="59"/>
      <c r="D248" s="59"/>
      <c r="E248" s="11"/>
      <c r="G248" s="11"/>
      <c r="H248" s="59"/>
      <c r="I248" s="59"/>
    </row>
    <row r="249" spans="1:9" x14ac:dyDescent="0.2">
      <c r="A249" s="59"/>
      <c r="B249" s="59"/>
      <c r="C249" s="59"/>
      <c r="D249" s="59"/>
      <c r="E249" s="11"/>
      <c r="G249" s="11"/>
      <c r="H249" s="59"/>
      <c r="I249" s="59"/>
    </row>
    <row r="250" spans="1:9" x14ac:dyDescent="0.2">
      <c r="A250" s="59"/>
      <c r="B250" s="59"/>
      <c r="C250" s="59"/>
      <c r="D250" s="59"/>
      <c r="E250" s="11"/>
      <c r="G250" s="11"/>
      <c r="H250" s="59"/>
      <c r="I250" s="59"/>
    </row>
    <row r="251" spans="1:9" x14ac:dyDescent="0.2">
      <c r="A251" s="59"/>
      <c r="B251" s="59"/>
      <c r="C251" s="59"/>
      <c r="D251" s="59"/>
      <c r="E251" s="11"/>
      <c r="G251" s="11"/>
      <c r="H251" s="59"/>
      <c r="I251" s="59"/>
    </row>
  </sheetData>
  <mergeCells count="10">
    <mergeCell ref="A94:B94"/>
    <mergeCell ref="A95:B95"/>
    <mergeCell ref="A96:B96"/>
    <mergeCell ref="A97:B97"/>
    <mergeCell ref="A1:G1"/>
    <mergeCell ref="A89:B89"/>
    <mergeCell ref="A90:B90"/>
    <mergeCell ref="A91:B91"/>
    <mergeCell ref="A92:B92"/>
    <mergeCell ref="A93:B93"/>
  </mergeCells>
  <conditionalFormatting sqref="F2:F3">
    <cfRule type="cellIs" dxfId="126" priority="4" stopIfTrue="1" operator="between">
      <formula>0.009</formula>
      <formula>-0.009</formula>
    </cfRule>
  </conditionalFormatting>
  <conditionalFormatting sqref="F5:F54">
    <cfRule type="cellIs" dxfId="125" priority="2" stopIfTrue="1" operator="between">
      <formula>0.009</formula>
      <formula>-0.009</formula>
    </cfRule>
  </conditionalFormatting>
  <conditionalFormatting sqref="F56:F61">
    <cfRule type="cellIs" dxfId="124" priority="3" stopIfTrue="1" operator="between">
      <formula>0.009</formula>
      <formula>-0.009</formula>
    </cfRule>
  </conditionalFormatting>
  <conditionalFormatting sqref="F70:F353">
    <cfRule type="cellIs" dxfId="12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38"/>
  <sheetViews>
    <sheetView workbookViewId="0">
      <selection sqref="A1:G1"/>
    </sheetView>
  </sheetViews>
  <sheetFormatPr defaultColWidth="9.28515625" defaultRowHeight="11.25" x14ac:dyDescent="0.2"/>
  <cols>
    <col min="1" max="1" width="38.7109375" style="7" bestFit="1" customWidth="1"/>
    <col min="2" max="2" width="52.7109375" style="7" bestFit="1" customWidth="1"/>
    <col min="3" max="3" width="24.710937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8" s="1" customFormat="1" ht="15" x14ac:dyDescent="0.2">
      <c r="A1" s="114" t="s">
        <v>1342</v>
      </c>
      <c r="B1" s="115"/>
      <c r="C1" s="115"/>
      <c r="D1" s="115"/>
      <c r="E1" s="115"/>
      <c r="F1" s="115"/>
      <c r="G1" s="115"/>
    </row>
    <row r="2" spans="1:8" s="1" customFormat="1" ht="12" x14ac:dyDescent="0.2">
      <c r="E2" s="5"/>
      <c r="F2" s="9"/>
      <c r="G2" s="10"/>
    </row>
    <row r="3" spans="1:8" s="1" customFormat="1" ht="12" x14ac:dyDescent="0.2">
      <c r="A3" s="8" t="s">
        <v>7</v>
      </c>
      <c r="B3" s="2"/>
      <c r="C3" s="3"/>
      <c r="D3" s="3"/>
      <c r="E3" s="4"/>
      <c r="F3" s="9"/>
      <c r="G3" s="10"/>
    </row>
    <row r="4" spans="1:8" s="1" customFormat="1" ht="27.75" customHeight="1" x14ac:dyDescent="0.2">
      <c r="A4" s="6" t="s">
        <v>2</v>
      </c>
      <c r="B4" s="6" t="s">
        <v>0</v>
      </c>
      <c r="C4" s="13" t="s">
        <v>1038</v>
      </c>
      <c r="D4" s="13" t="s">
        <v>1</v>
      </c>
      <c r="E4" s="52" t="s">
        <v>6</v>
      </c>
      <c r="F4" s="12" t="s">
        <v>3</v>
      </c>
      <c r="G4" s="12" t="s">
        <v>5</v>
      </c>
      <c r="H4" s="12" t="s">
        <v>1343</v>
      </c>
    </row>
    <row r="5" spans="1:8" x14ac:dyDescent="0.2">
      <c r="A5" s="16" t="s">
        <v>19</v>
      </c>
      <c r="B5" s="17"/>
      <c r="C5" s="17"/>
      <c r="D5" s="17"/>
      <c r="E5" s="18"/>
      <c r="F5" s="19"/>
      <c r="G5" s="18"/>
      <c r="H5" s="18"/>
    </row>
    <row r="6" spans="1:8" x14ac:dyDescent="0.2">
      <c r="A6" s="20" t="s">
        <v>20</v>
      </c>
      <c r="B6" s="21"/>
      <c r="C6" s="21"/>
      <c r="D6" s="21"/>
      <c r="E6" s="22"/>
      <c r="F6" s="23"/>
      <c r="G6" s="22"/>
      <c r="H6" s="22"/>
    </row>
    <row r="7" spans="1:8" x14ac:dyDescent="0.2">
      <c r="A7" s="21" t="s">
        <v>1344</v>
      </c>
      <c r="B7" s="21" t="s">
        <v>1345</v>
      </c>
      <c r="C7" s="21" t="s">
        <v>87</v>
      </c>
      <c r="D7" s="24">
        <v>5000</v>
      </c>
      <c r="E7" s="22">
        <v>5255.7470548000001</v>
      </c>
      <c r="F7" s="23">
        <v>10.5057621042322</v>
      </c>
      <c r="G7" s="22">
        <v>7.0923999999999996</v>
      </c>
      <c r="H7" s="22"/>
    </row>
    <row r="8" spans="1:8" x14ac:dyDescent="0.2">
      <c r="A8" s="21" t="s">
        <v>23</v>
      </c>
      <c r="B8" s="21" t="s">
        <v>22</v>
      </c>
      <c r="C8" s="21" t="s">
        <v>24</v>
      </c>
      <c r="D8" s="24">
        <v>3847</v>
      </c>
      <c r="E8" s="22">
        <v>4010.3667019999998</v>
      </c>
      <c r="F8" s="23">
        <v>8.0163596312093404</v>
      </c>
      <c r="G8" s="22">
        <v>8.3308999999999997</v>
      </c>
      <c r="H8" s="22"/>
    </row>
    <row r="9" spans="1:8" x14ac:dyDescent="0.2">
      <c r="A9" s="21" t="s">
        <v>97</v>
      </c>
      <c r="B9" s="21" t="s">
        <v>96</v>
      </c>
      <c r="C9" s="21" t="s">
        <v>21</v>
      </c>
      <c r="D9" s="24">
        <v>6000</v>
      </c>
      <c r="E9" s="22">
        <v>3356.76</v>
      </c>
      <c r="F9" s="23">
        <v>6.7098590615762301</v>
      </c>
      <c r="G9" s="22">
        <v>6.5324999999999998</v>
      </c>
      <c r="H9" s="22"/>
    </row>
    <row r="10" spans="1:8" x14ac:dyDescent="0.2">
      <c r="A10" s="21" t="s">
        <v>1346</v>
      </c>
      <c r="B10" s="21" t="s">
        <v>1347</v>
      </c>
      <c r="C10" s="21" t="s">
        <v>21</v>
      </c>
      <c r="D10" s="24">
        <v>2500</v>
      </c>
      <c r="E10" s="22">
        <v>2706.8288014</v>
      </c>
      <c r="F10" s="23">
        <v>5.4107054901778202</v>
      </c>
      <c r="G10" s="22">
        <v>6.6550000000000002</v>
      </c>
      <c r="H10" s="22"/>
    </row>
    <row r="11" spans="1:8" x14ac:dyDescent="0.2">
      <c r="A11" s="21" t="s">
        <v>1304</v>
      </c>
      <c r="B11" s="21" t="s">
        <v>1305</v>
      </c>
      <c r="C11" s="21" t="s">
        <v>58</v>
      </c>
      <c r="D11" s="24">
        <v>250</v>
      </c>
      <c r="E11" s="22">
        <v>2649.2722945</v>
      </c>
      <c r="F11" s="23">
        <v>5.2956552484639001</v>
      </c>
      <c r="G11" s="22">
        <v>6.4249999999999998</v>
      </c>
      <c r="H11" s="22"/>
    </row>
    <row r="12" spans="1:8" x14ac:dyDescent="0.2">
      <c r="A12" s="21" t="s">
        <v>1348</v>
      </c>
      <c r="B12" s="21" t="s">
        <v>1349</v>
      </c>
      <c r="C12" s="21" t="s">
        <v>21</v>
      </c>
      <c r="D12" s="24">
        <v>250</v>
      </c>
      <c r="E12" s="22">
        <v>2645.8222602999999</v>
      </c>
      <c r="F12" s="23">
        <v>5.2887589427287196</v>
      </c>
      <c r="G12" s="22">
        <v>6.2449000000000003</v>
      </c>
      <c r="H12" s="93">
        <v>6.4710000000000001</v>
      </c>
    </row>
    <row r="13" spans="1:8" x14ac:dyDescent="0.2">
      <c r="A13" s="21" t="s">
        <v>1310</v>
      </c>
      <c r="B13" s="21" t="s">
        <v>1311</v>
      </c>
      <c r="C13" s="21" t="s">
        <v>1303</v>
      </c>
      <c r="D13" s="24">
        <v>2500</v>
      </c>
      <c r="E13" s="22">
        <v>2625.2390753</v>
      </c>
      <c r="F13" s="23">
        <v>5.2476150210934698</v>
      </c>
      <c r="G13" s="22">
        <v>7.1398999999999999</v>
      </c>
      <c r="H13" s="94"/>
    </row>
    <row r="14" spans="1:8" x14ac:dyDescent="0.2">
      <c r="A14" s="21" t="s">
        <v>1322</v>
      </c>
      <c r="B14" s="21" t="s">
        <v>1323</v>
      </c>
      <c r="C14" s="21" t="s">
        <v>1303</v>
      </c>
      <c r="D14" s="24">
        <v>2500</v>
      </c>
      <c r="E14" s="22">
        <v>2532.8732534000001</v>
      </c>
      <c r="F14" s="23">
        <v>5.0629841129988602</v>
      </c>
      <c r="G14" s="22">
        <v>7.1074999999999999</v>
      </c>
      <c r="H14" s="93"/>
    </row>
    <row r="15" spans="1:8" x14ac:dyDescent="0.2">
      <c r="A15" s="21" t="s">
        <v>1350</v>
      </c>
      <c r="B15" s="21" t="s">
        <v>1351</v>
      </c>
      <c r="C15" s="21" t="s">
        <v>1303</v>
      </c>
      <c r="D15" s="24">
        <v>250</v>
      </c>
      <c r="E15" s="22">
        <v>2512.1555137</v>
      </c>
      <c r="F15" s="23">
        <v>5.0215712287112098</v>
      </c>
      <c r="G15" s="22">
        <v>7.1848999999999998</v>
      </c>
      <c r="H15" s="93"/>
    </row>
    <row r="16" spans="1:8" x14ac:dyDescent="0.2">
      <c r="A16" s="21" t="s">
        <v>1352</v>
      </c>
      <c r="B16" s="21" t="s">
        <v>1353</v>
      </c>
      <c r="C16" s="21" t="s">
        <v>58</v>
      </c>
      <c r="D16" s="24">
        <v>25</v>
      </c>
      <c r="E16" s="22">
        <v>2495.6950342</v>
      </c>
      <c r="F16" s="23">
        <v>4.9886682217846001</v>
      </c>
      <c r="G16" s="22">
        <v>7.6153000000000004</v>
      </c>
      <c r="H16" s="93">
        <v>7.6638000000000002</v>
      </c>
    </row>
    <row r="17" spans="1:9" x14ac:dyDescent="0.2">
      <c r="A17" s="21" t="s">
        <v>84</v>
      </c>
      <c r="B17" s="21" t="s">
        <v>83</v>
      </c>
      <c r="C17" s="21" t="s">
        <v>21</v>
      </c>
      <c r="D17" s="24">
        <v>2000</v>
      </c>
      <c r="E17" s="22">
        <v>2227.1547123</v>
      </c>
      <c r="F17" s="23">
        <v>4.4518804525370799</v>
      </c>
      <c r="G17" s="22">
        <v>7.5250000000000004</v>
      </c>
      <c r="H17" s="22"/>
    </row>
    <row r="18" spans="1:9" x14ac:dyDescent="0.2">
      <c r="A18" s="21" t="s">
        <v>1354</v>
      </c>
      <c r="B18" s="21" t="s">
        <v>1355</v>
      </c>
      <c r="C18" s="21" t="s">
        <v>21</v>
      </c>
      <c r="D18" s="24">
        <v>20</v>
      </c>
      <c r="E18" s="22">
        <v>2070.9892328999999</v>
      </c>
      <c r="F18" s="23">
        <v>4.1397198104126796</v>
      </c>
      <c r="G18" s="22">
        <v>6.61</v>
      </c>
      <c r="H18" s="93"/>
    </row>
    <row r="19" spans="1:9" x14ac:dyDescent="0.2">
      <c r="A19" s="21" t="s">
        <v>1356</v>
      </c>
      <c r="B19" s="21" t="s">
        <v>1357</v>
      </c>
      <c r="C19" s="21" t="s">
        <v>58</v>
      </c>
      <c r="D19" s="24">
        <v>1500</v>
      </c>
      <c r="E19" s="22">
        <v>1660.5752671</v>
      </c>
      <c r="F19" s="23">
        <v>3.3193394831266798</v>
      </c>
      <c r="G19" s="22">
        <v>6.59</v>
      </c>
      <c r="H19" s="93"/>
    </row>
    <row r="20" spans="1:9" x14ac:dyDescent="0.2">
      <c r="A20" s="21" t="s">
        <v>1358</v>
      </c>
      <c r="B20" s="21" t="s">
        <v>1359</v>
      </c>
      <c r="C20" s="21" t="s">
        <v>21</v>
      </c>
      <c r="D20" s="24">
        <v>1500</v>
      </c>
      <c r="E20" s="22">
        <v>1537.6238836</v>
      </c>
      <c r="F20" s="23">
        <v>3.0735708089555098</v>
      </c>
      <c r="G20" s="22">
        <v>6.4801000000000002</v>
      </c>
      <c r="H20" s="22"/>
    </row>
    <row r="21" spans="1:9" x14ac:dyDescent="0.2">
      <c r="A21" s="21" t="s">
        <v>26</v>
      </c>
      <c r="B21" s="21" t="s">
        <v>25</v>
      </c>
      <c r="C21" s="21" t="s">
        <v>24</v>
      </c>
      <c r="D21" s="24">
        <v>1154</v>
      </c>
      <c r="E21" s="22">
        <v>1199.8934260000001</v>
      </c>
      <c r="F21" s="23">
        <v>2.3984782282235999</v>
      </c>
      <c r="G21" s="22">
        <v>8.2711000000000006</v>
      </c>
      <c r="H21" s="22"/>
    </row>
    <row r="22" spans="1:9" x14ac:dyDescent="0.2">
      <c r="A22" s="21" t="s">
        <v>109</v>
      </c>
      <c r="B22" s="21" t="s">
        <v>108</v>
      </c>
      <c r="C22" s="21" t="s">
        <v>21</v>
      </c>
      <c r="D22" s="24">
        <v>1000</v>
      </c>
      <c r="E22" s="22">
        <v>1049.1305205000001</v>
      </c>
      <c r="F22" s="23">
        <v>2.0971168417620301</v>
      </c>
      <c r="G22" s="22">
        <v>6.7637</v>
      </c>
      <c r="H22" s="22"/>
    </row>
    <row r="23" spans="1:9" x14ac:dyDescent="0.2">
      <c r="A23" s="21" t="s">
        <v>1360</v>
      </c>
      <c r="B23" s="21" t="s">
        <v>1361</v>
      </c>
      <c r="C23" s="21" t="s">
        <v>1303</v>
      </c>
      <c r="D23" s="24">
        <v>1000</v>
      </c>
      <c r="E23" s="22">
        <v>1037.1288767000001</v>
      </c>
      <c r="F23" s="23">
        <v>2.0731266433548599</v>
      </c>
      <c r="G23" s="22">
        <v>6.5250000000000004</v>
      </c>
      <c r="H23" s="22"/>
    </row>
    <row r="24" spans="1:9" x14ac:dyDescent="0.2">
      <c r="A24" s="21" t="s">
        <v>1362</v>
      </c>
      <c r="B24" s="21" t="s">
        <v>1363</v>
      </c>
      <c r="C24" s="21" t="s">
        <v>21</v>
      </c>
      <c r="D24" s="24">
        <v>1000</v>
      </c>
      <c r="E24" s="22">
        <v>1035.6419589</v>
      </c>
      <c r="F24" s="23">
        <v>2.0701544294122098</v>
      </c>
      <c r="G24" s="22">
        <v>6.61</v>
      </c>
      <c r="H24" s="22"/>
    </row>
    <row r="25" spans="1:9" x14ac:dyDescent="0.2">
      <c r="A25" s="21" t="s">
        <v>1364</v>
      </c>
      <c r="B25" s="21" t="s">
        <v>1365</v>
      </c>
      <c r="C25" s="21" t="s">
        <v>21</v>
      </c>
      <c r="D25" s="24">
        <v>5</v>
      </c>
      <c r="E25" s="22">
        <v>522.80775340000002</v>
      </c>
      <c r="F25" s="23">
        <v>1.0450453239472901</v>
      </c>
      <c r="G25" s="22">
        <v>6.88</v>
      </c>
      <c r="H25" s="22"/>
    </row>
    <row r="26" spans="1:9" x14ac:dyDescent="0.2">
      <c r="A26" s="20" t="s">
        <v>27</v>
      </c>
      <c r="B26" s="20"/>
      <c r="C26" s="20"/>
      <c r="D26" s="20"/>
      <c r="E26" s="25">
        <f>SUM(E6:E25)</f>
        <v>43131.705620999994</v>
      </c>
      <c r="F26" s="26">
        <f>SUM(F6:F25)</f>
        <v>86.216371084708285</v>
      </c>
      <c r="G26" s="25"/>
      <c r="H26" s="22"/>
      <c r="I26" s="14"/>
    </row>
    <row r="27" spans="1:9" x14ac:dyDescent="0.2">
      <c r="A27" s="21"/>
      <c r="B27" s="21"/>
      <c r="C27" s="21"/>
      <c r="D27" s="21"/>
      <c r="E27" s="22"/>
      <c r="F27" s="23"/>
      <c r="G27" s="22"/>
      <c r="H27" s="22"/>
    </row>
    <row r="28" spans="1:9" x14ac:dyDescent="0.2">
      <c r="A28" s="20" t="s">
        <v>28</v>
      </c>
      <c r="B28" s="21"/>
      <c r="C28" s="21"/>
      <c r="D28" s="21"/>
      <c r="E28" s="22"/>
      <c r="F28" s="23"/>
      <c r="G28" s="22"/>
      <c r="H28" s="22"/>
    </row>
    <row r="29" spans="1:9" x14ac:dyDescent="0.2">
      <c r="A29" s="20" t="s">
        <v>29</v>
      </c>
      <c r="B29" s="21"/>
      <c r="C29" s="21"/>
      <c r="D29" s="21"/>
      <c r="E29" s="22"/>
      <c r="F29" s="23"/>
      <c r="G29" s="22"/>
      <c r="H29" s="22"/>
    </row>
    <row r="30" spans="1:9" x14ac:dyDescent="0.2">
      <c r="A30" s="21" t="s">
        <v>1221</v>
      </c>
      <c r="B30" s="21" t="s">
        <v>1222</v>
      </c>
      <c r="C30" s="21" t="s">
        <v>32</v>
      </c>
      <c r="D30" s="24">
        <v>500</v>
      </c>
      <c r="E30" s="22">
        <v>2458.7474999999999</v>
      </c>
      <c r="F30" s="23">
        <v>4.9148134489814304</v>
      </c>
      <c r="G30" s="22">
        <v>5.8883999999999999</v>
      </c>
      <c r="H30" s="22"/>
    </row>
    <row r="31" spans="1:9" x14ac:dyDescent="0.2">
      <c r="A31" s="20" t="s">
        <v>27</v>
      </c>
      <c r="B31" s="20"/>
      <c r="C31" s="20"/>
      <c r="D31" s="20"/>
      <c r="E31" s="25">
        <f>SUM(E29:E30)</f>
        <v>2458.7474999999999</v>
      </c>
      <c r="F31" s="26">
        <f>SUM(F29:F30)</f>
        <v>4.9148134489814304</v>
      </c>
      <c r="G31" s="25"/>
      <c r="H31" s="22"/>
      <c r="I31" s="14"/>
    </row>
    <row r="32" spans="1:9" x14ac:dyDescent="0.2">
      <c r="A32" s="21"/>
      <c r="B32" s="21"/>
      <c r="C32" s="21"/>
      <c r="D32" s="21"/>
      <c r="E32" s="22"/>
      <c r="F32" s="23"/>
      <c r="G32" s="22"/>
      <c r="H32" s="22"/>
    </row>
    <row r="33" spans="1:9" x14ac:dyDescent="0.2">
      <c r="A33" s="20" t="s">
        <v>35</v>
      </c>
      <c r="B33" s="21"/>
      <c r="C33" s="21"/>
      <c r="D33" s="21"/>
      <c r="E33" s="22"/>
      <c r="F33" s="23"/>
      <c r="G33" s="22"/>
      <c r="H33" s="25"/>
    </row>
    <row r="34" spans="1:9" x14ac:dyDescent="0.2">
      <c r="A34" s="21" t="s">
        <v>72</v>
      </c>
      <c r="B34" s="21" t="s">
        <v>71</v>
      </c>
      <c r="C34" s="21" t="s">
        <v>36</v>
      </c>
      <c r="D34" s="24">
        <v>2000000</v>
      </c>
      <c r="E34" s="22">
        <v>2036.4533332999999</v>
      </c>
      <c r="F34" s="23">
        <v>4.0706856766406103</v>
      </c>
      <c r="G34" s="22">
        <v>7.7433732150000001</v>
      </c>
      <c r="H34" s="22"/>
    </row>
    <row r="35" spans="1:9" x14ac:dyDescent="0.2">
      <c r="A35" s="21" t="s">
        <v>74</v>
      </c>
      <c r="B35" s="21" t="s">
        <v>73</v>
      </c>
      <c r="C35" s="21" t="s">
        <v>36</v>
      </c>
      <c r="D35" s="24">
        <v>2000000</v>
      </c>
      <c r="E35" s="22">
        <v>2025.1791111</v>
      </c>
      <c r="F35" s="23">
        <v>4.0481495280953101</v>
      </c>
      <c r="G35" s="22">
        <v>7.7806905750000004</v>
      </c>
      <c r="H35" s="22"/>
    </row>
    <row r="36" spans="1:9" x14ac:dyDescent="0.2">
      <c r="A36" s="21" t="s">
        <v>76</v>
      </c>
      <c r="B36" s="21" t="s">
        <v>75</v>
      </c>
      <c r="C36" s="21" t="s">
        <v>36</v>
      </c>
      <c r="D36" s="24">
        <v>1500000</v>
      </c>
      <c r="E36" s="22">
        <v>1465.5284999999999</v>
      </c>
      <c r="F36" s="23">
        <v>2.9294586701829202</v>
      </c>
      <c r="G36" s="22">
        <v>7.4513162199999998</v>
      </c>
      <c r="H36" s="22"/>
    </row>
    <row r="37" spans="1:9" x14ac:dyDescent="0.2">
      <c r="A37" s="21" t="s">
        <v>70</v>
      </c>
      <c r="B37" s="21" t="s">
        <v>69</v>
      </c>
      <c r="C37" s="21" t="s">
        <v>36</v>
      </c>
      <c r="D37" s="24">
        <v>1000000</v>
      </c>
      <c r="E37" s="22">
        <v>1020.0614444</v>
      </c>
      <c r="F37" s="23">
        <v>2.0390103927810999</v>
      </c>
      <c r="G37" s="22">
        <v>7.75896966</v>
      </c>
      <c r="H37" s="25"/>
    </row>
    <row r="38" spans="1:9" x14ac:dyDescent="0.2">
      <c r="A38" s="21" t="s">
        <v>60</v>
      </c>
      <c r="B38" s="21" t="s">
        <v>59</v>
      </c>
      <c r="C38" s="21" t="s">
        <v>36</v>
      </c>
      <c r="D38" s="24">
        <v>79600</v>
      </c>
      <c r="E38" s="22">
        <v>76.754538800000006</v>
      </c>
      <c r="F38" s="23">
        <v>0.15342536782024499</v>
      </c>
      <c r="G38" s="22">
        <v>7.5174026418000199</v>
      </c>
      <c r="H38" s="22"/>
    </row>
    <row r="39" spans="1:9" x14ac:dyDescent="0.2">
      <c r="A39" s="21" t="s">
        <v>78</v>
      </c>
      <c r="B39" s="21" t="s">
        <v>77</v>
      </c>
      <c r="C39" s="21" t="s">
        <v>36</v>
      </c>
      <c r="D39" s="24">
        <v>52560</v>
      </c>
      <c r="E39" s="22">
        <v>54.4513891</v>
      </c>
      <c r="F39" s="23">
        <v>0.10884339260717101</v>
      </c>
      <c r="G39" s="22">
        <v>7.4483115299999998</v>
      </c>
      <c r="H39" s="22"/>
    </row>
    <row r="40" spans="1:9" x14ac:dyDescent="0.2">
      <c r="A40" s="21" t="s">
        <v>80</v>
      </c>
      <c r="B40" s="21" t="s">
        <v>79</v>
      </c>
      <c r="C40" s="21" t="s">
        <v>36</v>
      </c>
      <c r="D40" s="24">
        <v>50000</v>
      </c>
      <c r="E40" s="22">
        <v>51.597016699999998</v>
      </c>
      <c r="F40" s="23">
        <v>0.10313776083330201</v>
      </c>
      <c r="G40" s="22">
        <v>7.5004781349999998</v>
      </c>
      <c r="H40" s="22"/>
    </row>
    <row r="41" spans="1:9" x14ac:dyDescent="0.2">
      <c r="A41" s="21" t="s">
        <v>82</v>
      </c>
      <c r="B41" s="21" t="s">
        <v>81</v>
      </c>
      <c r="C41" s="21" t="s">
        <v>36</v>
      </c>
      <c r="D41" s="24">
        <v>41700</v>
      </c>
      <c r="E41" s="22">
        <v>41.388134999999998</v>
      </c>
      <c r="F41" s="23">
        <v>8.2731131409898295E-2</v>
      </c>
      <c r="G41" s="22">
        <v>7.6304317749999999</v>
      </c>
      <c r="H41" s="25"/>
    </row>
    <row r="42" spans="1:9" x14ac:dyDescent="0.2">
      <c r="A42" s="21" t="s">
        <v>62</v>
      </c>
      <c r="B42" s="21" t="s">
        <v>61</v>
      </c>
      <c r="C42" s="21" t="s">
        <v>36</v>
      </c>
      <c r="D42" s="24">
        <v>15000</v>
      </c>
      <c r="E42" s="22">
        <v>14.936764999999999</v>
      </c>
      <c r="F42" s="23">
        <v>2.9857239715048001E-2</v>
      </c>
      <c r="G42" s="22">
        <v>7.4274103392000104</v>
      </c>
      <c r="H42" s="22"/>
    </row>
    <row r="43" spans="1:9" x14ac:dyDescent="0.2">
      <c r="A43" s="20" t="s">
        <v>27</v>
      </c>
      <c r="B43" s="20"/>
      <c r="C43" s="20"/>
      <c r="D43" s="20"/>
      <c r="E43" s="25">
        <f>SUM(E34:E42)</f>
        <v>6786.3502334000004</v>
      </c>
      <c r="F43" s="26">
        <f>SUM(F34:F42)</f>
        <v>13.565299160085605</v>
      </c>
      <c r="G43" s="25"/>
      <c r="H43" s="22"/>
      <c r="I43" s="14"/>
    </row>
    <row r="44" spans="1:9" x14ac:dyDescent="0.2">
      <c r="A44" s="21"/>
      <c r="B44" s="21"/>
      <c r="C44" s="21"/>
      <c r="D44" s="21"/>
      <c r="E44" s="22"/>
      <c r="F44" s="23"/>
      <c r="G44" s="22"/>
      <c r="H44" s="20"/>
    </row>
    <row r="45" spans="1:9" x14ac:dyDescent="0.2">
      <c r="A45" s="20" t="s">
        <v>1124</v>
      </c>
      <c r="B45" s="21"/>
      <c r="C45" s="21"/>
      <c r="D45" s="21"/>
      <c r="E45" s="22"/>
      <c r="F45" s="23"/>
      <c r="G45" s="22"/>
      <c r="H45" s="20"/>
    </row>
    <row r="46" spans="1:9" x14ac:dyDescent="0.2">
      <c r="A46" s="21" t="s">
        <v>1125</v>
      </c>
      <c r="B46" s="21" t="s">
        <v>1126</v>
      </c>
      <c r="C46" s="21" t="s">
        <v>1127</v>
      </c>
      <c r="D46" s="24">
        <v>1762.3119999999999</v>
      </c>
      <c r="E46" s="22">
        <v>199.64564379999999</v>
      </c>
      <c r="F46" s="23">
        <v>0.39907355073215001</v>
      </c>
      <c r="G46" s="22">
        <v>5.66</v>
      </c>
      <c r="H46" s="20"/>
    </row>
    <row r="47" spans="1:9" x14ac:dyDescent="0.2">
      <c r="A47" s="20" t="s">
        <v>27</v>
      </c>
      <c r="B47" s="20"/>
      <c r="C47" s="20"/>
      <c r="D47" s="20"/>
      <c r="E47" s="25">
        <f>SUM(E46:E46)</f>
        <v>199.64564379999999</v>
      </c>
      <c r="F47" s="26">
        <f>SUM(F46:F46)</f>
        <v>0.39907355073215001</v>
      </c>
      <c r="G47" s="25"/>
      <c r="H47" s="20"/>
      <c r="I47" s="14"/>
    </row>
    <row r="48" spans="1:9" x14ac:dyDescent="0.2">
      <c r="A48" s="21"/>
      <c r="B48" s="21"/>
      <c r="C48" s="21"/>
      <c r="D48" s="21"/>
      <c r="E48" s="22"/>
      <c r="F48" s="23"/>
      <c r="G48" s="22"/>
      <c r="H48" s="20"/>
    </row>
    <row r="49" spans="1:256" x14ac:dyDescent="0.2">
      <c r="A49" s="20" t="s">
        <v>38</v>
      </c>
      <c r="B49" s="20"/>
      <c r="C49" s="20"/>
      <c r="D49" s="20"/>
      <c r="E49" s="25">
        <f>E26+E31+E43+E47</f>
        <v>52576.448998199994</v>
      </c>
      <c r="F49" s="26">
        <f>F26+F31+F43+F47</f>
        <v>105.09555724450748</v>
      </c>
      <c r="G49" s="25"/>
      <c r="H49" s="20"/>
      <c r="I49" s="14"/>
    </row>
    <row r="50" spans="1:256" x14ac:dyDescent="0.2">
      <c r="A50" s="20"/>
      <c r="B50" s="20"/>
      <c r="C50" s="20"/>
      <c r="D50" s="20"/>
      <c r="E50" s="25"/>
      <c r="F50" s="26"/>
      <c r="G50" s="25"/>
      <c r="H50" s="20"/>
      <c r="I50" s="14"/>
    </row>
    <row r="51" spans="1:256" x14ac:dyDescent="0.2">
      <c r="A51" s="20" t="s">
        <v>345</v>
      </c>
      <c r="B51" s="20"/>
      <c r="C51" s="20"/>
      <c r="D51" s="20"/>
      <c r="E51" s="25">
        <v>10.252224845000001</v>
      </c>
      <c r="F51" s="26">
        <f>+E51/E55*100</f>
        <v>2.0493268442647136E-2</v>
      </c>
      <c r="G51" s="25"/>
      <c r="H51" s="20"/>
      <c r="I51" s="14"/>
    </row>
    <row r="52" spans="1:256" x14ac:dyDescent="0.2">
      <c r="A52" s="20"/>
      <c r="B52" s="20"/>
      <c r="C52" s="20"/>
      <c r="D52" s="20"/>
      <c r="E52" s="25"/>
      <c r="F52" s="26"/>
      <c r="G52" s="25"/>
      <c r="H52" s="20"/>
      <c r="I52" s="14"/>
    </row>
    <row r="53" spans="1:256" x14ac:dyDescent="0.2">
      <c r="A53" s="20" t="s">
        <v>40</v>
      </c>
      <c r="B53" s="20"/>
      <c r="C53" s="20"/>
      <c r="D53" s="20"/>
      <c r="E53" s="25">
        <f>E55-(E26+E31+E43+E47+E51)</f>
        <v>-2559.4209300449875</v>
      </c>
      <c r="F53" s="25">
        <f>F55-(F26+F31+F43+F47+F51)</f>
        <v>-5.1160505129501246</v>
      </c>
      <c r="G53" s="25"/>
      <c r="H53" s="20"/>
      <c r="I53" s="14"/>
    </row>
    <row r="54" spans="1:256" x14ac:dyDescent="0.2">
      <c r="A54" s="20"/>
      <c r="B54" s="20"/>
      <c r="C54" s="20"/>
      <c r="D54" s="20"/>
      <c r="E54" s="25"/>
      <c r="F54" s="26"/>
      <c r="G54" s="25"/>
      <c r="H54" s="20"/>
      <c r="I54" s="14"/>
    </row>
    <row r="55" spans="1:256" x14ac:dyDescent="0.2">
      <c r="A55" s="27" t="s">
        <v>39</v>
      </c>
      <c r="B55" s="27"/>
      <c r="C55" s="27"/>
      <c r="D55" s="27"/>
      <c r="E55" s="28">
        <v>50027.280293000003</v>
      </c>
      <c r="F55" s="29">
        <v>100</v>
      </c>
      <c r="G55" s="28"/>
      <c r="H55" s="20"/>
      <c r="I55" s="14"/>
    </row>
    <row r="56" spans="1:256" x14ac:dyDescent="0.2">
      <c r="H56" s="20"/>
    </row>
    <row r="57" spans="1:256" x14ac:dyDescent="0.2">
      <c r="A57" s="77" t="s">
        <v>1288</v>
      </c>
      <c r="B57" s="77"/>
      <c r="C57" s="77"/>
      <c r="D57" s="77"/>
      <c r="E57" s="78"/>
      <c r="F57" s="78"/>
      <c r="G57" s="78"/>
      <c r="H57" s="20"/>
    </row>
    <row r="58" spans="1:256" x14ac:dyDescent="0.2">
      <c r="A58" s="79"/>
      <c r="B58" s="79"/>
      <c r="C58" s="79"/>
      <c r="D58" s="79"/>
      <c r="E58" s="26"/>
      <c r="F58" s="26"/>
      <c r="G58" s="26"/>
      <c r="H58" s="20"/>
    </row>
    <row r="59" spans="1:256" s="85" customFormat="1" x14ac:dyDescent="0.2">
      <c r="A59" s="79" t="s">
        <v>1289</v>
      </c>
      <c r="B59" s="79"/>
      <c r="C59" s="79"/>
      <c r="D59" s="79"/>
      <c r="E59" s="79" t="s">
        <v>1290</v>
      </c>
      <c r="F59" s="79" t="s">
        <v>3</v>
      </c>
      <c r="G59" s="26"/>
      <c r="H59" s="20"/>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row>
    <row r="60" spans="1:256" s="85" customFormat="1" x14ac:dyDescent="0.2">
      <c r="A60" s="81" t="s">
        <v>1291</v>
      </c>
      <c r="B60" s="79"/>
      <c r="C60" s="79"/>
      <c r="D60" s="79"/>
      <c r="E60" s="84">
        <v>2500</v>
      </c>
      <c r="F60" s="84">
        <f t="shared" ref="F60:F65" si="0">E60/$E$55*100</f>
        <v>4.9972734583171192</v>
      </c>
      <c r="G60" s="26"/>
      <c r="H60" s="20"/>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row>
    <row r="61" spans="1:256" s="85" customFormat="1" x14ac:dyDescent="0.2">
      <c r="A61" s="81" t="s">
        <v>1291</v>
      </c>
      <c r="B61" s="79"/>
      <c r="C61" s="79"/>
      <c r="D61" s="79"/>
      <c r="E61" s="84">
        <v>3500</v>
      </c>
      <c r="F61" s="84">
        <f t="shared" si="0"/>
        <v>6.996182841643968</v>
      </c>
      <c r="G61" s="26"/>
      <c r="H61" s="20"/>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row>
    <row r="62" spans="1:256" s="85" customFormat="1" x14ac:dyDescent="0.2">
      <c r="A62" s="81" t="s">
        <v>1291</v>
      </c>
      <c r="B62" s="79"/>
      <c r="C62" s="79"/>
      <c r="D62" s="79"/>
      <c r="E62" s="84">
        <v>2500</v>
      </c>
      <c r="F62" s="84">
        <f t="shared" si="0"/>
        <v>4.9972734583171192</v>
      </c>
      <c r="G62" s="26"/>
      <c r="H62" s="20"/>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row>
    <row r="63" spans="1:256" s="85" customFormat="1" x14ac:dyDescent="0.2">
      <c r="A63" s="81" t="s">
        <v>1334</v>
      </c>
      <c r="B63" s="79"/>
      <c r="C63" s="79"/>
      <c r="D63" s="79"/>
      <c r="E63" s="84">
        <v>2500</v>
      </c>
      <c r="F63" s="84">
        <f t="shared" si="0"/>
        <v>4.9972734583171192</v>
      </c>
      <c r="G63" s="26"/>
      <c r="H63" s="20"/>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row>
    <row r="64" spans="1:256" s="85" customFormat="1" x14ac:dyDescent="0.2">
      <c r="A64" s="81" t="s">
        <v>1334</v>
      </c>
      <c r="B64" s="79"/>
      <c r="C64" s="79"/>
      <c r="D64" s="79"/>
      <c r="E64" s="84">
        <v>500</v>
      </c>
      <c r="F64" s="84">
        <f t="shared" si="0"/>
        <v>0.99945469166342393</v>
      </c>
      <c r="G64" s="26"/>
      <c r="H64" s="20"/>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row>
    <row r="65" spans="1:256" s="85" customFormat="1" x14ac:dyDescent="0.2">
      <c r="A65" s="81" t="s">
        <v>1334</v>
      </c>
      <c r="B65" s="79"/>
      <c r="C65" s="79"/>
      <c r="D65" s="79"/>
      <c r="E65" s="84">
        <v>2500</v>
      </c>
      <c r="F65" s="84">
        <f t="shared" si="0"/>
        <v>4.9972734583171192</v>
      </c>
      <c r="G65" s="26"/>
      <c r="H65" s="22"/>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row>
    <row r="66" spans="1:256" s="85" customFormat="1" x14ac:dyDescent="0.2">
      <c r="A66" s="95" t="s">
        <v>1292</v>
      </c>
      <c r="B66" s="96"/>
      <c r="C66" s="96"/>
      <c r="D66" s="95"/>
      <c r="E66" s="97">
        <f>SUM(E60:E65)</f>
        <v>14000</v>
      </c>
      <c r="F66" s="97">
        <f>SUM(F60:F65)</f>
        <v>27.984731366575865</v>
      </c>
      <c r="G66" s="98"/>
      <c r="H66" s="99"/>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x14ac:dyDescent="0.2">
      <c r="H67" s="10"/>
    </row>
    <row r="68" spans="1:256" x14ac:dyDescent="0.2">
      <c r="A68" s="14" t="s">
        <v>41</v>
      </c>
      <c r="H68" s="10"/>
    </row>
    <row r="69" spans="1:256" x14ac:dyDescent="0.2">
      <c r="A69" s="14" t="s">
        <v>1129</v>
      </c>
      <c r="H69" s="10"/>
    </row>
    <row r="70" spans="1:256" x14ac:dyDescent="0.2">
      <c r="H70" s="10"/>
    </row>
    <row r="71" spans="1:256" x14ac:dyDescent="0.2">
      <c r="A71" s="14" t="s">
        <v>42</v>
      </c>
      <c r="H71" s="10"/>
    </row>
    <row r="72" spans="1:256" x14ac:dyDescent="0.2">
      <c r="A72" s="14" t="s">
        <v>43</v>
      </c>
      <c r="H72" s="10"/>
    </row>
    <row r="73" spans="1:256" x14ac:dyDescent="0.2">
      <c r="A73" s="14" t="s">
        <v>44</v>
      </c>
      <c r="B73" s="14"/>
      <c r="C73" s="30" t="s">
        <v>46</v>
      </c>
      <c r="D73" s="14" t="s">
        <v>45</v>
      </c>
      <c r="H73" s="10"/>
    </row>
    <row r="74" spans="1:256" x14ac:dyDescent="0.2">
      <c r="A74" s="7" t="s">
        <v>47</v>
      </c>
      <c r="C74" s="31">
        <v>21.709099999999999</v>
      </c>
      <c r="D74" s="31">
        <v>22.640499999999999</v>
      </c>
      <c r="H74" s="10"/>
    </row>
    <row r="75" spans="1:256" x14ac:dyDescent="0.2">
      <c r="A75" s="7" t="s">
        <v>48</v>
      </c>
      <c r="C75" s="31">
        <v>10.751200000000001</v>
      </c>
      <c r="D75" s="31">
        <v>10.9215</v>
      </c>
      <c r="H75" s="10"/>
    </row>
    <row r="76" spans="1:256" x14ac:dyDescent="0.2">
      <c r="A76" s="7" t="s">
        <v>49</v>
      </c>
      <c r="C76" s="31">
        <v>22.653500000000001</v>
      </c>
      <c r="D76" s="31">
        <v>23.665299999999998</v>
      </c>
      <c r="H76" s="10"/>
    </row>
    <row r="77" spans="1:256" x14ac:dyDescent="0.2">
      <c r="A77" s="7" t="s">
        <v>50</v>
      </c>
      <c r="C77" s="31">
        <v>11.360099999999999</v>
      </c>
      <c r="D77" s="31">
        <v>11.547599999999999</v>
      </c>
      <c r="H77" s="10"/>
    </row>
    <row r="78" spans="1:256" x14ac:dyDescent="0.2">
      <c r="H78" s="10"/>
    </row>
    <row r="79" spans="1:256" x14ac:dyDescent="0.2">
      <c r="A79" s="14" t="s">
        <v>51</v>
      </c>
      <c r="H79" s="11"/>
    </row>
    <row r="80" spans="1:256" x14ac:dyDescent="0.2">
      <c r="A80" s="116" t="s">
        <v>52</v>
      </c>
      <c r="B80" s="117"/>
      <c r="C80" s="32" t="s">
        <v>53</v>
      </c>
      <c r="H80" s="11"/>
    </row>
    <row r="81" spans="1:9" x14ac:dyDescent="0.2">
      <c r="A81" s="112" t="s">
        <v>48</v>
      </c>
      <c r="B81" s="113"/>
      <c r="C81" s="33">
        <v>0.28499999999999998</v>
      </c>
      <c r="H81" s="11"/>
    </row>
    <row r="82" spans="1:9" x14ac:dyDescent="0.2">
      <c r="A82" s="112" t="s">
        <v>50</v>
      </c>
      <c r="B82" s="113"/>
      <c r="C82" s="33">
        <v>0.31</v>
      </c>
      <c r="H82" s="11"/>
    </row>
    <row r="83" spans="1:9" x14ac:dyDescent="0.2">
      <c r="A83" s="7" t="s">
        <v>54</v>
      </c>
      <c r="H83" s="11"/>
    </row>
    <row r="84" spans="1:9" x14ac:dyDescent="0.2">
      <c r="A84" s="7" t="s">
        <v>55</v>
      </c>
    </row>
    <row r="86" spans="1:9" x14ac:dyDescent="0.2">
      <c r="A86" s="63" t="s">
        <v>1295</v>
      </c>
    </row>
    <row r="87" spans="1:9" x14ac:dyDescent="0.2">
      <c r="A87" s="63"/>
    </row>
    <row r="88" spans="1:9" x14ac:dyDescent="0.2">
      <c r="A88" s="59" t="s">
        <v>1366</v>
      </c>
      <c r="H88" s="11"/>
    </row>
    <row r="89" spans="1:9" x14ac:dyDescent="0.2">
      <c r="A89" s="59" t="s">
        <v>1367</v>
      </c>
      <c r="H89" s="11"/>
    </row>
    <row r="90" spans="1:9" x14ac:dyDescent="0.2">
      <c r="H90" s="11"/>
    </row>
    <row r="91" spans="1:9" x14ac:dyDescent="0.2">
      <c r="A91" s="14" t="s">
        <v>286</v>
      </c>
      <c r="D91" s="34">
        <v>6.4392198799451599</v>
      </c>
      <c r="E91" s="10" t="s">
        <v>56</v>
      </c>
    </row>
    <row r="93" spans="1:9" x14ac:dyDescent="0.2">
      <c r="A93" s="14" t="s">
        <v>963</v>
      </c>
      <c r="D93" s="30" t="s">
        <v>57</v>
      </c>
      <c r="H93" s="11"/>
    </row>
    <row r="94" spans="1:9" x14ac:dyDescent="0.2">
      <c r="H94" s="11"/>
    </row>
    <row r="95" spans="1:9" x14ac:dyDescent="0.2">
      <c r="A95" s="63" t="s">
        <v>1298</v>
      </c>
      <c r="B95" s="59"/>
      <c r="C95" s="59"/>
      <c r="D95" s="59"/>
      <c r="E95" s="11"/>
      <c r="G95" s="11"/>
      <c r="H95" s="11"/>
      <c r="I95" s="59"/>
    </row>
    <row r="96" spans="1:9" ht="15" x14ac:dyDescent="0.25">
      <c r="A96" s="91"/>
      <c r="B96" s="59"/>
      <c r="C96" s="59"/>
      <c r="D96" s="59"/>
      <c r="E96" s="11"/>
      <c r="G96" s="11"/>
      <c r="H96" s="11"/>
      <c r="I96" s="59"/>
    </row>
    <row r="97" spans="1:9" x14ac:dyDescent="0.2">
      <c r="A97" s="63" t="s">
        <v>997</v>
      </c>
      <c r="B97" s="59"/>
      <c r="C97" s="59"/>
      <c r="D97" s="59"/>
      <c r="E97" s="11"/>
      <c r="G97" s="11"/>
      <c r="H97" s="11"/>
      <c r="I97" s="59"/>
    </row>
    <row r="98" spans="1:9" x14ac:dyDescent="0.2">
      <c r="A98" s="70"/>
      <c r="B98" s="59"/>
      <c r="C98" s="59"/>
      <c r="D98" s="59"/>
      <c r="E98" s="11"/>
      <c r="G98" s="11"/>
      <c r="H98" s="11"/>
      <c r="I98" s="59"/>
    </row>
    <row r="99" spans="1:9" x14ac:dyDescent="0.2">
      <c r="A99" s="59"/>
      <c r="B99" s="59"/>
      <c r="C99" s="59"/>
      <c r="D99" s="59"/>
      <c r="E99" s="11"/>
      <c r="G99" s="11"/>
      <c r="H99" s="11"/>
      <c r="I99" s="59"/>
    </row>
    <row r="100" spans="1:9" x14ac:dyDescent="0.2">
      <c r="A100" s="59"/>
      <c r="B100" s="59"/>
      <c r="C100" s="59"/>
      <c r="D100" s="59"/>
      <c r="E100" s="11"/>
      <c r="G100" s="11"/>
      <c r="H100" s="11"/>
      <c r="I100" s="59"/>
    </row>
    <row r="101" spans="1:9" x14ac:dyDescent="0.2">
      <c r="A101" s="59"/>
      <c r="B101" s="59"/>
      <c r="C101" s="59"/>
      <c r="D101" s="59"/>
      <c r="E101" s="11"/>
      <c r="G101" s="11"/>
      <c r="H101" s="11"/>
      <c r="I101" s="59"/>
    </row>
    <row r="102" spans="1:9" x14ac:dyDescent="0.2">
      <c r="A102" s="59"/>
      <c r="B102" s="59"/>
      <c r="C102" s="59"/>
      <c r="D102" s="59"/>
      <c r="E102" s="11"/>
      <c r="G102" s="11"/>
      <c r="H102" s="11"/>
      <c r="I102" s="59"/>
    </row>
    <row r="103" spans="1:9" x14ac:dyDescent="0.2">
      <c r="A103" s="59"/>
      <c r="B103" s="59"/>
      <c r="C103" s="59"/>
      <c r="D103" s="59"/>
      <c r="E103" s="11"/>
      <c r="G103" s="11"/>
      <c r="H103" s="11"/>
      <c r="I103" s="59"/>
    </row>
    <row r="104" spans="1:9" x14ac:dyDescent="0.2">
      <c r="A104" s="59"/>
      <c r="B104" s="59"/>
      <c r="C104" s="59"/>
      <c r="D104" s="59"/>
      <c r="E104" s="11"/>
      <c r="G104" s="11"/>
      <c r="H104" s="11"/>
      <c r="I104" s="59"/>
    </row>
    <row r="105" spans="1:9" x14ac:dyDescent="0.2">
      <c r="A105" s="59"/>
      <c r="B105" s="59"/>
      <c r="C105" s="59"/>
      <c r="D105" s="59"/>
      <c r="E105" s="11"/>
      <c r="G105" s="11"/>
      <c r="H105" s="11"/>
      <c r="I105" s="59"/>
    </row>
    <row r="106" spans="1:9" x14ac:dyDescent="0.2">
      <c r="A106" s="59"/>
      <c r="B106" s="59"/>
      <c r="C106" s="59"/>
      <c r="D106" s="59"/>
      <c r="E106" s="11"/>
      <c r="G106" s="11"/>
      <c r="H106" s="11"/>
      <c r="I106" s="59"/>
    </row>
    <row r="107" spans="1:9" x14ac:dyDescent="0.2">
      <c r="A107" s="59"/>
      <c r="B107" s="59"/>
      <c r="C107" s="59"/>
      <c r="D107" s="59"/>
      <c r="E107" s="11"/>
      <c r="G107" s="11"/>
      <c r="H107" s="11"/>
      <c r="I107" s="59"/>
    </row>
    <row r="108" spans="1:9" x14ac:dyDescent="0.2">
      <c r="A108" s="59"/>
      <c r="B108" s="59"/>
      <c r="C108" s="59"/>
      <c r="D108" s="59"/>
      <c r="E108" s="11"/>
      <c r="G108" s="11"/>
      <c r="H108" s="11"/>
      <c r="I108" s="59"/>
    </row>
    <row r="109" spans="1:9" x14ac:dyDescent="0.2">
      <c r="A109" s="59"/>
      <c r="B109" s="59"/>
      <c r="C109" s="59"/>
      <c r="D109" s="59"/>
      <c r="E109" s="11"/>
      <c r="G109" s="11"/>
      <c r="H109" s="11"/>
      <c r="I109" s="59"/>
    </row>
    <row r="110" spans="1:9" x14ac:dyDescent="0.2">
      <c r="A110" s="59"/>
      <c r="B110" s="59"/>
      <c r="C110" s="59"/>
      <c r="D110" s="59"/>
      <c r="E110" s="11"/>
      <c r="G110" s="11"/>
      <c r="H110" s="11"/>
      <c r="I110" s="59"/>
    </row>
    <row r="111" spans="1:9" x14ac:dyDescent="0.2">
      <c r="A111" s="59"/>
      <c r="B111" s="59"/>
      <c r="C111" s="59"/>
      <c r="D111" s="59"/>
      <c r="E111" s="11"/>
      <c r="G111" s="11"/>
      <c r="H111" s="11"/>
      <c r="I111" s="59"/>
    </row>
    <row r="112" spans="1:9" x14ac:dyDescent="0.2">
      <c r="A112" s="59"/>
      <c r="B112" s="59"/>
      <c r="C112" s="59"/>
      <c r="D112" s="59"/>
      <c r="E112" s="11"/>
      <c r="G112" s="11"/>
      <c r="H112" s="11"/>
      <c r="I112" s="59"/>
    </row>
    <row r="113" spans="1:9" x14ac:dyDescent="0.2">
      <c r="A113" s="59"/>
      <c r="B113" s="59"/>
      <c r="C113" s="59"/>
      <c r="D113" s="59"/>
      <c r="E113" s="11"/>
      <c r="G113" s="11"/>
      <c r="H113" s="11"/>
      <c r="I113" s="59"/>
    </row>
    <row r="114" spans="1:9" x14ac:dyDescent="0.2">
      <c r="A114" s="63" t="s">
        <v>1368</v>
      </c>
      <c r="B114" s="59"/>
      <c r="C114" s="59"/>
      <c r="D114" s="59"/>
      <c r="E114" s="11"/>
      <c r="G114" s="11"/>
      <c r="H114" s="11"/>
      <c r="I114" s="59"/>
    </row>
    <row r="115" spans="1:9" x14ac:dyDescent="0.2">
      <c r="A115" s="59"/>
      <c r="B115" s="59"/>
      <c r="C115" s="59"/>
      <c r="D115" s="59"/>
      <c r="E115" s="11"/>
      <c r="G115" s="11"/>
      <c r="H115" s="11"/>
      <c r="I115" s="59"/>
    </row>
    <row r="116" spans="1:9" x14ac:dyDescent="0.2">
      <c r="A116" s="63" t="s">
        <v>998</v>
      </c>
      <c r="B116" s="59"/>
      <c r="C116" s="59"/>
      <c r="D116" s="59"/>
      <c r="E116" s="11"/>
      <c r="G116" s="11"/>
      <c r="H116" s="11"/>
      <c r="I116" s="59"/>
    </row>
    <row r="117" spans="1:9" x14ac:dyDescent="0.2">
      <c r="A117" s="59"/>
      <c r="B117" s="59"/>
      <c r="C117" s="59"/>
      <c r="D117" s="59"/>
      <c r="E117" s="11"/>
      <c r="G117" s="11"/>
      <c r="H117" s="11"/>
      <c r="I117" s="59"/>
    </row>
    <row r="118" spans="1:9" x14ac:dyDescent="0.2">
      <c r="A118" s="59"/>
      <c r="B118" s="59"/>
      <c r="C118" s="59"/>
      <c r="D118" s="59"/>
      <c r="E118" s="11"/>
      <c r="G118" s="11"/>
      <c r="H118" s="11"/>
      <c r="I118" s="59"/>
    </row>
    <row r="119" spans="1:9" x14ac:dyDescent="0.2">
      <c r="A119" s="59"/>
      <c r="B119" s="59"/>
      <c r="C119" s="59"/>
      <c r="D119" s="59"/>
      <c r="E119" s="11"/>
      <c r="G119" s="11"/>
      <c r="H119" s="11"/>
      <c r="I119" s="59"/>
    </row>
    <row r="120" spans="1:9" x14ac:dyDescent="0.2">
      <c r="A120" s="59"/>
      <c r="B120" s="59"/>
      <c r="C120" s="59"/>
      <c r="D120" s="59"/>
      <c r="E120" s="11"/>
      <c r="G120" s="11"/>
      <c r="H120" s="11"/>
      <c r="I120" s="59"/>
    </row>
    <row r="121" spans="1:9" x14ac:dyDescent="0.2">
      <c r="A121" s="59"/>
      <c r="B121" s="59"/>
      <c r="C121" s="59"/>
      <c r="D121" s="59"/>
      <c r="E121" s="11"/>
      <c r="G121" s="11"/>
      <c r="H121" s="11"/>
      <c r="I121" s="59"/>
    </row>
    <row r="122" spans="1:9" x14ac:dyDescent="0.2">
      <c r="A122" s="59"/>
      <c r="B122" s="59"/>
      <c r="C122" s="59"/>
      <c r="D122" s="59"/>
      <c r="E122" s="11"/>
      <c r="G122" s="11"/>
      <c r="H122" s="11"/>
      <c r="I122" s="59"/>
    </row>
    <row r="123" spans="1:9" x14ac:dyDescent="0.2">
      <c r="A123" s="59"/>
      <c r="B123" s="59"/>
      <c r="C123" s="59"/>
      <c r="D123" s="59"/>
      <c r="E123" s="11"/>
      <c r="G123" s="11"/>
      <c r="H123" s="11"/>
      <c r="I123" s="59"/>
    </row>
    <row r="124" spans="1:9" x14ac:dyDescent="0.2">
      <c r="A124" s="59"/>
      <c r="B124" s="59"/>
      <c r="C124" s="59"/>
      <c r="D124" s="59"/>
      <c r="E124" s="11"/>
      <c r="G124" s="11"/>
      <c r="H124" s="11"/>
      <c r="I124" s="59"/>
    </row>
    <row r="125" spans="1:9" x14ac:dyDescent="0.2">
      <c r="A125" s="59"/>
      <c r="B125" s="59"/>
      <c r="C125" s="59"/>
      <c r="D125" s="59"/>
      <c r="E125" s="11"/>
      <c r="G125" s="11"/>
      <c r="H125" s="11"/>
      <c r="I125" s="59"/>
    </row>
    <row r="126" spans="1:9" x14ac:dyDescent="0.2">
      <c r="A126" s="59"/>
      <c r="B126" s="59"/>
      <c r="C126" s="59"/>
      <c r="D126" s="59"/>
      <c r="E126" s="11"/>
      <c r="G126" s="11"/>
      <c r="H126" s="11"/>
      <c r="I126" s="59"/>
    </row>
    <row r="127" spans="1:9" x14ac:dyDescent="0.2">
      <c r="A127" s="59"/>
      <c r="B127" s="59"/>
      <c r="C127" s="59"/>
      <c r="D127" s="59"/>
      <c r="E127" s="11"/>
      <c r="G127" s="11"/>
      <c r="H127" s="11"/>
      <c r="I127" s="59"/>
    </row>
    <row r="128" spans="1:9" x14ac:dyDescent="0.2">
      <c r="A128" s="59"/>
      <c r="B128" s="59"/>
      <c r="C128" s="59"/>
      <c r="D128" s="59"/>
      <c r="E128" s="11"/>
      <c r="G128" s="11"/>
      <c r="H128" s="11"/>
      <c r="I128" s="59"/>
    </row>
    <row r="129" spans="1:9" x14ac:dyDescent="0.2">
      <c r="A129" s="59"/>
      <c r="B129" s="59"/>
      <c r="C129" s="59"/>
      <c r="D129" s="59"/>
      <c r="E129" s="11"/>
      <c r="G129" s="11"/>
      <c r="H129" s="11"/>
      <c r="I129" s="59"/>
    </row>
    <row r="130" spans="1:9" x14ac:dyDescent="0.2">
      <c r="A130" s="59"/>
      <c r="B130" s="59"/>
      <c r="C130" s="59"/>
      <c r="D130" s="59"/>
      <c r="E130" s="11"/>
      <c r="G130" s="11"/>
      <c r="H130" s="11"/>
      <c r="I130" s="59"/>
    </row>
    <row r="131" spans="1:9" x14ac:dyDescent="0.2">
      <c r="A131" s="59" t="s">
        <v>996</v>
      </c>
      <c r="B131" s="59"/>
      <c r="C131" s="59"/>
      <c r="D131" s="59"/>
      <c r="E131" s="11"/>
      <c r="G131" s="11"/>
      <c r="H131" s="11"/>
      <c r="I131" s="59"/>
    </row>
    <row r="132" spans="1:9" x14ac:dyDescent="0.2">
      <c r="A132" s="59"/>
      <c r="B132" s="59"/>
      <c r="C132" s="59"/>
      <c r="D132" s="59"/>
      <c r="E132" s="11"/>
      <c r="G132" s="11"/>
      <c r="H132" s="11"/>
      <c r="I132" s="59"/>
    </row>
    <row r="133" spans="1:9" x14ac:dyDescent="0.2">
      <c r="A133" s="59"/>
      <c r="B133" s="59"/>
      <c r="C133" s="59"/>
      <c r="D133" s="59"/>
      <c r="E133" s="11"/>
      <c r="G133" s="11"/>
      <c r="H133" s="11"/>
      <c r="I133" s="59"/>
    </row>
    <row r="134" spans="1:9" x14ac:dyDescent="0.2">
      <c r="A134" s="70"/>
      <c r="B134" s="59"/>
      <c r="C134" s="59"/>
      <c r="D134" s="59"/>
      <c r="E134" s="11"/>
      <c r="G134" s="11"/>
      <c r="H134" s="11"/>
      <c r="I134" s="59"/>
    </row>
    <row r="135" spans="1:9" x14ac:dyDescent="0.2">
      <c r="A135" s="70"/>
      <c r="B135" s="59"/>
      <c r="C135" s="59"/>
      <c r="D135" s="59"/>
      <c r="E135" s="11"/>
      <c r="G135" s="11"/>
      <c r="H135" s="11"/>
      <c r="I135" s="59"/>
    </row>
    <row r="136" spans="1:9" x14ac:dyDescent="0.2">
      <c r="A136" s="59"/>
      <c r="B136" s="59"/>
      <c r="C136" s="59"/>
      <c r="D136" s="59"/>
      <c r="E136" s="11"/>
      <c r="G136" s="11"/>
      <c r="H136" s="11"/>
      <c r="I136" s="59"/>
    </row>
    <row r="137" spans="1:9" x14ac:dyDescent="0.2">
      <c r="A137" s="59"/>
      <c r="B137" s="59"/>
      <c r="C137" s="59"/>
      <c r="D137" s="59"/>
      <c r="E137" s="11"/>
      <c r="G137" s="11"/>
      <c r="H137" s="11"/>
      <c r="I137" s="59"/>
    </row>
    <row r="138" spans="1:9" x14ac:dyDescent="0.2">
      <c r="A138" s="59"/>
      <c r="B138" s="59"/>
      <c r="C138" s="59"/>
      <c r="D138" s="59"/>
      <c r="E138" s="11"/>
      <c r="G138" s="11"/>
      <c r="H138" s="11"/>
      <c r="I138" s="59"/>
    </row>
    <row r="139" spans="1:9" x14ac:dyDescent="0.2">
      <c r="A139" s="59"/>
      <c r="B139" s="59"/>
      <c r="C139" s="59"/>
      <c r="D139" s="59"/>
      <c r="E139" s="11"/>
      <c r="G139" s="11"/>
      <c r="H139" s="11"/>
      <c r="I139" s="59"/>
    </row>
    <row r="140" spans="1:9" x14ac:dyDescent="0.2">
      <c r="A140" s="59"/>
      <c r="B140" s="59"/>
      <c r="C140" s="59"/>
      <c r="D140" s="59"/>
      <c r="E140" s="11"/>
      <c r="G140" s="11"/>
      <c r="H140" s="11"/>
      <c r="I140" s="59"/>
    </row>
    <row r="141" spans="1:9" x14ac:dyDescent="0.2">
      <c r="A141" s="59"/>
      <c r="B141" s="59"/>
      <c r="C141" s="59"/>
      <c r="D141" s="59"/>
      <c r="E141" s="11"/>
      <c r="G141" s="11"/>
      <c r="H141" s="11"/>
      <c r="I141" s="59"/>
    </row>
    <row r="142" spans="1:9" x14ac:dyDescent="0.2">
      <c r="A142" s="59"/>
      <c r="B142" s="59"/>
      <c r="C142" s="59"/>
      <c r="D142" s="59"/>
      <c r="E142" s="11"/>
      <c r="G142" s="11"/>
      <c r="H142" s="11"/>
      <c r="I142" s="59"/>
    </row>
    <row r="143" spans="1:9" x14ac:dyDescent="0.2">
      <c r="A143" s="59"/>
      <c r="B143" s="59"/>
      <c r="C143" s="59"/>
      <c r="D143" s="59"/>
      <c r="E143" s="11"/>
      <c r="G143" s="11"/>
      <c r="H143" s="11"/>
      <c r="I143" s="59"/>
    </row>
    <row r="144" spans="1:9" x14ac:dyDescent="0.2">
      <c r="A144" s="59"/>
      <c r="B144" s="59"/>
      <c r="C144" s="59"/>
      <c r="D144" s="59"/>
      <c r="E144" s="11"/>
      <c r="G144" s="11"/>
      <c r="H144" s="11"/>
      <c r="I144" s="59"/>
    </row>
    <row r="145" spans="1:9" x14ac:dyDescent="0.2">
      <c r="A145" s="59"/>
      <c r="B145" s="59"/>
      <c r="C145" s="59"/>
      <c r="D145" s="59"/>
      <c r="E145" s="11"/>
      <c r="G145" s="11"/>
      <c r="H145" s="11"/>
      <c r="I145" s="59"/>
    </row>
    <row r="146" spans="1:9" x14ac:dyDescent="0.2">
      <c r="A146" s="59"/>
      <c r="B146" s="59"/>
      <c r="C146" s="59"/>
      <c r="D146" s="59"/>
      <c r="E146" s="11"/>
      <c r="G146" s="11"/>
      <c r="H146" s="11"/>
      <c r="I146" s="59"/>
    </row>
    <row r="147" spans="1:9" x14ac:dyDescent="0.2">
      <c r="A147" s="59"/>
      <c r="B147" s="59"/>
      <c r="C147" s="59"/>
      <c r="D147" s="59"/>
      <c r="E147" s="11"/>
      <c r="G147" s="11"/>
      <c r="H147" s="11"/>
      <c r="I147" s="59"/>
    </row>
    <row r="148" spans="1:9" x14ac:dyDescent="0.2">
      <c r="A148" s="59"/>
      <c r="B148" s="59"/>
      <c r="C148" s="59"/>
      <c r="D148" s="59"/>
      <c r="E148" s="11"/>
      <c r="G148" s="11"/>
      <c r="H148" s="11"/>
      <c r="I148" s="59"/>
    </row>
    <row r="149" spans="1:9" x14ac:dyDescent="0.2">
      <c r="A149" s="59"/>
      <c r="B149" s="59"/>
      <c r="C149" s="59"/>
      <c r="D149" s="59"/>
      <c r="E149" s="11"/>
      <c r="G149" s="11"/>
      <c r="H149" s="11"/>
      <c r="I149" s="59"/>
    </row>
    <row r="150" spans="1:9" x14ac:dyDescent="0.2">
      <c r="A150" s="59"/>
      <c r="B150" s="59"/>
      <c r="C150" s="59"/>
      <c r="D150" s="59"/>
      <c r="E150" s="11"/>
      <c r="G150" s="11"/>
      <c r="H150" s="11"/>
      <c r="I150" s="59"/>
    </row>
    <row r="151" spans="1:9" x14ac:dyDescent="0.2">
      <c r="A151" s="59"/>
      <c r="B151" s="59"/>
      <c r="C151" s="59"/>
      <c r="D151" s="59"/>
      <c r="E151" s="11"/>
      <c r="G151" s="11"/>
      <c r="H151" s="11"/>
      <c r="I151" s="59"/>
    </row>
    <row r="152" spans="1:9" x14ac:dyDescent="0.2">
      <c r="A152" s="59"/>
      <c r="B152" s="59"/>
      <c r="C152" s="59"/>
      <c r="D152" s="59"/>
      <c r="E152" s="11"/>
      <c r="G152" s="11"/>
      <c r="H152" s="11"/>
      <c r="I152" s="59"/>
    </row>
    <row r="153" spans="1:9" x14ac:dyDescent="0.2">
      <c r="A153" s="59"/>
      <c r="B153" s="59"/>
      <c r="C153" s="59"/>
      <c r="D153" s="59"/>
      <c r="E153" s="11"/>
      <c r="G153" s="11"/>
      <c r="H153" s="11"/>
      <c r="I153" s="59"/>
    </row>
    <row r="154" spans="1:9" x14ac:dyDescent="0.2">
      <c r="A154" s="59"/>
      <c r="B154" s="59"/>
      <c r="C154" s="59"/>
      <c r="D154" s="59"/>
      <c r="E154" s="11"/>
      <c r="G154" s="11"/>
      <c r="H154" s="11"/>
      <c r="I154" s="59"/>
    </row>
    <row r="155" spans="1:9" x14ac:dyDescent="0.2">
      <c r="A155" s="59"/>
      <c r="B155" s="59"/>
      <c r="C155" s="59"/>
      <c r="D155" s="59"/>
      <c r="E155" s="11"/>
      <c r="G155" s="11"/>
      <c r="H155" s="11"/>
      <c r="I155" s="59"/>
    </row>
    <row r="156" spans="1:9" x14ac:dyDescent="0.2">
      <c r="A156" s="59"/>
      <c r="B156" s="59"/>
      <c r="C156" s="59"/>
      <c r="D156" s="59"/>
      <c r="E156" s="11"/>
      <c r="G156" s="11"/>
      <c r="H156" s="11"/>
      <c r="I156" s="59"/>
    </row>
    <row r="157" spans="1:9" x14ac:dyDescent="0.2">
      <c r="A157" s="59"/>
      <c r="B157" s="59"/>
      <c r="C157" s="59"/>
      <c r="D157" s="59"/>
      <c r="E157" s="11"/>
      <c r="G157" s="11"/>
      <c r="H157" s="11"/>
      <c r="I157" s="59"/>
    </row>
    <row r="158" spans="1:9" x14ac:dyDescent="0.2">
      <c r="A158" s="59"/>
      <c r="B158" s="59"/>
      <c r="C158" s="59"/>
      <c r="D158" s="59"/>
      <c r="E158" s="11"/>
      <c r="G158" s="11"/>
      <c r="H158" s="11"/>
      <c r="I158" s="59"/>
    </row>
    <row r="159" spans="1:9" x14ac:dyDescent="0.2">
      <c r="A159" s="59"/>
      <c r="B159" s="59"/>
      <c r="C159" s="59"/>
      <c r="D159" s="59"/>
      <c r="E159" s="11"/>
      <c r="G159" s="11"/>
      <c r="H159" s="11"/>
      <c r="I159" s="59"/>
    </row>
    <row r="160" spans="1:9" x14ac:dyDescent="0.2">
      <c r="A160" s="59"/>
      <c r="B160" s="59"/>
      <c r="C160" s="59"/>
      <c r="D160" s="59"/>
      <c r="E160" s="11"/>
      <c r="G160" s="11"/>
      <c r="H160" s="11"/>
      <c r="I160" s="59"/>
    </row>
    <row r="161" spans="1:9" x14ac:dyDescent="0.2">
      <c r="A161" s="59"/>
      <c r="B161" s="59"/>
      <c r="C161" s="59"/>
      <c r="D161" s="59"/>
      <c r="E161" s="11"/>
      <c r="G161" s="11"/>
      <c r="H161" s="11"/>
      <c r="I161" s="59"/>
    </row>
    <row r="162" spans="1:9" x14ac:dyDescent="0.2">
      <c r="A162" s="59"/>
      <c r="B162" s="59"/>
      <c r="C162" s="59"/>
      <c r="D162" s="59"/>
      <c r="E162" s="11"/>
      <c r="G162" s="11"/>
      <c r="H162" s="11"/>
      <c r="I162" s="59"/>
    </row>
    <row r="163" spans="1:9" x14ac:dyDescent="0.2">
      <c r="A163" s="59"/>
      <c r="B163" s="59"/>
      <c r="C163" s="59"/>
      <c r="D163" s="59"/>
      <c r="E163" s="11"/>
      <c r="G163" s="11"/>
      <c r="H163" s="11"/>
      <c r="I163" s="59"/>
    </row>
    <row r="164" spans="1:9" x14ac:dyDescent="0.2">
      <c r="A164" s="59"/>
      <c r="B164" s="59"/>
      <c r="C164" s="59"/>
      <c r="D164" s="59"/>
      <c r="E164" s="11"/>
      <c r="G164" s="11"/>
      <c r="H164" s="11"/>
      <c r="I164" s="59"/>
    </row>
    <row r="165" spans="1:9" x14ac:dyDescent="0.2">
      <c r="A165" s="59"/>
      <c r="B165" s="59"/>
      <c r="C165" s="59"/>
      <c r="D165" s="59"/>
      <c r="E165" s="11"/>
      <c r="G165" s="11"/>
      <c r="H165" s="11"/>
      <c r="I165" s="59"/>
    </row>
    <row r="166" spans="1:9" x14ac:dyDescent="0.2">
      <c r="A166" s="59"/>
      <c r="B166" s="59"/>
      <c r="C166" s="59"/>
      <c r="D166" s="59"/>
      <c r="E166" s="11"/>
      <c r="G166" s="11"/>
      <c r="H166" s="11"/>
      <c r="I166" s="59"/>
    </row>
    <row r="167" spans="1:9" x14ac:dyDescent="0.2">
      <c r="A167" s="59"/>
      <c r="B167" s="59"/>
      <c r="C167" s="59"/>
      <c r="D167" s="59"/>
      <c r="E167" s="11"/>
      <c r="G167" s="11"/>
      <c r="H167" s="11"/>
      <c r="I167" s="59"/>
    </row>
    <row r="168" spans="1:9" x14ac:dyDescent="0.2">
      <c r="A168" s="59"/>
      <c r="B168" s="59"/>
      <c r="C168" s="59"/>
      <c r="D168" s="59"/>
      <c r="E168" s="11"/>
      <c r="G168" s="11"/>
      <c r="H168" s="11"/>
      <c r="I168" s="59"/>
    </row>
    <row r="169" spans="1:9" x14ac:dyDescent="0.2">
      <c r="A169" s="59"/>
      <c r="B169" s="59"/>
      <c r="C169" s="59"/>
      <c r="D169" s="59"/>
      <c r="E169" s="11"/>
      <c r="G169" s="11"/>
      <c r="H169" s="11"/>
      <c r="I169" s="59"/>
    </row>
    <row r="170" spans="1:9" x14ac:dyDescent="0.2">
      <c r="A170" s="59"/>
      <c r="B170" s="59"/>
      <c r="C170" s="59"/>
      <c r="D170" s="59"/>
      <c r="E170" s="11"/>
      <c r="G170" s="11"/>
      <c r="H170" s="11"/>
      <c r="I170" s="59"/>
    </row>
    <row r="171" spans="1:9" x14ac:dyDescent="0.2">
      <c r="A171" s="59"/>
      <c r="B171" s="59"/>
      <c r="C171" s="59"/>
      <c r="D171" s="59"/>
      <c r="E171" s="11"/>
      <c r="G171" s="11"/>
      <c r="H171" s="11"/>
      <c r="I171" s="59"/>
    </row>
    <row r="172" spans="1:9" x14ac:dyDescent="0.2">
      <c r="A172" s="59"/>
      <c r="B172" s="59"/>
      <c r="C172" s="59"/>
      <c r="D172" s="59"/>
      <c r="E172" s="11"/>
      <c r="G172" s="11"/>
      <c r="H172" s="11"/>
      <c r="I172" s="59"/>
    </row>
    <row r="173" spans="1:9" x14ac:dyDescent="0.2">
      <c r="A173" s="59"/>
      <c r="B173" s="59"/>
      <c r="C173" s="59"/>
      <c r="D173" s="59"/>
      <c r="E173" s="11"/>
      <c r="G173" s="11"/>
      <c r="H173" s="11"/>
      <c r="I173" s="59"/>
    </row>
    <row r="174" spans="1:9" x14ac:dyDescent="0.2">
      <c r="A174" s="59"/>
      <c r="B174" s="59"/>
      <c r="C174" s="59"/>
      <c r="D174" s="59"/>
      <c r="E174" s="11"/>
      <c r="G174" s="11"/>
      <c r="H174" s="11"/>
      <c r="I174" s="59"/>
    </row>
    <row r="175" spans="1:9" x14ac:dyDescent="0.2">
      <c r="A175" s="59"/>
      <c r="B175" s="59"/>
      <c r="C175" s="59"/>
      <c r="D175" s="59"/>
      <c r="E175" s="11"/>
      <c r="G175" s="11"/>
      <c r="H175" s="11"/>
      <c r="I175" s="59"/>
    </row>
    <row r="176" spans="1:9" x14ac:dyDescent="0.2">
      <c r="A176" s="59"/>
      <c r="B176" s="59"/>
      <c r="C176" s="59"/>
      <c r="D176" s="59"/>
      <c r="E176" s="11"/>
      <c r="G176" s="11"/>
      <c r="H176" s="11"/>
      <c r="I176" s="59"/>
    </row>
    <row r="177" spans="1:9" x14ac:dyDescent="0.2">
      <c r="A177" s="59"/>
      <c r="B177" s="59"/>
      <c r="C177" s="59"/>
      <c r="D177" s="59"/>
      <c r="E177" s="11"/>
      <c r="G177" s="11"/>
      <c r="H177" s="11"/>
      <c r="I177" s="59"/>
    </row>
    <row r="178" spans="1:9" x14ac:dyDescent="0.2">
      <c r="A178" s="59"/>
      <c r="B178" s="59"/>
      <c r="C178" s="59"/>
      <c r="D178" s="59"/>
      <c r="E178" s="11"/>
      <c r="G178" s="11"/>
      <c r="H178" s="11"/>
      <c r="I178" s="59"/>
    </row>
    <row r="179" spans="1:9" x14ac:dyDescent="0.2">
      <c r="A179" s="59"/>
      <c r="B179" s="59"/>
      <c r="C179" s="59"/>
      <c r="D179" s="59"/>
      <c r="E179" s="11"/>
      <c r="G179" s="11"/>
      <c r="H179" s="11"/>
      <c r="I179" s="59"/>
    </row>
    <row r="180" spans="1:9" x14ac:dyDescent="0.2">
      <c r="A180" s="59"/>
      <c r="B180" s="59"/>
      <c r="C180" s="59"/>
      <c r="D180" s="59"/>
      <c r="E180" s="11"/>
      <c r="G180" s="11"/>
      <c r="H180" s="11"/>
      <c r="I180" s="59"/>
    </row>
    <row r="181" spans="1:9" x14ac:dyDescent="0.2">
      <c r="A181" s="59"/>
      <c r="B181" s="59"/>
      <c r="C181" s="59"/>
      <c r="D181" s="59"/>
      <c r="E181" s="11"/>
      <c r="G181" s="11"/>
      <c r="H181" s="11"/>
      <c r="I181" s="59"/>
    </row>
    <row r="182" spans="1:9" x14ac:dyDescent="0.2">
      <c r="A182" s="59"/>
      <c r="B182" s="59"/>
      <c r="C182" s="59"/>
      <c r="D182" s="59"/>
      <c r="E182" s="11"/>
      <c r="G182" s="11"/>
      <c r="H182" s="11"/>
      <c r="I182" s="59"/>
    </row>
    <row r="183" spans="1:9" x14ac:dyDescent="0.2">
      <c r="A183" s="59"/>
      <c r="B183" s="59"/>
      <c r="C183" s="59"/>
      <c r="D183" s="59"/>
      <c r="E183" s="11"/>
      <c r="G183" s="11"/>
      <c r="H183" s="11"/>
      <c r="I183" s="59"/>
    </row>
    <row r="184" spans="1:9" x14ac:dyDescent="0.2">
      <c r="A184" s="59"/>
      <c r="B184" s="59"/>
      <c r="C184" s="59"/>
      <c r="D184" s="59"/>
      <c r="E184" s="11"/>
      <c r="G184" s="11"/>
      <c r="H184" s="11"/>
      <c r="I184" s="59"/>
    </row>
    <row r="185" spans="1:9" x14ac:dyDescent="0.2">
      <c r="A185" s="59"/>
      <c r="B185" s="59"/>
      <c r="C185" s="59"/>
      <c r="D185" s="59"/>
      <c r="E185" s="11"/>
      <c r="G185" s="11"/>
      <c r="H185" s="11"/>
      <c r="I185" s="59"/>
    </row>
    <row r="186" spans="1:9" x14ac:dyDescent="0.2">
      <c r="A186" s="59"/>
      <c r="B186" s="59"/>
      <c r="C186" s="59"/>
      <c r="D186" s="59"/>
      <c r="E186" s="11"/>
      <c r="G186" s="11"/>
      <c r="H186" s="11"/>
      <c r="I186" s="59"/>
    </row>
    <row r="187" spans="1:9" x14ac:dyDescent="0.2">
      <c r="A187" s="59"/>
      <c r="B187" s="59"/>
      <c r="C187" s="59"/>
      <c r="D187" s="59"/>
      <c r="E187" s="11"/>
      <c r="G187" s="11"/>
      <c r="H187" s="11"/>
      <c r="I187" s="59"/>
    </row>
    <row r="188" spans="1:9" x14ac:dyDescent="0.2">
      <c r="A188" s="59"/>
      <c r="B188" s="59"/>
      <c r="C188" s="59"/>
      <c r="D188" s="59"/>
      <c r="E188" s="11"/>
      <c r="G188" s="11"/>
      <c r="H188" s="11"/>
      <c r="I188" s="59"/>
    </row>
    <row r="189" spans="1:9" x14ac:dyDescent="0.2">
      <c r="A189" s="59"/>
      <c r="B189" s="59"/>
      <c r="C189" s="59"/>
      <c r="D189" s="59"/>
      <c r="E189" s="11"/>
      <c r="G189" s="11"/>
      <c r="H189" s="11"/>
      <c r="I189" s="59"/>
    </row>
    <row r="190" spans="1:9" x14ac:dyDescent="0.2">
      <c r="A190" s="59"/>
      <c r="B190" s="59"/>
      <c r="C190" s="59"/>
      <c r="D190" s="59"/>
      <c r="E190" s="11"/>
      <c r="G190" s="11"/>
      <c r="H190" s="11"/>
      <c r="I190" s="59"/>
    </row>
    <row r="191" spans="1:9" x14ac:dyDescent="0.2">
      <c r="A191" s="59"/>
      <c r="B191" s="59"/>
      <c r="C191" s="59"/>
      <c r="D191" s="59"/>
      <c r="E191" s="11"/>
      <c r="G191" s="11"/>
      <c r="H191" s="11"/>
      <c r="I191" s="59"/>
    </row>
    <row r="192" spans="1:9" x14ac:dyDescent="0.2">
      <c r="A192" s="59"/>
      <c r="B192" s="59"/>
      <c r="C192" s="59"/>
      <c r="D192" s="59"/>
      <c r="E192" s="11"/>
      <c r="G192" s="11"/>
      <c r="H192" s="11"/>
      <c r="I192" s="59"/>
    </row>
    <row r="193" spans="1:9" x14ac:dyDescent="0.2">
      <c r="A193" s="59"/>
      <c r="B193" s="59"/>
      <c r="C193" s="59"/>
      <c r="D193" s="59"/>
      <c r="E193" s="11"/>
      <c r="G193" s="11"/>
      <c r="H193" s="11"/>
      <c r="I193" s="59"/>
    </row>
    <row r="194" spans="1:9" x14ac:dyDescent="0.2">
      <c r="A194" s="59"/>
      <c r="B194" s="59"/>
      <c r="C194" s="59"/>
      <c r="D194" s="59"/>
      <c r="E194" s="11"/>
      <c r="G194" s="11"/>
      <c r="H194" s="11"/>
      <c r="I194" s="59"/>
    </row>
    <row r="195" spans="1:9" x14ac:dyDescent="0.2">
      <c r="A195" s="59"/>
      <c r="B195" s="59"/>
      <c r="C195" s="59"/>
      <c r="D195" s="59"/>
      <c r="E195" s="11"/>
      <c r="G195" s="11"/>
      <c r="H195" s="11"/>
      <c r="I195" s="59"/>
    </row>
    <row r="196" spans="1:9" x14ac:dyDescent="0.2">
      <c r="A196" s="59"/>
      <c r="B196" s="59"/>
      <c r="C196" s="59"/>
      <c r="D196" s="59"/>
      <c r="E196" s="11"/>
      <c r="G196" s="11"/>
      <c r="H196" s="11"/>
      <c r="I196" s="59"/>
    </row>
    <row r="197" spans="1:9" x14ac:dyDescent="0.2">
      <c r="A197" s="59"/>
      <c r="B197" s="59"/>
      <c r="C197" s="59"/>
      <c r="D197" s="59"/>
      <c r="E197" s="11"/>
      <c r="G197" s="11"/>
      <c r="H197" s="11"/>
      <c r="I197" s="59"/>
    </row>
    <row r="198" spans="1:9" x14ac:dyDescent="0.2">
      <c r="A198" s="59"/>
      <c r="B198" s="59"/>
      <c r="C198" s="59"/>
      <c r="D198" s="59"/>
      <c r="E198" s="11"/>
      <c r="G198" s="11"/>
      <c r="H198" s="11"/>
      <c r="I198" s="59"/>
    </row>
    <row r="199" spans="1:9" x14ac:dyDescent="0.2">
      <c r="A199" s="59"/>
      <c r="B199" s="59"/>
      <c r="C199" s="59"/>
      <c r="D199" s="59"/>
      <c r="E199" s="11"/>
      <c r="G199" s="11"/>
      <c r="H199" s="11"/>
      <c r="I199" s="59"/>
    </row>
    <row r="200" spans="1:9" x14ac:dyDescent="0.2">
      <c r="A200" s="59"/>
      <c r="B200" s="59"/>
      <c r="C200" s="59"/>
      <c r="D200" s="59"/>
      <c r="E200" s="11"/>
      <c r="G200" s="11"/>
      <c r="H200" s="11"/>
      <c r="I200" s="59"/>
    </row>
    <row r="201" spans="1:9" x14ac:dyDescent="0.2">
      <c r="A201" s="59"/>
      <c r="B201" s="59"/>
      <c r="C201" s="59"/>
      <c r="D201" s="59"/>
      <c r="E201" s="11"/>
      <c r="G201" s="11"/>
      <c r="H201" s="11"/>
      <c r="I201" s="59"/>
    </row>
    <row r="202" spans="1:9" x14ac:dyDescent="0.2">
      <c r="A202" s="59"/>
      <c r="B202" s="59"/>
      <c r="C202" s="59"/>
      <c r="D202" s="59"/>
      <c r="E202" s="11"/>
      <c r="G202" s="11"/>
      <c r="H202" s="11"/>
      <c r="I202" s="59"/>
    </row>
    <row r="203" spans="1:9" x14ac:dyDescent="0.2">
      <c r="A203" s="59"/>
      <c r="B203" s="59"/>
      <c r="C203" s="59"/>
      <c r="D203" s="59"/>
      <c r="E203" s="11"/>
      <c r="G203" s="11"/>
      <c r="H203" s="11"/>
      <c r="I203" s="59"/>
    </row>
    <row r="204" spans="1:9" x14ac:dyDescent="0.2">
      <c r="A204" s="59"/>
      <c r="B204" s="59"/>
      <c r="C204" s="59"/>
      <c r="D204" s="59"/>
      <c r="E204" s="11"/>
      <c r="G204" s="11"/>
      <c r="H204" s="11"/>
      <c r="I204" s="59"/>
    </row>
    <row r="205" spans="1:9" x14ac:dyDescent="0.2">
      <c r="A205" s="59"/>
      <c r="B205" s="59"/>
      <c r="C205" s="59"/>
      <c r="D205" s="59"/>
      <c r="E205" s="11"/>
      <c r="G205" s="11"/>
      <c r="H205" s="11"/>
      <c r="I205" s="59"/>
    </row>
    <row r="206" spans="1:9" x14ac:dyDescent="0.2">
      <c r="A206" s="59"/>
      <c r="B206" s="59"/>
      <c r="C206" s="59"/>
      <c r="D206" s="59"/>
      <c r="E206" s="11"/>
      <c r="G206" s="11"/>
      <c r="H206" s="11"/>
      <c r="I206" s="59"/>
    </row>
    <row r="207" spans="1:9" x14ac:dyDescent="0.2">
      <c r="A207" s="59"/>
      <c r="B207" s="59"/>
      <c r="C207" s="59"/>
      <c r="D207" s="59"/>
      <c r="E207" s="11"/>
      <c r="G207" s="11"/>
      <c r="H207" s="11"/>
      <c r="I207" s="59"/>
    </row>
    <row r="208" spans="1:9" x14ac:dyDescent="0.2">
      <c r="A208" s="59"/>
      <c r="B208" s="59"/>
      <c r="C208" s="59"/>
      <c r="D208" s="59"/>
      <c r="E208" s="11"/>
      <c r="G208" s="11"/>
      <c r="H208" s="11"/>
      <c r="I208" s="59"/>
    </row>
    <row r="209" spans="1:9" x14ac:dyDescent="0.2">
      <c r="A209" s="59"/>
      <c r="B209" s="59"/>
      <c r="C209" s="59"/>
      <c r="D209" s="59"/>
      <c r="E209" s="11"/>
      <c r="G209" s="11"/>
      <c r="H209" s="11"/>
      <c r="I209" s="59"/>
    </row>
    <row r="210" spans="1:9" x14ac:dyDescent="0.2">
      <c r="A210" s="59"/>
      <c r="B210" s="59"/>
      <c r="C210" s="59"/>
      <c r="D210" s="59"/>
      <c r="E210" s="11"/>
      <c r="G210" s="11"/>
      <c r="H210" s="11"/>
      <c r="I210" s="59"/>
    </row>
    <row r="211" spans="1:9" x14ac:dyDescent="0.2">
      <c r="A211" s="59"/>
      <c r="B211" s="59"/>
      <c r="C211" s="59"/>
      <c r="D211" s="59"/>
      <c r="E211" s="11"/>
      <c r="G211" s="11"/>
      <c r="H211" s="11"/>
      <c r="I211" s="59"/>
    </row>
    <row r="212" spans="1:9" x14ac:dyDescent="0.2">
      <c r="A212" s="59"/>
      <c r="B212" s="59"/>
      <c r="C212" s="59"/>
      <c r="D212" s="59"/>
      <c r="E212" s="11"/>
      <c r="G212" s="11"/>
      <c r="H212" s="11"/>
      <c r="I212" s="59"/>
    </row>
    <row r="213" spans="1:9" x14ac:dyDescent="0.2">
      <c r="A213" s="59"/>
      <c r="B213" s="59"/>
      <c r="C213" s="59"/>
      <c r="D213" s="59"/>
      <c r="E213" s="11"/>
      <c r="G213" s="11"/>
      <c r="H213" s="11"/>
      <c r="I213" s="59"/>
    </row>
    <row r="214" spans="1:9" x14ac:dyDescent="0.2">
      <c r="A214" s="59"/>
      <c r="B214" s="59"/>
      <c r="C214" s="59"/>
      <c r="D214" s="59"/>
      <c r="E214" s="11"/>
      <c r="G214" s="11"/>
      <c r="H214" s="11"/>
      <c r="I214" s="59"/>
    </row>
    <row r="215" spans="1:9" x14ac:dyDescent="0.2">
      <c r="A215" s="59"/>
      <c r="B215" s="59"/>
      <c r="C215" s="59"/>
      <c r="D215" s="59"/>
      <c r="E215" s="11"/>
      <c r="G215" s="11"/>
      <c r="H215" s="11"/>
      <c r="I215" s="59"/>
    </row>
    <row r="216" spans="1:9" x14ac:dyDescent="0.2">
      <c r="A216" s="59"/>
      <c r="B216" s="59"/>
      <c r="C216" s="59"/>
      <c r="D216" s="59"/>
      <c r="E216" s="11"/>
      <c r="G216" s="11"/>
      <c r="H216" s="11"/>
      <c r="I216" s="59"/>
    </row>
    <row r="217" spans="1:9" x14ac:dyDescent="0.2">
      <c r="A217" s="59"/>
      <c r="B217" s="59"/>
      <c r="C217" s="59"/>
      <c r="D217" s="59"/>
      <c r="E217" s="11"/>
      <c r="G217" s="11"/>
      <c r="H217" s="11"/>
      <c r="I217" s="59"/>
    </row>
    <row r="218" spans="1:9" x14ac:dyDescent="0.2">
      <c r="A218" s="59"/>
      <c r="B218" s="59"/>
      <c r="C218" s="59"/>
      <c r="D218" s="59"/>
      <c r="E218" s="11"/>
      <c r="G218" s="11"/>
      <c r="H218" s="11"/>
      <c r="I218" s="59"/>
    </row>
    <row r="219" spans="1:9" x14ac:dyDescent="0.2">
      <c r="A219" s="59"/>
      <c r="B219" s="59"/>
      <c r="C219" s="59"/>
      <c r="D219" s="59"/>
      <c r="E219" s="11"/>
      <c r="G219" s="11"/>
      <c r="H219" s="11"/>
      <c r="I219" s="59"/>
    </row>
    <row r="220" spans="1:9" x14ac:dyDescent="0.2">
      <c r="A220" s="59"/>
      <c r="B220" s="59"/>
      <c r="C220" s="59"/>
      <c r="D220" s="59"/>
      <c r="E220" s="11"/>
      <c r="G220" s="11"/>
      <c r="H220" s="11"/>
      <c r="I220" s="59"/>
    </row>
    <row r="221" spans="1:9" x14ac:dyDescent="0.2">
      <c r="A221" s="59"/>
      <c r="B221" s="59"/>
      <c r="C221" s="59"/>
      <c r="D221" s="59"/>
      <c r="E221" s="11"/>
      <c r="G221" s="11"/>
      <c r="H221" s="11"/>
      <c r="I221" s="59"/>
    </row>
    <row r="222" spans="1:9" x14ac:dyDescent="0.2">
      <c r="A222" s="59"/>
      <c r="B222" s="59"/>
      <c r="C222" s="59"/>
      <c r="D222" s="59"/>
      <c r="E222" s="11"/>
      <c r="G222" s="11"/>
      <c r="H222" s="11"/>
      <c r="I222" s="59"/>
    </row>
    <row r="223" spans="1:9" x14ac:dyDescent="0.2">
      <c r="A223" s="59"/>
      <c r="B223" s="59"/>
      <c r="C223" s="59"/>
      <c r="D223" s="59"/>
      <c r="E223" s="11"/>
      <c r="G223" s="11"/>
      <c r="H223" s="11"/>
      <c r="I223" s="59"/>
    </row>
    <row r="224" spans="1:9" x14ac:dyDescent="0.2">
      <c r="A224" s="59"/>
      <c r="B224" s="59"/>
      <c r="C224" s="59"/>
      <c r="D224" s="59"/>
      <c r="E224" s="11"/>
      <c r="G224" s="11"/>
      <c r="H224" s="11"/>
      <c r="I224" s="59"/>
    </row>
    <row r="225" spans="1:9" x14ac:dyDescent="0.2">
      <c r="A225" s="59"/>
      <c r="B225" s="59"/>
      <c r="C225" s="59"/>
      <c r="D225" s="59"/>
      <c r="E225" s="11"/>
      <c r="G225" s="11"/>
      <c r="H225" s="11"/>
      <c r="I225" s="59"/>
    </row>
    <row r="226" spans="1:9" x14ac:dyDescent="0.2">
      <c r="A226" s="59"/>
      <c r="B226" s="59"/>
      <c r="C226" s="59"/>
      <c r="D226" s="59"/>
      <c r="E226" s="11"/>
      <c r="G226" s="11"/>
      <c r="H226" s="11"/>
      <c r="I226" s="59"/>
    </row>
    <row r="227" spans="1:9" x14ac:dyDescent="0.2">
      <c r="A227" s="59"/>
      <c r="B227" s="59"/>
      <c r="C227" s="59"/>
      <c r="D227" s="59"/>
      <c r="E227" s="11"/>
      <c r="G227" s="11"/>
      <c r="H227" s="11"/>
      <c r="I227" s="59"/>
    </row>
    <row r="228" spans="1:9" x14ac:dyDescent="0.2">
      <c r="A228" s="59"/>
      <c r="B228" s="59"/>
      <c r="C228" s="59"/>
      <c r="D228" s="59"/>
      <c r="E228" s="11"/>
      <c r="G228" s="11"/>
      <c r="H228" s="11"/>
      <c r="I228" s="59"/>
    </row>
    <row r="229" spans="1:9" x14ac:dyDescent="0.2">
      <c r="A229" s="59"/>
      <c r="B229" s="59"/>
      <c r="C229" s="59"/>
      <c r="D229" s="59"/>
      <c r="E229" s="11"/>
      <c r="G229" s="11"/>
      <c r="H229" s="11"/>
      <c r="I229" s="59"/>
    </row>
    <row r="230" spans="1:9" x14ac:dyDescent="0.2">
      <c r="A230" s="59"/>
      <c r="B230" s="59"/>
      <c r="C230" s="59"/>
      <c r="D230" s="59"/>
      <c r="E230" s="11"/>
      <c r="G230" s="11"/>
      <c r="H230" s="11"/>
      <c r="I230" s="59"/>
    </row>
    <row r="231" spans="1:9" x14ac:dyDescent="0.2">
      <c r="A231" s="59"/>
      <c r="B231" s="59"/>
      <c r="C231" s="59"/>
      <c r="D231" s="59"/>
      <c r="E231" s="11"/>
      <c r="G231" s="11"/>
      <c r="H231" s="11"/>
      <c r="I231" s="59"/>
    </row>
    <row r="232" spans="1:9" x14ac:dyDescent="0.2">
      <c r="A232" s="59"/>
      <c r="B232" s="59"/>
      <c r="C232" s="59"/>
      <c r="D232" s="59"/>
      <c r="E232" s="11"/>
      <c r="G232" s="11"/>
      <c r="H232" s="11"/>
      <c r="I232" s="59"/>
    </row>
    <row r="233" spans="1:9" x14ac:dyDescent="0.2">
      <c r="A233" s="59"/>
      <c r="B233" s="59"/>
      <c r="C233" s="59"/>
      <c r="D233" s="59"/>
      <c r="E233" s="11"/>
      <c r="G233" s="11"/>
      <c r="H233" s="11"/>
      <c r="I233" s="59"/>
    </row>
    <row r="234" spans="1:9" x14ac:dyDescent="0.2">
      <c r="A234" s="59"/>
      <c r="B234" s="59"/>
      <c r="C234" s="59"/>
      <c r="D234" s="59"/>
      <c r="E234" s="11"/>
      <c r="G234" s="11"/>
      <c r="H234" s="11"/>
      <c r="I234" s="59"/>
    </row>
    <row r="235" spans="1:9" x14ac:dyDescent="0.2">
      <c r="A235" s="59"/>
      <c r="B235" s="59"/>
      <c r="C235" s="59"/>
      <c r="D235" s="59"/>
      <c r="E235" s="11"/>
      <c r="G235" s="11"/>
      <c r="H235" s="11"/>
      <c r="I235" s="59"/>
    </row>
    <row r="236" spans="1:9" x14ac:dyDescent="0.2">
      <c r="A236" s="59"/>
      <c r="B236" s="59"/>
      <c r="C236" s="59"/>
      <c r="D236" s="59"/>
      <c r="E236" s="11"/>
      <c r="G236" s="11"/>
      <c r="H236" s="11"/>
      <c r="I236" s="59"/>
    </row>
    <row r="237" spans="1:9" x14ac:dyDescent="0.2">
      <c r="A237" s="59"/>
      <c r="B237" s="59"/>
      <c r="C237" s="59"/>
      <c r="D237" s="59"/>
      <c r="E237" s="11"/>
      <c r="G237" s="11"/>
      <c r="H237" s="59"/>
      <c r="I237" s="59"/>
    </row>
    <row r="238" spans="1:9" x14ac:dyDescent="0.2">
      <c r="A238" s="59"/>
      <c r="B238" s="59"/>
      <c r="C238" s="59"/>
      <c r="D238" s="59"/>
      <c r="E238" s="11"/>
      <c r="G238" s="11"/>
      <c r="H238" s="59"/>
      <c r="I238" s="59"/>
    </row>
    <row r="239" spans="1:9" x14ac:dyDescent="0.2">
      <c r="A239" s="59"/>
      <c r="B239" s="59"/>
      <c r="C239" s="59"/>
      <c r="D239" s="59"/>
      <c r="E239" s="11"/>
      <c r="G239" s="11"/>
      <c r="H239" s="59"/>
      <c r="I239" s="59"/>
    </row>
    <row r="240" spans="1:9" x14ac:dyDescent="0.2">
      <c r="A240" s="59"/>
      <c r="B240" s="59"/>
      <c r="C240" s="59"/>
      <c r="D240" s="59"/>
      <c r="E240" s="11"/>
      <c r="G240" s="11"/>
      <c r="H240" s="59"/>
      <c r="I240" s="59"/>
    </row>
    <row r="241" spans="1:9" x14ac:dyDescent="0.2">
      <c r="A241" s="59"/>
      <c r="B241" s="59"/>
      <c r="C241" s="59"/>
      <c r="D241" s="59"/>
      <c r="E241" s="11"/>
      <c r="G241" s="11"/>
      <c r="H241" s="59"/>
      <c r="I241" s="59"/>
    </row>
    <row r="242" spans="1:9" x14ac:dyDescent="0.2">
      <c r="A242" s="59"/>
      <c r="B242" s="59"/>
      <c r="C242" s="59"/>
      <c r="D242" s="59"/>
      <c r="E242" s="11"/>
      <c r="G242" s="11"/>
      <c r="H242" s="59"/>
      <c r="I242" s="59"/>
    </row>
    <row r="243" spans="1:9" x14ac:dyDescent="0.2">
      <c r="A243" s="59"/>
      <c r="B243" s="59"/>
      <c r="C243" s="59"/>
      <c r="D243" s="59"/>
      <c r="E243" s="11"/>
      <c r="G243" s="11"/>
      <c r="H243" s="59"/>
      <c r="I243" s="59"/>
    </row>
    <row r="244" spans="1:9" x14ac:dyDescent="0.2">
      <c r="A244" s="59"/>
      <c r="B244" s="59"/>
      <c r="C244" s="59"/>
      <c r="D244" s="59"/>
      <c r="E244" s="11"/>
      <c r="G244" s="11"/>
      <c r="H244" s="59"/>
      <c r="I244" s="59"/>
    </row>
    <row r="245" spans="1:9" x14ac:dyDescent="0.2">
      <c r="A245" s="59"/>
      <c r="B245" s="59"/>
      <c r="C245" s="59"/>
      <c r="D245" s="59"/>
      <c r="E245" s="11"/>
      <c r="G245" s="11"/>
      <c r="H245" s="59"/>
      <c r="I245" s="59"/>
    </row>
    <row r="246" spans="1:9" x14ac:dyDescent="0.2">
      <c r="A246" s="59"/>
      <c r="B246" s="59"/>
      <c r="C246" s="59"/>
      <c r="D246" s="59"/>
      <c r="E246" s="11"/>
      <c r="G246" s="11"/>
      <c r="H246" s="59"/>
      <c r="I246" s="59"/>
    </row>
    <row r="247" spans="1:9" x14ac:dyDescent="0.2">
      <c r="A247" s="59"/>
      <c r="B247" s="59"/>
      <c r="C247" s="59"/>
      <c r="D247" s="59"/>
      <c r="E247" s="11"/>
      <c r="G247" s="11"/>
      <c r="H247" s="59"/>
      <c r="I247" s="59"/>
    </row>
    <row r="248" spans="1:9" x14ac:dyDescent="0.2">
      <c r="A248" s="59"/>
      <c r="B248" s="59"/>
      <c r="C248" s="59"/>
      <c r="D248" s="59"/>
      <c r="E248" s="11"/>
      <c r="G248" s="11"/>
      <c r="H248" s="59"/>
      <c r="I248" s="59"/>
    </row>
    <row r="249" spans="1:9" x14ac:dyDescent="0.2">
      <c r="A249" s="59"/>
      <c r="B249" s="59"/>
      <c r="C249" s="59"/>
      <c r="D249" s="59"/>
      <c r="E249" s="11"/>
      <c r="G249" s="11"/>
      <c r="H249" s="59"/>
      <c r="I249" s="59"/>
    </row>
    <row r="250" spans="1:9" x14ac:dyDescent="0.2">
      <c r="A250" s="59"/>
      <c r="B250" s="59"/>
      <c r="C250" s="59"/>
      <c r="D250" s="59"/>
      <c r="E250" s="11"/>
      <c r="G250" s="11"/>
      <c r="H250" s="59"/>
      <c r="I250" s="59"/>
    </row>
    <row r="251" spans="1:9" x14ac:dyDescent="0.2">
      <c r="A251" s="59"/>
      <c r="B251" s="59"/>
      <c r="C251" s="59"/>
      <c r="D251" s="59"/>
      <c r="E251" s="11"/>
      <c r="G251" s="11"/>
      <c r="H251" s="59"/>
      <c r="I251" s="59"/>
    </row>
    <row r="252" spans="1:9" x14ac:dyDescent="0.2">
      <c r="A252" s="59"/>
      <c r="B252" s="59"/>
      <c r="C252" s="59"/>
      <c r="D252" s="59"/>
      <c r="E252" s="11"/>
      <c r="G252" s="11"/>
      <c r="H252" s="59"/>
      <c r="I252" s="59"/>
    </row>
    <row r="253" spans="1:9" x14ac:dyDescent="0.2">
      <c r="A253" s="59"/>
      <c r="B253" s="59"/>
      <c r="C253" s="59"/>
      <c r="D253" s="59"/>
      <c r="E253" s="11"/>
      <c r="G253" s="11"/>
      <c r="H253" s="59"/>
      <c r="I253" s="59"/>
    </row>
    <row r="254" spans="1:9" x14ac:dyDescent="0.2">
      <c r="A254" s="59"/>
      <c r="B254" s="59"/>
      <c r="C254" s="59"/>
      <c r="D254" s="59"/>
      <c r="E254" s="11"/>
      <c r="G254" s="11"/>
      <c r="H254" s="59"/>
      <c r="I254" s="59"/>
    </row>
    <row r="255" spans="1:9" x14ac:dyDescent="0.2">
      <c r="A255" s="59"/>
      <c r="B255" s="59"/>
      <c r="C255" s="59"/>
      <c r="D255" s="59"/>
      <c r="E255" s="11"/>
      <c r="G255" s="11"/>
      <c r="H255" s="59"/>
      <c r="I255" s="59"/>
    </row>
    <row r="256" spans="1:9" x14ac:dyDescent="0.2">
      <c r="A256" s="59"/>
      <c r="B256" s="59"/>
      <c r="C256" s="59"/>
      <c r="D256" s="59"/>
      <c r="E256" s="11"/>
      <c r="G256" s="11"/>
      <c r="H256" s="59"/>
      <c r="I256" s="59"/>
    </row>
    <row r="257" spans="1:9" x14ac:dyDescent="0.2">
      <c r="A257" s="59"/>
      <c r="B257" s="59"/>
      <c r="C257" s="59"/>
      <c r="D257" s="59"/>
      <c r="E257" s="11"/>
      <c r="G257" s="11"/>
      <c r="H257" s="59"/>
      <c r="I257" s="59"/>
    </row>
    <row r="258" spans="1:9" x14ac:dyDescent="0.2">
      <c r="A258" s="59"/>
      <c r="B258" s="59"/>
      <c r="C258" s="59"/>
      <c r="D258" s="59"/>
      <c r="E258" s="11"/>
      <c r="G258" s="11"/>
      <c r="H258" s="59"/>
      <c r="I258" s="59"/>
    </row>
    <row r="259" spans="1:9" x14ac:dyDescent="0.2">
      <c r="A259" s="59"/>
      <c r="B259" s="59"/>
      <c r="C259" s="59"/>
      <c r="D259" s="59"/>
      <c r="E259" s="11"/>
      <c r="G259" s="11"/>
      <c r="H259" s="59"/>
      <c r="I259" s="59"/>
    </row>
    <row r="260" spans="1:9" x14ac:dyDescent="0.2">
      <c r="A260" s="59"/>
      <c r="B260" s="59"/>
      <c r="C260" s="59"/>
      <c r="D260" s="59"/>
      <c r="E260" s="11"/>
      <c r="G260" s="11"/>
      <c r="H260" s="59"/>
      <c r="I260" s="59"/>
    </row>
    <row r="261" spans="1:9" x14ac:dyDescent="0.2">
      <c r="A261" s="59"/>
      <c r="B261" s="59"/>
      <c r="C261" s="59"/>
      <c r="D261" s="59"/>
      <c r="E261" s="11"/>
      <c r="G261" s="11"/>
      <c r="H261" s="59"/>
      <c r="I261" s="59"/>
    </row>
    <row r="262" spans="1:9" x14ac:dyDescent="0.2">
      <c r="A262" s="59"/>
      <c r="B262" s="59"/>
      <c r="C262" s="59"/>
      <c r="D262" s="59"/>
      <c r="E262" s="11"/>
      <c r="G262" s="11"/>
      <c r="H262" s="59"/>
      <c r="I262" s="59"/>
    </row>
    <row r="263" spans="1:9" x14ac:dyDescent="0.2">
      <c r="A263" s="59"/>
      <c r="B263" s="59"/>
      <c r="C263" s="59"/>
      <c r="D263" s="59"/>
      <c r="E263" s="11"/>
      <c r="G263" s="11"/>
      <c r="H263" s="59"/>
      <c r="I263" s="59"/>
    </row>
    <row r="264" spans="1:9" x14ac:dyDescent="0.2">
      <c r="A264" s="59"/>
      <c r="B264" s="59"/>
      <c r="C264" s="59"/>
      <c r="D264" s="59"/>
      <c r="E264" s="11"/>
      <c r="G264" s="11"/>
      <c r="H264" s="59"/>
      <c r="I264" s="59"/>
    </row>
    <row r="265" spans="1:9" x14ac:dyDescent="0.2">
      <c r="A265" s="59"/>
      <c r="B265" s="59"/>
      <c r="C265" s="59"/>
      <c r="D265" s="59"/>
      <c r="E265" s="11"/>
      <c r="G265" s="11"/>
      <c r="H265" s="59"/>
      <c r="I265" s="59"/>
    </row>
    <row r="266" spans="1:9" x14ac:dyDescent="0.2">
      <c r="A266" s="59"/>
      <c r="B266" s="59"/>
      <c r="C266" s="59"/>
      <c r="D266" s="59"/>
      <c r="E266" s="11"/>
      <c r="G266" s="11"/>
      <c r="H266" s="59"/>
      <c r="I266" s="59"/>
    </row>
    <row r="267" spans="1:9" x14ac:dyDescent="0.2">
      <c r="A267" s="59"/>
      <c r="B267" s="59"/>
      <c r="C267" s="59"/>
      <c r="D267" s="59"/>
      <c r="E267" s="11"/>
      <c r="G267" s="11"/>
      <c r="H267" s="59"/>
      <c r="I267" s="59"/>
    </row>
    <row r="268" spans="1:9" x14ac:dyDescent="0.2">
      <c r="A268" s="59"/>
      <c r="B268" s="59"/>
      <c r="C268" s="59"/>
      <c r="D268" s="59"/>
      <c r="E268" s="11"/>
      <c r="G268" s="11"/>
      <c r="H268" s="59"/>
      <c r="I268" s="59"/>
    </row>
    <row r="269" spans="1:9" x14ac:dyDescent="0.2">
      <c r="A269" s="59"/>
      <c r="B269" s="59"/>
      <c r="C269" s="59"/>
      <c r="D269" s="59"/>
      <c r="E269" s="11"/>
      <c r="G269" s="11"/>
      <c r="H269" s="59"/>
      <c r="I269" s="59"/>
    </row>
    <row r="270" spans="1:9" x14ac:dyDescent="0.2">
      <c r="A270" s="59"/>
      <c r="B270" s="59"/>
      <c r="C270" s="59"/>
      <c r="D270" s="59"/>
      <c r="E270" s="11"/>
      <c r="G270" s="11"/>
      <c r="H270" s="59"/>
      <c r="I270" s="59"/>
    </row>
    <row r="271" spans="1:9" x14ac:dyDescent="0.2">
      <c r="A271" s="59"/>
      <c r="B271" s="59"/>
      <c r="C271" s="59"/>
      <c r="D271" s="59"/>
      <c r="E271" s="11"/>
      <c r="G271" s="11"/>
      <c r="H271" s="59"/>
      <c r="I271" s="59"/>
    </row>
    <row r="272" spans="1:9" x14ac:dyDescent="0.2">
      <c r="A272" s="59"/>
      <c r="B272" s="59"/>
      <c r="C272" s="59"/>
      <c r="D272" s="59"/>
      <c r="E272" s="11"/>
      <c r="G272" s="11"/>
      <c r="H272" s="59"/>
      <c r="I272" s="59"/>
    </row>
    <row r="273" spans="1:9" x14ac:dyDescent="0.2">
      <c r="A273" s="59"/>
      <c r="B273" s="59"/>
      <c r="C273" s="59"/>
      <c r="D273" s="59"/>
      <c r="E273" s="11"/>
      <c r="G273" s="11"/>
      <c r="H273" s="59"/>
      <c r="I273" s="59"/>
    </row>
    <row r="274" spans="1:9" x14ac:dyDescent="0.2">
      <c r="A274" s="59"/>
      <c r="B274" s="59"/>
      <c r="C274" s="59"/>
      <c r="D274" s="59"/>
      <c r="E274" s="11"/>
      <c r="G274" s="11"/>
      <c r="H274" s="59"/>
      <c r="I274" s="59"/>
    </row>
    <row r="275" spans="1:9" x14ac:dyDescent="0.2">
      <c r="A275" s="59"/>
      <c r="B275" s="59"/>
      <c r="C275" s="59"/>
      <c r="D275" s="59"/>
      <c r="E275" s="11"/>
      <c r="G275" s="11"/>
      <c r="H275" s="59"/>
      <c r="I275" s="59"/>
    </row>
    <row r="276" spans="1:9" x14ac:dyDescent="0.2">
      <c r="A276" s="59"/>
      <c r="B276" s="59"/>
      <c r="C276" s="59"/>
      <c r="D276" s="59"/>
      <c r="E276" s="11"/>
      <c r="G276" s="11"/>
      <c r="H276" s="59"/>
      <c r="I276" s="59"/>
    </row>
    <row r="277" spans="1:9" x14ac:dyDescent="0.2">
      <c r="A277" s="59"/>
      <c r="B277" s="59"/>
      <c r="C277" s="59"/>
      <c r="D277" s="59"/>
      <c r="E277" s="11"/>
      <c r="G277" s="11"/>
      <c r="H277" s="59"/>
      <c r="I277" s="59"/>
    </row>
    <row r="278" spans="1:9" x14ac:dyDescent="0.2">
      <c r="A278" s="59"/>
      <c r="B278" s="59"/>
      <c r="C278" s="59"/>
      <c r="D278" s="59"/>
      <c r="E278" s="11"/>
      <c r="G278" s="11"/>
      <c r="H278" s="59"/>
      <c r="I278" s="59"/>
    </row>
    <row r="279" spans="1:9" x14ac:dyDescent="0.2">
      <c r="A279" s="59"/>
      <c r="B279" s="59"/>
      <c r="C279" s="59"/>
      <c r="D279" s="59"/>
      <c r="E279" s="11"/>
      <c r="G279" s="11"/>
      <c r="H279" s="59"/>
      <c r="I279" s="59"/>
    </row>
    <row r="280" spans="1:9" x14ac:dyDescent="0.2">
      <c r="A280" s="59"/>
      <c r="B280" s="59"/>
      <c r="C280" s="59"/>
      <c r="D280" s="59"/>
      <c r="E280" s="11"/>
      <c r="G280" s="11"/>
      <c r="H280" s="59"/>
      <c r="I280" s="59"/>
    </row>
    <row r="281" spans="1:9" x14ac:dyDescent="0.2">
      <c r="A281" s="59"/>
      <c r="B281" s="59"/>
      <c r="C281" s="59"/>
      <c r="D281" s="59"/>
      <c r="E281" s="11"/>
      <c r="G281" s="11"/>
      <c r="H281" s="59"/>
      <c r="I281" s="59"/>
    </row>
    <row r="282" spans="1:9" x14ac:dyDescent="0.2">
      <c r="A282" s="59"/>
      <c r="B282" s="59"/>
      <c r="C282" s="59"/>
      <c r="D282" s="59"/>
      <c r="E282" s="11"/>
      <c r="G282" s="11"/>
      <c r="H282" s="59"/>
      <c r="I282" s="59"/>
    </row>
    <row r="283" spans="1:9" x14ac:dyDescent="0.2">
      <c r="A283" s="59"/>
      <c r="B283" s="59"/>
      <c r="C283" s="59"/>
      <c r="D283" s="59"/>
      <c r="E283" s="11"/>
      <c r="G283" s="11"/>
      <c r="H283" s="59"/>
      <c r="I283" s="59"/>
    </row>
    <row r="284" spans="1:9" x14ac:dyDescent="0.2">
      <c r="A284" s="59"/>
      <c r="B284" s="59"/>
      <c r="C284" s="59"/>
      <c r="D284" s="59"/>
      <c r="E284" s="11"/>
      <c r="G284" s="11"/>
      <c r="H284" s="59"/>
      <c r="I284" s="59"/>
    </row>
    <row r="285" spans="1:9" x14ac:dyDescent="0.2">
      <c r="A285" s="59"/>
      <c r="B285" s="59"/>
      <c r="C285" s="59"/>
      <c r="D285" s="59"/>
      <c r="E285" s="11"/>
      <c r="G285" s="11"/>
      <c r="H285" s="59"/>
      <c r="I285" s="59"/>
    </row>
    <row r="286" spans="1:9" x14ac:dyDescent="0.2">
      <c r="A286" s="59"/>
      <c r="B286" s="59"/>
      <c r="C286" s="59"/>
      <c r="D286" s="59"/>
      <c r="E286" s="11"/>
      <c r="G286" s="11"/>
      <c r="H286" s="59"/>
      <c r="I286" s="59"/>
    </row>
    <row r="287" spans="1:9" x14ac:dyDescent="0.2">
      <c r="A287" s="59"/>
      <c r="B287" s="59"/>
      <c r="C287" s="59"/>
      <c r="D287" s="59"/>
      <c r="E287" s="11"/>
      <c r="G287" s="11"/>
      <c r="H287" s="59"/>
      <c r="I287" s="59"/>
    </row>
    <row r="288" spans="1:9" x14ac:dyDescent="0.2">
      <c r="A288" s="59"/>
      <c r="B288" s="59"/>
      <c r="C288" s="59"/>
      <c r="D288" s="59"/>
      <c r="E288" s="11"/>
      <c r="G288" s="11"/>
      <c r="H288" s="59"/>
      <c r="I288" s="59"/>
    </row>
    <row r="289" spans="1:9" x14ac:dyDescent="0.2">
      <c r="A289" s="59"/>
      <c r="B289" s="59"/>
      <c r="C289" s="59"/>
      <c r="D289" s="59"/>
      <c r="E289" s="11"/>
      <c r="G289" s="11"/>
      <c r="H289" s="59"/>
      <c r="I289" s="59"/>
    </row>
    <row r="290" spans="1:9" x14ac:dyDescent="0.2">
      <c r="A290" s="59"/>
      <c r="B290" s="59"/>
      <c r="C290" s="59"/>
      <c r="D290" s="59"/>
      <c r="E290" s="11"/>
      <c r="G290" s="11"/>
      <c r="H290" s="59"/>
      <c r="I290" s="59"/>
    </row>
    <row r="291" spans="1:9" x14ac:dyDescent="0.2">
      <c r="A291" s="59"/>
      <c r="B291" s="59"/>
      <c r="C291" s="59"/>
      <c r="D291" s="59"/>
      <c r="E291" s="11"/>
      <c r="G291" s="11"/>
      <c r="H291" s="59"/>
      <c r="I291" s="59"/>
    </row>
    <row r="292" spans="1:9" x14ac:dyDescent="0.2">
      <c r="A292" s="59"/>
      <c r="B292" s="59"/>
      <c r="C292" s="59"/>
      <c r="D292" s="59"/>
      <c r="E292" s="11"/>
      <c r="G292" s="11"/>
      <c r="H292" s="59"/>
      <c r="I292" s="59"/>
    </row>
    <row r="293" spans="1:9" x14ac:dyDescent="0.2">
      <c r="A293" s="59"/>
      <c r="B293" s="59"/>
      <c r="C293" s="59"/>
      <c r="D293" s="59"/>
      <c r="E293" s="11"/>
      <c r="G293" s="11"/>
      <c r="H293" s="59"/>
      <c r="I293" s="59"/>
    </row>
    <row r="294" spans="1:9" x14ac:dyDescent="0.2">
      <c r="A294" s="59"/>
      <c r="B294" s="59"/>
      <c r="C294" s="59"/>
      <c r="D294" s="59"/>
      <c r="E294" s="11"/>
      <c r="G294" s="11"/>
      <c r="H294" s="59"/>
      <c r="I294" s="59"/>
    </row>
    <row r="295" spans="1:9" x14ac:dyDescent="0.2">
      <c r="A295" s="59"/>
      <c r="B295" s="59"/>
      <c r="C295" s="59"/>
      <c r="D295" s="59"/>
      <c r="E295" s="11"/>
      <c r="G295" s="11"/>
      <c r="H295" s="59"/>
      <c r="I295" s="59"/>
    </row>
    <row r="296" spans="1:9" x14ac:dyDescent="0.2">
      <c r="A296" s="59"/>
      <c r="B296" s="59"/>
      <c r="C296" s="59"/>
      <c r="D296" s="59"/>
      <c r="E296" s="11"/>
      <c r="G296" s="11"/>
      <c r="H296" s="59"/>
      <c r="I296" s="59"/>
    </row>
    <row r="297" spans="1:9" x14ac:dyDescent="0.2">
      <c r="A297" s="59"/>
      <c r="B297" s="59"/>
      <c r="C297" s="59"/>
      <c r="D297" s="59"/>
      <c r="E297" s="11"/>
      <c r="G297" s="11"/>
      <c r="H297" s="59"/>
      <c r="I297" s="59"/>
    </row>
    <row r="298" spans="1:9" x14ac:dyDescent="0.2">
      <c r="A298" s="59"/>
      <c r="B298" s="59"/>
      <c r="C298" s="59"/>
      <c r="D298" s="59"/>
      <c r="E298" s="11"/>
      <c r="G298" s="11"/>
      <c r="H298" s="59"/>
      <c r="I298" s="59"/>
    </row>
    <row r="299" spans="1:9" x14ac:dyDescent="0.2">
      <c r="A299" s="59"/>
      <c r="B299" s="59"/>
      <c r="C299" s="59"/>
      <c r="D299" s="59"/>
      <c r="E299" s="11"/>
      <c r="G299" s="11"/>
      <c r="H299" s="59"/>
      <c r="I299" s="59"/>
    </row>
    <row r="300" spans="1:9" x14ac:dyDescent="0.2">
      <c r="A300" s="59"/>
      <c r="B300" s="59"/>
      <c r="C300" s="59"/>
      <c r="D300" s="59"/>
      <c r="E300" s="11"/>
      <c r="G300" s="11"/>
      <c r="H300" s="59"/>
      <c r="I300" s="59"/>
    </row>
    <row r="301" spans="1:9" x14ac:dyDescent="0.2">
      <c r="A301" s="59"/>
      <c r="B301" s="59"/>
      <c r="C301" s="59"/>
      <c r="D301" s="59"/>
      <c r="E301" s="11"/>
      <c r="G301" s="11"/>
      <c r="H301" s="59"/>
      <c r="I301" s="59"/>
    </row>
    <row r="302" spans="1:9" x14ac:dyDescent="0.2">
      <c r="A302" s="59"/>
      <c r="B302" s="59"/>
      <c r="C302" s="59"/>
      <c r="D302" s="59"/>
      <c r="E302" s="11"/>
      <c r="G302" s="11"/>
      <c r="H302" s="59"/>
      <c r="I302" s="59"/>
    </row>
    <row r="303" spans="1:9" x14ac:dyDescent="0.2">
      <c r="A303" s="59"/>
      <c r="B303" s="59"/>
      <c r="C303" s="59"/>
      <c r="D303" s="59"/>
      <c r="E303" s="11"/>
      <c r="G303" s="11"/>
      <c r="H303" s="59"/>
      <c r="I303" s="59"/>
    </row>
    <row r="304" spans="1:9" x14ac:dyDescent="0.2">
      <c r="A304" s="59"/>
      <c r="B304" s="59"/>
      <c r="C304" s="59"/>
      <c r="D304" s="59"/>
      <c r="E304" s="11"/>
      <c r="G304" s="11"/>
      <c r="H304" s="59"/>
      <c r="I304" s="59"/>
    </row>
    <row r="305" spans="1:9" x14ac:dyDescent="0.2">
      <c r="A305" s="59"/>
      <c r="B305" s="59"/>
      <c r="C305" s="59"/>
      <c r="D305" s="59"/>
      <c r="E305" s="11"/>
      <c r="G305" s="11"/>
      <c r="H305" s="59"/>
      <c r="I305" s="59"/>
    </row>
    <row r="306" spans="1:9" x14ac:dyDescent="0.2">
      <c r="A306" s="59"/>
      <c r="B306" s="59"/>
      <c r="C306" s="59"/>
      <c r="D306" s="59"/>
      <c r="E306" s="11"/>
      <c r="G306" s="11"/>
      <c r="H306" s="59"/>
      <c r="I306" s="59"/>
    </row>
    <row r="307" spans="1:9" x14ac:dyDescent="0.2">
      <c r="A307" s="59"/>
      <c r="B307" s="59"/>
      <c r="C307" s="59"/>
      <c r="D307" s="59"/>
      <c r="E307" s="11"/>
      <c r="G307" s="11"/>
      <c r="H307" s="59"/>
      <c r="I307" s="59"/>
    </row>
    <row r="308" spans="1:9" x14ac:dyDescent="0.2">
      <c r="A308" s="59"/>
      <c r="B308" s="59"/>
      <c r="C308" s="59"/>
      <c r="D308" s="59"/>
      <c r="E308" s="11"/>
      <c r="G308" s="11"/>
      <c r="H308" s="59"/>
      <c r="I308" s="59"/>
    </row>
    <row r="309" spans="1:9" x14ac:dyDescent="0.2">
      <c r="A309" s="59"/>
      <c r="B309" s="59"/>
      <c r="C309" s="59"/>
      <c r="D309" s="59"/>
      <c r="E309" s="11"/>
      <c r="G309" s="11"/>
      <c r="H309" s="59"/>
      <c r="I309" s="59"/>
    </row>
    <row r="310" spans="1:9" x14ac:dyDescent="0.2">
      <c r="A310" s="59"/>
      <c r="B310" s="59"/>
      <c r="C310" s="59"/>
      <c r="D310" s="59"/>
      <c r="E310" s="11"/>
      <c r="G310" s="11"/>
      <c r="H310" s="59"/>
      <c r="I310" s="59"/>
    </row>
    <row r="311" spans="1:9" x14ac:dyDescent="0.2">
      <c r="A311" s="59"/>
      <c r="B311" s="59"/>
      <c r="C311" s="59"/>
      <c r="D311" s="59"/>
      <c r="E311" s="11"/>
      <c r="G311" s="11"/>
      <c r="H311" s="59"/>
      <c r="I311" s="59"/>
    </row>
    <row r="312" spans="1:9" x14ac:dyDescent="0.2">
      <c r="A312" s="59"/>
      <c r="B312" s="59"/>
      <c r="C312" s="59"/>
      <c r="D312" s="59"/>
      <c r="E312" s="11"/>
      <c r="G312" s="11"/>
      <c r="H312" s="59"/>
      <c r="I312" s="59"/>
    </row>
    <row r="313" spans="1:9" x14ac:dyDescent="0.2">
      <c r="A313" s="59"/>
      <c r="B313" s="59"/>
      <c r="C313" s="59"/>
      <c r="D313" s="59"/>
      <c r="E313" s="11"/>
      <c r="G313" s="11"/>
      <c r="H313" s="59"/>
      <c r="I313" s="59"/>
    </row>
    <row r="314" spans="1:9" x14ac:dyDescent="0.2">
      <c r="A314" s="59"/>
      <c r="B314" s="59"/>
      <c r="C314" s="59"/>
      <c r="D314" s="59"/>
      <c r="E314" s="11"/>
      <c r="G314" s="11"/>
      <c r="H314" s="59"/>
      <c r="I314" s="59"/>
    </row>
    <row r="315" spans="1:9" x14ac:dyDescent="0.2">
      <c r="A315" s="59"/>
      <c r="B315" s="59"/>
      <c r="C315" s="59"/>
      <c r="D315" s="59"/>
      <c r="E315" s="11"/>
      <c r="G315" s="11"/>
      <c r="H315" s="59"/>
      <c r="I315" s="59"/>
    </row>
    <row r="316" spans="1:9" x14ac:dyDescent="0.2">
      <c r="A316" s="59"/>
      <c r="B316" s="59"/>
      <c r="C316" s="59"/>
      <c r="D316" s="59"/>
      <c r="E316" s="11"/>
      <c r="G316" s="11"/>
      <c r="H316" s="59"/>
      <c r="I316" s="59"/>
    </row>
    <row r="317" spans="1:9" x14ac:dyDescent="0.2">
      <c r="A317" s="59"/>
      <c r="B317" s="59"/>
      <c r="C317" s="59"/>
      <c r="D317" s="59"/>
      <c r="E317" s="11"/>
      <c r="G317" s="11"/>
      <c r="H317" s="59"/>
      <c r="I317" s="59"/>
    </row>
    <row r="318" spans="1:9" x14ac:dyDescent="0.2">
      <c r="A318" s="59"/>
      <c r="B318" s="59"/>
      <c r="C318" s="59"/>
      <c r="D318" s="59"/>
      <c r="E318" s="11"/>
      <c r="G318" s="11"/>
      <c r="H318" s="59"/>
      <c r="I318" s="59"/>
    </row>
    <row r="319" spans="1:9" x14ac:dyDescent="0.2">
      <c r="A319" s="59"/>
      <c r="B319" s="59"/>
      <c r="C319" s="59"/>
      <c r="D319" s="59"/>
      <c r="E319" s="11"/>
      <c r="G319" s="11"/>
      <c r="H319" s="59"/>
      <c r="I319" s="59"/>
    </row>
    <row r="320" spans="1:9" x14ac:dyDescent="0.2">
      <c r="A320" s="59"/>
      <c r="B320" s="59"/>
      <c r="C320" s="59"/>
      <c r="D320" s="59"/>
      <c r="E320" s="11"/>
      <c r="G320" s="11"/>
      <c r="H320" s="59"/>
      <c r="I320" s="59"/>
    </row>
    <row r="321" spans="1:9" x14ac:dyDescent="0.2">
      <c r="A321" s="59"/>
      <c r="B321" s="59"/>
      <c r="C321" s="59"/>
      <c r="D321" s="59"/>
      <c r="E321" s="11"/>
      <c r="G321" s="11"/>
      <c r="H321" s="59"/>
      <c r="I321" s="59"/>
    </row>
    <row r="322" spans="1:9" x14ac:dyDescent="0.2">
      <c r="A322" s="59"/>
      <c r="B322" s="59"/>
      <c r="C322" s="59"/>
      <c r="D322" s="59"/>
      <c r="E322" s="11"/>
      <c r="G322" s="11"/>
      <c r="H322" s="59"/>
      <c r="I322" s="59"/>
    </row>
    <row r="323" spans="1:9" x14ac:dyDescent="0.2">
      <c r="A323" s="59"/>
      <c r="B323" s="59"/>
      <c r="C323" s="59"/>
      <c r="D323" s="59"/>
      <c r="E323" s="11"/>
      <c r="G323" s="11"/>
      <c r="H323" s="59"/>
      <c r="I323" s="59"/>
    </row>
    <row r="324" spans="1:9" x14ac:dyDescent="0.2">
      <c r="A324" s="59"/>
      <c r="B324" s="59"/>
      <c r="C324" s="59"/>
      <c r="D324" s="59"/>
      <c r="E324" s="11"/>
      <c r="G324" s="11"/>
      <c r="H324" s="59"/>
      <c r="I324" s="59"/>
    </row>
    <row r="325" spans="1:9" x14ac:dyDescent="0.2">
      <c r="A325" s="59"/>
      <c r="B325" s="59"/>
      <c r="C325" s="59"/>
      <c r="D325" s="59"/>
      <c r="E325" s="11"/>
      <c r="G325" s="11"/>
      <c r="H325" s="59"/>
      <c r="I325" s="59"/>
    </row>
    <row r="326" spans="1:9" x14ac:dyDescent="0.2">
      <c r="A326" s="59"/>
      <c r="B326" s="59"/>
      <c r="C326" s="59"/>
      <c r="D326" s="59"/>
      <c r="E326" s="11"/>
      <c r="G326" s="11"/>
      <c r="H326" s="59"/>
      <c r="I326" s="59"/>
    </row>
    <row r="327" spans="1:9" x14ac:dyDescent="0.2">
      <c r="A327" s="59"/>
      <c r="B327" s="59"/>
      <c r="C327" s="59"/>
      <c r="D327" s="59"/>
      <c r="E327" s="11"/>
      <c r="G327" s="11"/>
      <c r="H327" s="59"/>
      <c r="I327" s="59"/>
    </row>
    <row r="328" spans="1:9" x14ac:dyDescent="0.2">
      <c r="A328" s="59"/>
      <c r="B328" s="59"/>
      <c r="C328" s="59"/>
      <c r="D328" s="59"/>
      <c r="E328" s="11"/>
      <c r="G328" s="11"/>
      <c r="H328" s="59"/>
      <c r="I328" s="59"/>
    </row>
    <row r="329" spans="1:9" x14ac:dyDescent="0.2">
      <c r="A329" s="59"/>
      <c r="B329" s="59"/>
      <c r="C329" s="59"/>
      <c r="D329" s="59"/>
      <c r="E329" s="11"/>
      <c r="G329" s="11"/>
      <c r="H329" s="59"/>
      <c r="I329" s="59"/>
    </row>
    <row r="330" spans="1:9" x14ac:dyDescent="0.2">
      <c r="A330" s="59"/>
      <c r="B330" s="59"/>
      <c r="C330" s="59"/>
      <c r="D330" s="59"/>
      <c r="E330" s="11"/>
      <c r="G330" s="11"/>
      <c r="H330" s="59"/>
      <c r="I330" s="59"/>
    </row>
    <row r="331" spans="1:9" x14ac:dyDescent="0.2">
      <c r="A331" s="59"/>
      <c r="B331" s="59"/>
      <c r="C331" s="59"/>
      <c r="D331" s="59"/>
      <c r="E331" s="11"/>
      <c r="G331" s="11"/>
      <c r="H331" s="59"/>
      <c r="I331" s="59"/>
    </row>
    <row r="332" spans="1:9" x14ac:dyDescent="0.2">
      <c r="A332" s="59"/>
      <c r="B332" s="59"/>
      <c r="C332" s="59"/>
      <c r="D332" s="59"/>
      <c r="E332" s="11"/>
      <c r="G332" s="11"/>
      <c r="H332" s="59"/>
      <c r="I332" s="59"/>
    </row>
    <row r="333" spans="1:9" x14ac:dyDescent="0.2">
      <c r="A333" s="59"/>
      <c r="B333" s="59"/>
      <c r="C333" s="59"/>
      <c r="D333" s="59"/>
      <c r="E333" s="11"/>
      <c r="G333" s="11"/>
      <c r="H333" s="59"/>
      <c r="I333" s="59"/>
    </row>
    <row r="334" spans="1:9" x14ac:dyDescent="0.2">
      <c r="A334" s="59"/>
      <c r="B334" s="59"/>
      <c r="C334" s="59"/>
      <c r="D334" s="59"/>
      <c r="E334" s="11"/>
      <c r="G334" s="11"/>
      <c r="H334" s="59"/>
      <c r="I334" s="59"/>
    </row>
    <row r="335" spans="1:9" x14ac:dyDescent="0.2">
      <c r="A335" s="59"/>
      <c r="B335" s="59"/>
      <c r="C335" s="59"/>
      <c r="D335" s="59"/>
      <c r="E335" s="11"/>
      <c r="G335" s="11"/>
      <c r="H335" s="59"/>
      <c r="I335" s="59"/>
    </row>
    <row r="336" spans="1:9" x14ac:dyDescent="0.2">
      <c r="A336" s="59"/>
      <c r="B336" s="59"/>
      <c r="C336" s="59"/>
      <c r="D336" s="59"/>
      <c r="E336" s="11"/>
      <c r="G336" s="11"/>
      <c r="H336" s="59"/>
      <c r="I336" s="59"/>
    </row>
    <row r="337" spans="1:9" x14ac:dyDescent="0.2">
      <c r="A337" s="59"/>
      <c r="B337" s="59"/>
      <c r="C337" s="59"/>
      <c r="D337" s="59"/>
      <c r="E337" s="11"/>
      <c r="G337" s="11"/>
      <c r="H337" s="59"/>
      <c r="I337" s="59"/>
    </row>
    <row r="338" spans="1:9" x14ac:dyDescent="0.2">
      <c r="A338" s="59"/>
      <c r="B338" s="59"/>
      <c r="C338" s="59"/>
      <c r="D338" s="59"/>
      <c r="E338" s="11"/>
      <c r="G338" s="11"/>
      <c r="H338" s="59"/>
      <c r="I338" s="59"/>
    </row>
  </sheetData>
  <mergeCells count="4">
    <mergeCell ref="A1:G1"/>
    <mergeCell ref="A80:B80"/>
    <mergeCell ref="A81:B81"/>
    <mergeCell ref="A82:B82"/>
  </mergeCells>
  <conditionalFormatting sqref="F2:F3">
    <cfRule type="cellIs" dxfId="122" priority="6" stopIfTrue="1" operator="between">
      <formula>0.009</formula>
      <formula>-0.009</formula>
    </cfRule>
  </conditionalFormatting>
  <conditionalFormatting sqref="F5:F52">
    <cfRule type="cellIs" dxfId="121" priority="4" stopIfTrue="1" operator="between">
      <formula>0.009</formula>
      <formula>-0.009</formula>
    </cfRule>
  </conditionalFormatting>
  <conditionalFormatting sqref="F54:F58">
    <cfRule type="cellIs" dxfId="120" priority="5" stopIfTrue="1" operator="between">
      <formula>0.009</formula>
      <formula>-0.009</formula>
    </cfRule>
  </conditionalFormatting>
  <conditionalFormatting sqref="F67:F440">
    <cfRule type="cellIs" dxfId="119" priority="1" stopIfTrue="1" operator="between">
      <formula>0.009</formula>
      <formula>-0.009</formula>
    </cfRule>
  </conditionalFormatting>
  <conditionalFormatting sqref="H79:H83">
    <cfRule type="cellIs" dxfId="118" priority="2" stopIfTrue="1" operator="between">
      <formula>0.009</formula>
      <formula>-0.009</formula>
    </cfRule>
  </conditionalFormatting>
  <conditionalFormatting sqref="H88:H90">
    <cfRule type="cellIs" dxfId="117" priority="3"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35"/>
  <sheetViews>
    <sheetView workbookViewId="0">
      <selection sqref="A1:G1"/>
    </sheetView>
  </sheetViews>
  <sheetFormatPr defaultColWidth="9.28515625" defaultRowHeight="11.25" x14ac:dyDescent="0.2"/>
  <cols>
    <col min="1" max="1" width="38.7109375" style="7" bestFit="1" customWidth="1"/>
    <col min="2" max="2" width="43.5703125" style="7" bestFit="1" customWidth="1"/>
    <col min="3" max="3" width="24.710937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9" s="1" customFormat="1" ht="15" x14ac:dyDescent="0.2">
      <c r="A1" s="114" t="s">
        <v>1369</v>
      </c>
      <c r="B1" s="115"/>
      <c r="C1" s="115"/>
      <c r="D1" s="115"/>
      <c r="E1" s="115"/>
      <c r="F1" s="115"/>
      <c r="G1" s="115"/>
    </row>
    <row r="2" spans="1:9" s="1" customFormat="1" ht="12" x14ac:dyDescent="0.2">
      <c r="E2" s="5"/>
      <c r="F2" s="9"/>
      <c r="G2" s="10"/>
    </row>
    <row r="3" spans="1:9" s="1" customFormat="1" ht="12" x14ac:dyDescent="0.2">
      <c r="A3" s="8" t="s">
        <v>7</v>
      </c>
      <c r="B3" s="2"/>
      <c r="C3" s="3"/>
      <c r="D3" s="3"/>
      <c r="E3" s="4"/>
      <c r="F3" s="9"/>
      <c r="G3" s="10"/>
    </row>
    <row r="4" spans="1:9" s="1" customFormat="1" ht="27.75" customHeight="1" x14ac:dyDescent="0.2">
      <c r="A4" s="6" t="s">
        <v>2</v>
      </c>
      <c r="B4" s="6" t="s">
        <v>0</v>
      </c>
      <c r="C4" s="13" t="s">
        <v>1038</v>
      </c>
      <c r="D4" s="13" t="s">
        <v>1</v>
      </c>
      <c r="E4" s="52" t="s">
        <v>6</v>
      </c>
      <c r="F4" s="12" t="s">
        <v>3</v>
      </c>
      <c r="G4" s="12" t="s">
        <v>5</v>
      </c>
    </row>
    <row r="5" spans="1:9" x14ac:dyDescent="0.2">
      <c r="A5" s="16" t="s">
        <v>19</v>
      </c>
      <c r="B5" s="17"/>
      <c r="C5" s="17"/>
      <c r="D5" s="17"/>
      <c r="E5" s="18"/>
      <c r="F5" s="19"/>
      <c r="G5" s="18"/>
    </row>
    <row r="6" spans="1:9" x14ac:dyDescent="0.2">
      <c r="A6" s="20" t="s">
        <v>20</v>
      </c>
      <c r="B6" s="21"/>
      <c r="C6" s="21"/>
      <c r="D6" s="21"/>
      <c r="E6" s="22"/>
      <c r="F6" s="23"/>
      <c r="G6" s="22"/>
    </row>
    <row r="7" spans="1:9" x14ac:dyDescent="0.2">
      <c r="A7" s="21" t="s">
        <v>1306</v>
      </c>
      <c r="B7" s="21" t="s">
        <v>1307</v>
      </c>
      <c r="C7" s="21" t="s">
        <v>21</v>
      </c>
      <c r="D7" s="24">
        <v>250</v>
      </c>
      <c r="E7" s="22">
        <v>2579.9227055000001</v>
      </c>
      <c r="F7" s="23">
        <v>8.3878358050053805</v>
      </c>
      <c r="G7" s="22">
        <v>6.3000999999999996</v>
      </c>
    </row>
    <row r="8" spans="1:9" x14ac:dyDescent="0.2">
      <c r="A8" s="21" t="s">
        <v>23</v>
      </c>
      <c r="B8" s="21" t="s">
        <v>22</v>
      </c>
      <c r="C8" s="21" t="s">
        <v>24</v>
      </c>
      <c r="D8" s="24">
        <v>1761</v>
      </c>
      <c r="E8" s="22">
        <v>1835.7826259999999</v>
      </c>
      <c r="F8" s="23">
        <v>5.9684901441980802</v>
      </c>
      <c r="G8" s="22">
        <v>8.3308999999999997</v>
      </c>
    </row>
    <row r="9" spans="1:9" x14ac:dyDescent="0.2">
      <c r="A9" s="21" t="s">
        <v>1370</v>
      </c>
      <c r="B9" s="21" t="s">
        <v>1371</v>
      </c>
      <c r="C9" s="21" t="s">
        <v>21</v>
      </c>
      <c r="D9" s="24">
        <v>150</v>
      </c>
      <c r="E9" s="22">
        <v>1607.6880616000001</v>
      </c>
      <c r="F9" s="23">
        <v>5.2269098828504301</v>
      </c>
      <c r="G9" s="22">
        <v>6.6501999999999999</v>
      </c>
    </row>
    <row r="10" spans="1:9" x14ac:dyDescent="0.2">
      <c r="A10" s="21" t="s">
        <v>1316</v>
      </c>
      <c r="B10" s="21" t="s">
        <v>1317</v>
      </c>
      <c r="C10" s="21" t="s">
        <v>21</v>
      </c>
      <c r="D10" s="24">
        <v>150</v>
      </c>
      <c r="E10" s="22">
        <v>1565.9325246999999</v>
      </c>
      <c r="F10" s="23">
        <v>5.0911544252468399</v>
      </c>
      <c r="G10" s="22">
        <v>6.33</v>
      </c>
    </row>
    <row r="11" spans="1:9" x14ac:dyDescent="0.2">
      <c r="A11" s="21" t="s">
        <v>26</v>
      </c>
      <c r="B11" s="21" t="s">
        <v>25</v>
      </c>
      <c r="C11" s="21" t="s">
        <v>24</v>
      </c>
      <c r="D11" s="24">
        <v>780</v>
      </c>
      <c r="E11" s="22">
        <v>811.01981999999998</v>
      </c>
      <c r="F11" s="23">
        <v>2.63678484253141</v>
      </c>
      <c r="G11" s="22">
        <v>8.2711000000000006</v>
      </c>
    </row>
    <row r="12" spans="1:9" x14ac:dyDescent="0.2">
      <c r="A12" s="20" t="s">
        <v>27</v>
      </c>
      <c r="B12" s="20"/>
      <c r="C12" s="20"/>
      <c r="D12" s="20"/>
      <c r="E12" s="25">
        <f>SUM(E6:E11)</f>
        <v>8400.3457378000003</v>
      </c>
      <c r="F12" s="26">
        <f>SUM(F6:F11)</f>
        <v>27.311175099832138</v>
      </c>
      <c r="G12" s="25"/>
      <c r="H12" s="14"/>
      <c r="I12" s="14"/>
    </row>
    <row r="13" spans="1:9" x14ac:dyDescent="0.2">
      <c r="A13" s="21"/>
      <c r="B13" s="21"/>
      <c r="C13" s="21"/>
      <c r="D13" s="21"/>
      <c r="E13" s="22"/>
      <c r="F13" s="23"/>
      <c r="G13" s="22"/>
    </row>
    <row r="14" spans="1:9" x14ac:dyDescent="0.2">
      <c r="A14" s="20" t="s">
        <v>28</v>
      </c>
      <c r="B14" s="21"/>
      <c r="C14" s="21"/>
      <c r="D14" s="21"/>
      <c r="E14" s="22"/>
      <c r="F14" s="23"/>
      <c r="G14" s="22"/>
    </row>
    <row r="15" spans="1:9" x14ac:dyDescent="0.2">
      <c r="A15" s="20" t="s">
        <v>29</v>
      </c>
      <c r="B15" s="21"/>
      <c r="C15" s="21"/>
      <c r="D15" s="21"/>
      <c r="E15" s="22"/>
      <c r="F15" s="23"/>
      <c r="G15" s="22"/>
    </row>
    <row r="16" spans="1:9" x14ac:dyDescent="0.2">
      <c r="A16" s="21" t="s">
        <v>1372</v>
      </c>
      <c r="B16" s="21" t="s">
        <v>1373</v>
      </c>
      <c r="C16" s="21" t="s">
        <v>30</v>
      </c>
      <c r="D16" s="24">
        <v>500</v>
      </c>
      <c r="E16" s="22">
        <v>2461.4499999999998</v>
      </c>
      <c r="F16" s="23">
        <v>8.0026577533566705</v>
      </c>
      <c r="G16" s="22">
        <v>5.8933999999999997</v>
      </c>
    </row>
    <row r="17" spans="1:9" x14ac:dyDescent="0.2">
      <c r="A17" s="21" t="s">
        <v>1374</v>
      </c>
      <c r="B17" s="21" t="s">
        <v>1375</v>
      </c>
      <c r="C17" s="21" t="s">
        <v>31</v>
      </c>
      <c r="D17" s="24">
        <v>500</v>
      </c>
      <c r="E17" s="22">
        <v>2456.4450000000002</v>
      </c>
      <c r="F17" s="23">
        <v>7.98638551461302</v>
      </c>
      <c r="G17" s="22">
        <v>5.8834</v>
      </c>
    </row>
    <row r="18" spans="1:9" x14ac:dyDescent="0.2">
      <c r="A18" s="21" t="s">
        <v>1195</v>
      </c>
      <c r="B18" s="21" t="s">
        <v>1196</v>
      </c>
      <c r="C18" s="21" t="s">
        <v>30</v>
      </c>
      <c r="D18" s="24">
        <v>500</v>
      </c>
      <c r="E18" s="22">
        <v>2456.25</v>
      </c>
      <c r="F18" s="23">
        <v>7.9857515312853504</v>
      </c>
      <c r="G18" s="22">
        <v>5.9101999999999997</v>
      </c>
    </row>
    <row r="19" spans="1:9" x14ac:dyDescent="0.2">
      <c r="A19" s="21" t="s">
        <v>1376</v>
      </c>
      <c r="B19" s="21" t="s">
        <v>1377</v>
      </c>
      <c r="C19" s="21" t="s">
        <v>32</v>
      </c>
      <c r="D19" s="24">
        <v>500</v>
      </c>
      <c r="E19" s="22">
        <v>2446.6975000000002</v>
      </c>
      <c r="F19" s="23">
        <v>7.9546944762206699</v>
      </c>
      <c r="G19" s="22">
        <v>6.07</v>
      </c>
    </row>
    <row r="20" spans="1:9" x14ac:dyDescent="0.2">
      <c r="A20" s="21" t="s">
        <v>1171</v>
      </c>
      <c r="B20" s="21" t="s">
        <v>1172</v>
      </c>
      <c r="C20" s="21" t="s">
        <v>32</v>
      </c>
      <c r="D20" s="24">
        <v>300</v>
      </c>
      <c r="E20" s="22">
        <v>1482.3030000000001</v>
      </c>
      <c r="F20" s="23">
        <v>4.8192584028819798</v>
      </c>
      <c r="G20" s="22">
        <v>5.8102</v>
      </c>
    </row>
    <row r="21" spans="1:9" x14ac:dyDescent="0.2">
      <c r="A21" s="21" t="s">
        <v>1221</v>
      </c>
      <c r="B21" s="21" t="s">
        <v>1222</v>
      </c>
      <c r="C21" s="21" t="s">
        <v>32</v>
      </c>
      <c r="D21" s="24">
        <v>200</v>
      </c>
      <c r="E21" s="22">
        <v>983.49900000000002</v>
      </c>
      <c r="F21" s="23">
        <v>3.19754855786976</v>
      </c>
      <c r="G21" s="22">
        <v>5.8883999999999999</v>
      </c>
    </row>
    <row r="22" spans="1:9" x14ac:dyDescent="0.2">
      <c r="A22" s="21" t="s">
        <v>1223</v>
      </c>
      <c r="B22" s="21" t="s">
        <v>1224</v>
      </c>
      <c r="C22" s="21" t="s">
        <v>32</v>
      </c>
      <c r="D22" s="24">
        <v>200</v>
      </c>
      <c r="E22" s="22">
        <v>970.02</v>
      </c>
      <c r="F22" s="23">
        <v>3.15372567954297</v>
      </c>
      <c r="G22" s="22">
        <v>6.0650000000000004</v>
      </c>
    </row>
    <row r="23" spans="1:9" x14ac:dyDescent="0.2">
      <c r="A23" s="21" t="s">
        <v>1169</v>
      </c>
      <c r="B23" s="21" t="s">
        <v>1170</v>
      </c>
      <c r="C23" s="21" t="s">
        <v>32</v>
      </c>
      <c r="D23" s="24">
        <v>200</v>
      </c>
      <c r="E23" s="22">
        <v>968.69600000000003</v>
      </c>
      <c r="F23" s="23">
        <v>3.1494210953078801</v>
      </c>
      <c r="G23" s="22">
        <v>6.08</v>
      </c>
    </row>
    <row r="24" spans="1:9" x14ac:dyDescent="0.2">
      <c r="A24" s="20" t="s">
        <v>27</v>
      </c>
      <c r="B24" s="20"/>
      <c r="C24" s="20"/>
      <c r="D24" s="20"/>
      <c r="E24" s="25">
        <f>SUM(E15:E23)</f>
        <v>14225.360500000001</v>
      </c>
      <c r="F24" s="26">
        <f>SUM(F15:F23)</f>
        <v>46.249443011078306</v>
      </c>
      <c r="G24" s="25"/>
      <c r="H24" s="14"/>
      <c r="I24" s="14"/>
    </row>
    <row r="25" spans="1:9" x14ac:dyDescent="0.2">
      <c r="A25" s="21"/>
      <c r="B25" s="21"/>
      <c r="C25" s="21"/>
      <c r="D25" s="21"/>
      <c r="E25" s="22"/>
      <c r="F25" s="23"/>
      <c r="G25" s="22"/>
    </row>
    <row r="26" spans="1:9" x14ac:dyDescent="0.2">
      <c r="A26" s="20" t="s">
        <v>1058</v>
      </c>
      <c r="B26" s="21"/>
      <c r="C26" s="21"/>
      <c r="D26" s="21"/>
      <c r="E26" s="22"/>
      <c r="F26" s="23"/>
      <c r="G26" s="22"/>
    </row>
    <row r="27" spans="1:9" x14ac:dyDescent="0.2">
      <c r="A27" s="21" t="s">
        <v>1241</v>
      </c>
      <c r="B27" s="21" t="s">
        <v>1242</v>
      </c>
      <c r="C27" s="21" t="s">
        <v>32</v>
      </c>
      <c r="D27" s="24">
        <v>400</v>
      </c>
      <c r="E27" s="22">
        <v>1959.9659999999999</v>
      </c>
      <c r="F27" s="23">
        <v>6.3722347015846204</v>
      </c>
      <c r="G27" s="22">
        <v>6.5399000000000003</v>
      </c>
    </row>
    <row r="28" spans="1:9" x14ac:dyDescent="0.2">
      <c r="A28" s="21" t="s">
        <v>1066</v>
      </c>
      <c r="B28" s="21" t="s">
        <v>1067</v>
      </c>
      <c r="C28" s="21" t="s">
        <v>32</v>
      </c>
      <c r="D28" s="24">
        <v>300</v>
      </c>
      <c r="E28" s="22">
        <v>1496.0084999999999</v>
      </c>
      <c r="F28" s="23">
        <v>4.8638176772278401</v>
      </c>
      <c r="G28" s="22">
        <v>8.1155000000000008</v>
      </c>
    </row>
    <row r="29" spans="1:9" x14ac:dyDescent="0.2">
      <c r="A29" s="21" t="s">
        <v>1378</v>
      </c>
      <c r="B29" s="21" t="s">
        <v>1379</v>
      </c>
      <c r="C29" s="21" t="s">
        <v>32</v>
      </c>
      <c r="D29" s="24">
        <v>100</v>
      </c>
      <c r="E29" s="22">
        <v>494.27050000000003</v>
      </c>
      <c r="F29" s="23">
        <v>1.60697054544292</v>
      </c>
      <c r="G29" s="22">
        <v>6.3150000000000004</v>
      </c>
    </row>
    <row r="30" spans="1:9" x14ac:dyDescent="0.2">
      <c r="A30" s="20" t="s">
        <v>27</v>
      </c>
      <c r="B30" s="20"/>
      <c r="C30" s="20"/>
      <c r="D30" s="20"/>
      <c r="E30" s="25">
        <f>SUM(E26:E29)</f>
        <v>3950.2449999999999</v>
      </c>
      <c r="F30" s="26">
        <f>SUM(F26:F29)</f>
        <v>12.843022924255379</v>
      </c>
      <c r="G30" s="25"/>
      <c r="H30" s="14"/>
      <c r="I30" s="14"/>
    </row>
    <row r="31" spans="1:9" x14ac:dyDescent="0.2">
      <c r="A31" s="21"/>
      <c r="B31" s="21"/>
      <c r="C31" s="21"/>
      <c r="D31" s="21"/>
      <c r="E31" s="22"/>
      <c r="F31" s="23"/>
      <c r="G31" s="22"/>
    </row>
    <row r="32" spans="1:9" x14ac:dyDescent="0.2">
      <c r="A32" s="20" t="s">
        <v>33</v>
      </c>
      <c r="B32" s="21"/>
      <c r="C32" s="21"/>
      <c r="D32" s="21"/>
      <c r="E32" s="22"/>
      <c r="F32" s="23"/>
      <c r="G32" s="22"/>
    </row>
    <row r="33" spans="1:9" x14ac:dyDescent="0.2">
      <c r="A33" s="21" t="s">
        <v>1257</v>
      </c>
      <c r="B33" s="21" t="s">
        <v>1258</v>
      </c>
      <c r="C33" s="21" t="s">
        <v>36</v>
      </c>
      <c r="D33" s="24">
        <v>15800</v>
      </c>
      <c r="E33" s="22">
        <v>15.4591624</v>
      </c>
      <c r="F33" s="23">
        <v>5.0260775494427999E-2</v>
      </c>
      <c r="G33" s="22">
        <v>5.5499000000000001</v>
      </c>
    </row>
    <row r="34" spans="1:9" x14ac:dyDescent="0.2">
      <c r="A34" s="20" t="s">
        <v>27</v>
      </c>
      <c r="B34" s="20"/>
      <c r="C34" s="20"/>
      <c r="D34" s="20"/>
      <c r="E34" s="25">
        <f>SUM(E32:E33)</f>
        <v>15.4591624</v>
      </c>
      <c r="F34" s="26">
        <f>SUM(F32:F33)</f>
        <v>5.0260775494427999E-2</v>
      </c>
      <c r="G34" s="25"/>
      <c r="H34" s="14"/>
      <c r="I34" s="14"/>
    </row>
    <row r="35" spans="1:9" x14ac:dyDescent="0.2">
      <c r="A35" s="21"/>
      <c r="B35" s="21"/>
      <c r="C35" s="21"/>
      <c r="D35" s="21"/>
      <c r="E35" s="22"/>
      <c r="F35" s="23"/>
      <c r="G35" s="22"/>
    </row>
    <row r="36" spans="1:9" x14ac:dyDescent="0.2">
      <c r="A36" s="20" t="s">
        <v>35</v>
      </c>
      <c r="B36" s="21"/>
      <c r="C36" s="21"/>
      <c r="D36" s="21"/>
      <c r="E36" s="22"/>
      <c r="F36" s="23"/>
      <c r="G36" s="22"/>
    </row>
    <row r="37" spans="1:9" x14ac:dyDescent="0.2">
      <c r="A37" s="21" t="s">
        <v>1380</v>
      </c>
      <c r="B37" s="21" t="s">
        <v>1381</v>
      </c>
      <c r="C37" s="21" t="s">
        <v>36</v>
      </c>
      <c r="D37" s="24">
        <v>1500000</v>
      </c>
      <c r="E37" s="22">
        <v>1559.796</v>
      </c>
      <c r="F37" s="23">
        <v>5.0712033772998497</v>
      </c>
      <c r="G37" s="22">
        <v>6.8374325873383404</v>
      </c>
    </row>
    <row r="38" spans="1:9" x14ac:dyDescent="0.2">
      <c r="A38" s="20" t="s">
        <v>27</v>
      </c>
      <c r="B38" s="20"/>
      <c r="C38" s="20"/>
      <c r="D38" s="20"/>
      <c r="E38" s="25">
        <f>SUM(E37:E37)</f>
        <v>1559.796</v>
      </c>
      <c r="F38" s="26">
        <f>SUM(F37:F37)</f>
        <v>5.0712033772998497</v>
      </c>
      <c r="G38" s="25"/>
      <c r="H38" s="14"/>
      <c r="I38" s="14"/>
    </row>
    <row r="39" spans="1:9" x14ac:dyDescent="0.2">
      <c r="A39" s="21"/>
      <c r="B39" s="21"/>
      <c r="C39" s="21"/>
      <c r="D39" s="21"/>
      <c r="E39" s="22"/>
      <c r="F39" s="23"/>
      <c r="G39" s="22"/>
    </row>
    <row r="40" spans="1:9" x14ac:dyDescent="0.2">
      <c r="A40" s="20" t="s">
        <v>1124</v>
      </c>
      <c r="B40" s="21"/>
      <c r="C40" s="21"/>
      <c r="D40" s="21"/>
      <c r="E40" s="22"/>
      <c r="F40" s="23"/>
      <c r="G40" s="22"/>
    </row>
    <row r="41" spans="1:9" x14ac:dyDescent="0.2">
      <c r="A41" s="21" t="s">
        <v>1125</v>
      </c>
      <c r="B41" s="21" t="s">
        <v>1126</v>
      </c>
      <c r="C41" s="21" t="s">
        <v>1127</v>
      </c>
      <c r="D41" s="24">
        <v>589.673</v>
      </c>
      <c r="E41" s="22">
        <v>66.801818100000006</v>
      </c>
      <c r="F41" s="23">
        <v>0.217185840685891</v>
      </c>
      <c r="G41" s="22">
        <v>5.66</v>
      </c>
    </row>
    <row r="42" spans="1:9" x14ac:dyDescent="0.2">
      <c r="A42" s="20" t="s">
        <v>27</v>
      </c>
      <c r="B42" s="20"/>
      <c r="C42" s="20"/>
      <c r="D42" s="20"/>
      <c r="E42" s="25">
        <f>SUM(E41:E41)</f>
        <v>66.801818100000006</v>
      </c>
      <c r="F42" s="26">
        <f>SUM(F41:F41)</f>
        <v>0.217185840685891</v>
      </c>
      <c r="G42" s="25"/>
      <c r="H42" s="14"/>
      <c r="I42" s="14"/>
    </row>
    <row r="43" spans="1:9" x14ac:dyDescent="0.2">
      <c r="A43" s="21"/>
      <c r="B43" s="21"/>
      <c r="C43" s="21"/>
      <c r="D43" s="21"/>
      <c r="E43" s="22"/>
      <c r="F43" s="23"/>
      <c r="G43" s="22"/>
    </row>
    <row r="44" spans="1:9" x14ac:dyDescent="0.2">
      <c r="A44" s="20" t="s">
        <v>38</v>
      </c>
      <c r="B44" s="20"/>
      <c r="C44" s="20"/>
      <c r="D44" s="20"/>
      <c r="E44" s="25">
        <f>E12+E24+E30+E34+E38+E42</f>
        <v>28218.008218299998</v>
      </c>
      <c r="F44" s="26">
        <f>F12+F24+F30+F34+F38+F42</f>
        <v>91.74229102864598</v>
      </c>
      <c r="G44" s="25"/>
      <c r="H44" s="14"/>
      <c r="I44" s="14"/>
    </row>
    <row r="45" spans="1:9" x14ac:dyDescent="0.2">
      <c r="A45" s="20"/>
      <c r="B45" s="20"/>
      <c r="C45" s="20"/>
      <c r="D45" s="20"/>
      <c r="E45" s="25"/>
      <c r="F45" s="26"/>
      <c r="G45" s="25"/>
      <c r="H45" s="14"/>
      <c r="I45" s="14"/>
    </row>
    <row r="46" spans="1:9" x14ac:dyDescent="0.2">
      <c r="A46" s="20" t="s">
        <v>345</v>
      </c>
      <c r="B46" s="20"/>
      <c r="C46" s="20"/>
      <c r="D46" s="20"/>
      <c r="E46" s="25">
        <v>2.1474907200000004</v>
      </c>
      <c r="F46" s="76">
        <f>E46/E50*100</f>
        <v>6.9819144246966178E-3</v>
      </c>
      <c r="G46" s="25"/>
      <c r="H46" s="14"/>
      <c r="I46" s="14"/>
    </row>
    <row r="47" spans="1:9" x14ac:dyDescent="0.2">
      <c r="A47" s="20"/>
      <c r="B47" s="20"/>
      <c r="C47" s="20"/>
      <c r="D47" s="20"/>
      <c r="E47" s="25"/>
      <c r="F47" s="26"/>
      <c r="G47" s="25"/>
      <c r="H47" s="14"/>
      <c r="I47" s="14"/>
    </row>
    <row r="48" spans="1:9" x14ac:dyDescent="0.2">
      <c r="A48" s="20" t="s">
        <v>40</v>
      </c>
      <c r="B48" s="20"/>
      <c r="C48" s="20"/>
      <c r="D48" s="20"/>
      <c r="E48" s="25">
        <f>E50-(E12+E24+E30+E34+E38+E42+E46)</f>
        <v>2537.7509247800044</v>
      </c>
      <c r="F48" s="25">
        <f>F50-(F12+F24+F30+F34+F38+F42+F46)</f>
        <v>8.2507270569293212</v>
      </c>
      <c r="G48" s="25"/>
      <c r="H48" s="14"/>
      <c r="I48" s="14"/>
    </row>
    <row r="49" spans="1:9" x14ac:dyDescent="0.2">
      <c r="A49" s="20"/>
      <c r="B49" s="20"/>
      <c r="C49" s="20"/>
      <c r="D49" s="20"/>
      <c r="E49" s="25"/>
      <c r="F49" s="26"/>
      <c r="G49" s="25"/>
      <c r="H49" s="14"/>
      <c r="I49" s="14"/>
    </row>
    <row r="50" spans="1:9" x14ac:dyDescent="0.2">
      <c r="A50" s="27" t="s">
        <v>39</v>
      </c>
      <c r="B50" s="27"/>
      <c r="C50" s="27"/>
      <c r="D50" s="27"/>
      <c r="E50" s="28">
        <v>30757.906633800001</v>
      </c>
      <c r="F50" s="29">
        <v>100</v>
      </c>
      <c r="G50" s="28"/>
      <c r="H50" s="14"/>
      <c r="I50" s="14"/>
    </row>
    <row r="52" spans="1:9" x14ac:dyDescent="0.2">
      <c r="A52" s="77" t="s">
        <v>1288</v>
      </c>
      <c r="B52" s="77"/>
      <c r="C52" s="77"/>
      <c r="D52" s="77"/>
      <c r="E52" s="78"/>
      <c r="F52" s="78"/>
      <c r="G52" s="78"/>
    </row>
    <row r="53" spans="1:9" x14ac:dyDescent="0.2">
      <c r="A53" s="79"/>
      <c r="B53" s="79"/>
      <c r="C53" s="79"/>
      <c r="D53" s="79"/>
      <c r="E53" s="26"/>
      <c r="F53" s="26"/>
      <c r="G53" s="26"/>
    </row>
    <row r="54" spans="1:9" x14ac:dyDescent="0.2">
      <c r="A54" s="80" t="s">
        <v>1289</v>
      </c>
      <c r="B54" s="81"/>
      <c r="C54" s="81"/>
      <c r="D54" s="79"/>
      <c r="E54" s="82" t="s">
        <v>1290</v>
      </c>
      <c r="F54" s="80" t="s">
        <v>3</v>
      </c>
      <c r="G54" s="26"/>
    </row>
    <row r="55" spans="1:9" x14ac:dyDescent="0.2">
      <c r="A55" s="81" t="s">
        <v>1291</v>
      </c>
      <c r="B55" s="81"/>
      <c r="C55" s="81"/>
      <c r="D55" s="81"/>
      <c r="E55" s="23">
        <v>1500</v>
      </c>
      <c r="F55" s="23">
        <f>E55/$E$50*100</f>
        <v>4.8767948282658589</v>
      </c>
      <c r="G55" s="23"/>
    </row>
    <row r="56" spans="1:9" x14ac:dyDescent="0.2">
      <c r="A56" s="81" t="s">
        <v>1291</v>
      </c>
      <c r="B56" s="81"/>
      <c r="C56" s="81"/>
      <c r="D56" s="81"/>
      <c r="E56" s="23">
        <v>1000</v>
      </c>
      <c r="F56" s="23">
        <f>E56/$E$50*100</f>
        <v>3.2511965521772392</v>
      </c>
      <c r="G56" s="23"/>
    </row>
    <row r="57" spans="1:9" x14ac:dyDescent="0.2">
      <c r="A57" s="81" t="s">
        <v>1291</v>
      </c>
      <c r="B57" s="81"/>
      <c r="C57" s="81"/>
      <c r="D57" s="81"/>
      <c r="E57" s="23">
        <v>1000</v>
      </c>
      <c r="F57" s="23">
        <f>E57/$E$50*100</f>
        <v>3.2511965521772392</v>
      </c>
      <c r="G57" s="23"/>
    </row>
    <row r="58" spans="1:9" x14ac:dyDescent="0.2">
      <c r="A58" s="81" t="s">
        <v>1291</v>
      </c>
      <c r="B58" s="81"/>
      <c r="C58" s="81"/>
      <c r="D58" s="81"/>
      <c r="E58" s="23">
        <v>1500</v>
      </c>
      <c r="F58" s="23">
        <f>E58/$E$50*100</f>
        <v>4.8767948282658589</v>
      </c>
      <c r="G58" s="23"/>
    </row>
    <row r="59" spans="1:9" x14ac:dyDescent="0.2">
      <c r="A59" s="81" t="s">
        <v>1291</v>
      </c>
      <c r="B59" s="81"/>
      <c r="C59" s="81"/>
      <c r="D59" s="81"/>
      <c r="E59" s="23">
        <v>1000</v>
      </c>
      <c r="F59" s="23">
        <f>E59/$E$50*100</f>
        <v>3.2511965521772392</v>
      </c>
      <c r="G59" s="23"/>
    </row>
    <row r="60" spans="1:9" x14ac:dyDescent="0.2">
      <c r="A60" s="88" t="s">
        <v>1292</v>
      </c>
      <c r="B60" s="89"/>
      <c r="C60" s="89"/>
      <c r="D60" s="88"/>
      <c r="E60" s="90">
        <f>SUM(E55:E59)</f>
        <v>6000</v>
      </c>
      <c r="F60" s="90">
        <f>SUM(F55:F59)</f>
        <v>19.507179313063439</v>
      </c>
      <c r="G60" s="29"/>
    </row>
    <row r="62" spans="1:9" x14ac:dyDescent="0.2">
      <c r="A62" s="14" t="s">
        <v>1128</v>
      </c>
    </row>
    <row r="63" spans="1:9" x14ac:dyDescent="0.2">
      <c r="A63" s="14" t="s">
        <v>41</v>
      </c>
    </row>
    <row r="64" spans="1:9" x14ac:dyDescent="0.2">
      <c r="A64" s="14" t="s">
        <v>1129</v>
      </c>
    </row>
    <row r="65" spans="1:7" x14ac:dyDescent="0.2">
      <c r="A65" s="14" t="s">
        <v>1293</v>
      </c>
    </row>
    <row r="66" spans="1:7" x14ac:dyDescent="0.2">
      <c r="A66" s="14"/>
    </row>
    <row r="67" spans="1:7" ht="33.75" customHeight="1" x14ac:dyDescent="0.2">
      <c r="A67" s="118" t="s">
        <v>1294</v>
      </c>
      <c r="B67" s="118"/>
      <c r="C67" s="118"/>
      <c r="D67" s="118"/>
      <c r="E67" s="118"/>
      <c r="F67" s="118"/>
      <c r="G67" s="118"/>
    </row>
    <row r="69" spans="1:7" x14ac:dyDescent="0.2">
      <c r="A69" s="14" t="s">
        <v>42</v>
      </c>
    </row>
    <row r="70" spans="1:7" x14ac:dyDescent="0.2">
      <c r="A70" s="14" t="s">
        <v>43</v>
      </c>
    </row>
    <row r="71" spans="1:7" x14ac:dyDescent="0.2">
      <c r="A71" s="14" t="s">
        <v>44</v>
      </c>
      <c r="B71" s="14"/>
      <c r="C71" s="30" t="s">
        <v>46</v>
      </c>
      <c r="D71" s="14" t="s">
        <v>45</v>
      </c>
    </row>
    <row r="72" spans="1:7" x14ac:dyDescent="0.2">
      <c r="A72" s="7" t="s">
        <v>47</v>
      </c>
      <c r="C72" s="31">
        <v>10.3454</v>
      </c>
      <c r="D72" s="31">
        <v>10.744199999999999</v>
      </c>
    </row>
    <row r="73" spans="1:7" x14ac:dyDescent="0.2">
      <c r="A73" s="7" t="s">
        <v>48</v>
      </c>
      <c r="C73" s="31">
        <v>10.3454</v>
      </c>
      <c r="D73" s="31">
        <v>10.6229</v>
      </c>
    </row>
    <row r="74" spans="1:7" x14ac:dyDescent="0.2">
      <c r="A74" s="7" t="s">
        <v>49</v>
      </c>
      <c r="C74" s="31">
        <v>10.370699999999999</v>
      </c>
      <c r="D74" s="31">
        <v>10.794</v>
      </c>
    </row>
    <row r="75" spans="1:7" x14ac:dyDescent="0.2">
      <c r="A75" s="7" t="s">
        <v>50</v>
      </c>
      <c r="C75" s="31">
        <v>10.370699999999999</v>
      </c>
      <c r="D75" s="31">
        <v>10.672499999999999</v>
      </c>
    </row>
    <row r="77" spans="1:7" x14ac:dyDescent="0.2">
      <c r="A77" s="14" t="s">
        <v>51</v>
      </c>
    </row>
    <row r="78" spans="1:7" x14ac:dyDescent="0.2">
      <c r="A78" s="116" t="s">
        <v>52</v>
      </c>
      <c r="B78" s="117"/>
      <c r="C78" s="32" t="s">
        <v>53</v>
      </c>
    </row>
    <row r="79" spans="1:7" x14ac:dyDescent="0.2">
      <c r="A79" s="112" t="s">
        <v>48</v>
      </c>
      <c r="B79" s="113"/>
      <c r="C79" s="33">
        <v>0.12</v>
      </c>
    </row>
    <row r="80" spans="1:7" x14ac:dyDescent="0.2">
      <c r="A80" s="112" t="s">
        <v>50</v>
      </c>
      <c r="B80" s="113"/>
      <c r="C80" s="33">
        <v>0.12</v>
      </c>
    </row>
    <row r="81" spans="1:9" x14ac:dyDescent="0.2">
      <c r="A81" s="7" t="s">
        <v>54</v>
      </c>
    </row>
    <row r="82" spans="1:9" x14ac:dyDescent="0.2">
      <c r="A82" s="7" t="s">
        <v>55</v>
      </c>
    </row>
    <row r="84" spans="1:9" x14ac:dyDescent="0.2">
      <c r="A84" s="63" t="s">
        <v>1295</v>
      </c>
    </row>
    <row r="85" spans="1:9" x14ac:dyDescent="0.2">
      <c r="A85" s="63"/>
    </row>
    <row r="86" spans="1:9" x14ac:dyDescent="0.2">
      <c r="A86" s="59" t="s">
        <v>1382</v>
      </c>
    </row>
    <row r="87" spans="1:9" x14ac:dyDescent="0.2">
      <c r="A87" s="59" t="s">
        <v>1383</v>
      </c>
    </row>
    <row r="89" spans="1:9" x14ac:dyDescent="0.2">
      <c r="A89" s="14" t="s">
        <v>286</v>
      </c>
      <c r="D89" s="34">
        <v>0.64856942415019403</v>
      </c>
      <c r="E89" s="10" t="s">
        <v>56</v>
      </c>
    </row>
    <row r="91" spans="1:9" x14ac:dyDescent="0.2">
      <c r="A91" s="14" t="s">
        <v>963</v>
      </c>
      <c r="D91" s="30" t="s">
        <v>57</v>
      </c>
    </row>
    <row r="93" spans="1:9" x14ac:dyDescent="0.2">
      <c r="A93" s="63" t="s">
        <v>1298</v>
      </c>
      <c r="B93" s="59"/>
      <c r="C93" s="59"/>
      <c r="D93" s="59"/>
      <c r="E93" s="11"/>
      <c r="G93" s="11"/>
      <c r="H93" s="59"/>
      <c r="I93" s="59"/>
    </row>
    <row r="94" spans="1:9" x14ac:dyDescent="0.2">
      <c r="A94" s="59"/>
      <c r="B94" s="59"/>
      <c r="C94" s="59"/>
      <c r="D94" s="59"/>
      <c r="E94" s="11"/>
      <c r="G94" s="11"/>
      <c r="H94" s="59"/>
      <c r="I94" s="59"/>
    </row>
    <row r="95" spans="1:9" x14ac:dyDescent="0.2">
      <c r="A95" s="63" t="s">
        <v>997</v>
      </c>
      <c r="B95" s="59"/>
      <c r="C95" s="59"/>
      <c r="D95" s="59"/>
      <c r="E95" s="11"/>
      <c r="G95" s="11"/>
      <c r="H95" s="59"/>
      <c r="I95" s="59"/>
    </row>
    <row r="96" spans="1:9" x14ac:dyDescent="0.2">
      <c r="A96" s="70"/>
      <c r="B96" s="59"/>
      <c r="C96" s="59"/>
      <c r="D96" s="59"/>
      <c r="E96" s="11"/>
      <c r="G96" s="11"/>
      <c r="H96" s="59"/>
      <c r="I96" s="59"/>
    </row>
    <row r="97" spans="1:9" x14ac:dyDescent="0.2">
      <c r="A97" s="59"/>
      <c r="B97" s="59"/>
      <c r="C97" s="59"/>
      <c r="D97" s="59"/>
      <c r="E97" s="11"/>
      <c r="G97" s="11"/>
      <c r="H97" s="59"/>
      <c r="I97" s="59"/>
    </row>
    <row r="98" spans="1:9" x14ac:dyDescent="0.2">
      <c r="A98" s="59"/>
      <c r="B98" s="59"/>
      <c r="C98" s="59"/>
      <c r="D98" s="59"/>
      <c r="E98" s="11"/>
      <c r="G98" s="11"/>
      <c r="H98" s="59"/>
      <c r="I98" s="59"/>
    </row>
    <row r="99" spans="1:9" x14ac:dyDescent="0.2">
      <c r="A99" s="59"/>
      <c r="B99" s="59"/>
      <c r="C99" s="59"/>
      <c r="D99" s="59"/>
      <c r="E99" s="11"/>
      <c r="G99" s="11"/>
      <c r="H99" s="59"/>
      <c r="I99" s="59"/>
    </row>
    <row r="100" spans="1:9" x14ac:dyDescent="0.2">
      <c r="A100" s="59"/>
      <c r="B100" s="59"/>
      <c r="C100" s="59"/>
      <c r="D100" s="59"/>
      <c r="E100" s="11"/>
      <c r="G100" s="11"/>
      <c r="H100" s="59"/>
      <c r="I100" s="59"/>
    </row>
    <row r="101" spans="1:9" x14ac:dyDescent="0.2">
      <c r="A101" s="59"/>
      <c r="B101" s="59"/>
      <c r="C101" s="59"/>
      <c r="D101" s="59"/>
      <c r="E101" s="11"/>
      <c r="G101" s="11"/>
      <c r="H101" s="59"/>
      <c r="I101" s="59"/>
    </row>
    <row r="102" spans="1:9" x14ac:dyDescent="0.2">
      <c r="A102" s="59"/>
      <c r="B102" s="59"/>
      <c r="C102" s="59"/>
      <c r="D102" s="59"/>
      <c r="E102" s="11"/>
      <c r="G102" s="11"/>
      <c r="H102" s="59"/>
      <c r="I102" s="59"/>
    </row>
    <row r="103" spans="1:9" x14ac:dyDescent="0.2">
      <c r="A103" s="59"/>
      <c r="B103" s="59"/>
      <c r="C103" s="59"/>
      <c r="D103" s="59"/>
      <c r="E103" s="11"/>
      <c r="G103" s="11"/>
      <c r="H103" s="59"/>
      <c r="I103" s="59"/>
    </row>
    <row r="104" spans="1:9" x14ac:dyDescent="0.2">
      <c r="A104" s="59"/>
      <c r="B104" s="59"/>
      <c r="C104" s="59"/>
      <c r="D104" s="59"/>
      <c r="E104" s="11"/>
      <c r="G104" s="11"/>
      <c r="H104" s="59"/>
      <c r="I104" s="59"/>
    </row>
    <row r="105" spans="1:9" x14ac:dyDescent="0.2">
      <c r="A105" s="59"/>
      <c r="B105" s="59"/>
      <c r="C105" s="59"/>
      <c r="D105" s="59"/>
      <c r="E105" s="11"/>
      <c r="G105" s="11"/>
      <c r="H105" s="59"/>
      <c r="I105" s="59"/>
    </row>
    <row r="106" spans="1:9" x14ac:dyDescent="0.2">
      <c r="A106" s="59"/>
      <c r="B106" s="59"/>
      <c r="C106" s="59"/>
      <c r="D106" s="59"/>
      <c r="E106" s="11"/>
      <c r="G106" s="11"/>
      <c r="H106" s="59"/>
      <c r="I106" s="59"/>
    </row>
    <row r="107" spans="1:9" x14ac:dyDescent="0.2">
      <c r="A107" s="59"/>
      <c r="B107" s="59"/>
      <c r="C107" s="59"/>
      <c r="D107" s="59"/>
      <c r="E107" s="11"/>
      <c r="G107" s="11"/>
      <c r="H107" s="59"/>
      <c r="I107" s="59"/>
    </row>
    <row r="108" spans="1:9" x14ac:dyDescent="0.2">
      <c r="A108" s="59"/>
      <c r="B108" s="59"/>
      <c r="C108" s="59"/>
      <c r="D108" s="59"/>
      <c r="E108" s="11"/>
      <c r="G108" s="11"/>
      <c r="H108" s="59"/>
      <c r="I108" s="59"/>
    </row>
    <row r="109" spans="1:9" x14ac:dyDescent="0.2">
      <c r="A109" s="59"/>
      <c r="B109" s="59"/>
      <c r="C109" s="59"/>
      <c r="D109" s="59"/>
      <c r="E109" s="11"/>
      <c r="G109" s="11"/>
      <c r="H109" s="59"/>
      <c r="I109" s="59"/>
    </row>
    <row r="110" spans="1:9" x14ac:dyDescent="0.2">
      <c r="A110" s="59"/>
      <c r="B110" s="59"/>
      <c r="C110" s="59"/>
      <c r="D110" s="59"/>
      <c r="E110" s="11"/>
      <c r="G110" s="11"/>
      <c r="H110" s="59"/>
      <c r="I110" s="59"/>
    </row>
    <row r="111" spans="1:9" x14ac:dyDescent="0.2">
      <c r="A111" s="59"/>
      <c r="B111" s="59"/>
      <c r="C111" s="59"/>
      <c r="D111" s="59"/>
      <c r="E111" s="11"/>
      <c r="G111" s="11"/>
      <c r="H111" s="59"/>
      <c r="I111" s="59"/>
    </row>
    <row r="112" spans="1:9" x14ac:dyDescent="0.2">
      <c r="A112" s="63" t="s">
        <v>1384</v>
      </c>
      <c r="B112" s="59"/>
      <c r="C112" s="59"/>
      <c r="D112" s="59"/>
      <c r="E112" s="11"/>
      <c r="G112" s="11"/>
      <c r="H112" s="59"/>
      <c r="I112" s="59"/>
    </row>
    <row r="113" spans="1:9" x14ac:dyDescent="0.2">
      <c r="A113" s="59"/>
      <c r="B113" s="59"/>
      <c r="C113" s="59"/>
      <c r="D113" s="59"/>
      <c r="E113" s="11"/>
      <c r="G113" s="11"/>
      <c r="H113" s="59"/>
      <c r="I113" s="59"/>
    </row>
    <row r="114" spans="1:9" x14ac:dyDescent="0.2">
      <c r="A114" s="63" t="s">
        <v>998</v>
      </c>
      <c r="B114" s="59"/>
      <c r="C114" s="59"/>
      <c r="D114" s="59"/>
      <c r="E114" s="11"/>
      <c r="G114" s="11"/>
      <c r="H114" s="59"/>
      <c r="I114" s="59"/>
    </row>
    <row r="115" spans="1:9" x14ac:dyDescent="0.2">
      <c r="A115" s="59"/>
      <c r="B115" s="59"/>
      <c r="C115" s="59"/>
      <c r="D115" s="59"/>
      <c r="E115" s="11"/>
      <c r="G115" s="11"/>
      <c r="H115" s="59"/>
      <c r="I115" s="59"/>
    </row>
    <row r="116" spans="1:9" x14ac:dyDescent="0.2">
      <c r="A116" s="59"/>
      <c r="B116" s="59"/>
      <c r="C116" s="59"/>
      <c r="D116" s="59"/>
      <c r="E116" s="11"/>
      <c r="G116" s="11"/>
      <c r="H116" s="59"/>
      <c r="I116" s="59"/>
    </row>
    <row r="117" spans="1:9" x14ac:dyDescent="0.2">
      <c r="A117" s="59"/>
      <c r="B117" s="59"/>
      <c r="C117" s="59"/>
      <c r="D117" s="59"/>
      <c r="E117" s="11"/>
      <c r="G117" s="11"/>
      <c r="H117" s="59"/>
      <c r="I117" s="59"/>
    </row>
    <row r="118" spans="1:9" x14ac:dyDescent="0.2">
      <c r="A118" s="59"/>
      <c r="B118" s="59"/>
      <c r="C118" s="59"/>
      <c r="D118" s="59"/>
      <c r="E118" s="11"/>
      <c r="G118" s="11"/>
      <c r="H118" s="59"/>
      <c r="I118" s="59"/>
    </row>
    <row r="119" spans="1:9" x14ac:dyDescent="0.2">
      <c r="A119" s="59"/>
      <c r="B119" s="59"/>
      <c r="C119" s="59"/>
      <c r="D119" s="59"/>
      <c r="E119" s="11"/>
      <c r="G119" s="11"/>
      <c r="H119" s="59"/>
      <c r="I119" s="59"/>
    </row>
    <row r="120" spans="1:9" x14ac:dyDescent="0.2">
      <c r="A120" s="59"/>
      <c r="B120" s="59"/>
      <c r="C120" s="59"/>
      <c r="D120" s="59"/>
      <c r="E120" s="11"/>
      <c r="G120" s="11"/>
      <c r="H120" s="59"/>
      <c r="I120" s="59"/>
    </row>
    <row r="121" spans="1:9" x14ac:dyDescent="0.2">
      <c r="A121" s="59"/>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59"/>
      <c r="B124" s="59"/>
      <c r="C124" s="59"/>
      <c r="D124" s="59"/>
      <c r="E124" s="11"/>
      <c r="G124" s="11"/>
      <c r="H124" s="59"/>
      <c r="I124" s="59"/>
    </row>
    <row r="125" spans="1:9" x14ac:dyDescent="0.2">
      <c r="A125" s="59"/>
      <c r="B125" s="59"/>
      <c r="C125" s="59"/>
      <c r="D125" s="59"/>
      <c r="E125" s="11"/>
      <c r="G125" s="11"/>
      <c r="H125" s="59"/>
      <c r="I125" s="59"/>
    </row>
    <row r="126" spans="1:9" x14ac:dyDescent="0.2">
      <c r="A126" s="59"/>
      <c r="B126" s="59"/>
      <c r="C126" s="59"/>
      <c r="D126" s="59"/>
      <c r="E126" s="11"/>
      <c r="G126" s="11"/>
      <c r="H126" s="59"/>
      <c r="I126" s="59"/>
    </row>
    <row r="127" spans="1:9" x14ac:dyDescent="0.2">
      <c r="A127" s="59"/>
      <c r="B127" s="59"/>
      <c r="C127" s="59"/>
      <c r="D127" s="59"/>
      <c r="E127" s="11"/>
      <c r="G127" s="11"/>
      <c r="H127" s="59"/>
      <c r="I127" s="59"/>
    </row>
    <row r="128" spans="1:9" x14ac:dyDescent="0.2">
      <c r="A128" s="59"/>
      <c r="B128" s="59"/>
      <c r="C128" s="59"/>
      <c r="D128" s="59"/>
      <c r="E128" s="11"/>
      <c r="G128" s="11"/>
      <c r="H128" s="59"/>
      <c r="I128" s="59"/>
    </row>
    <row r="129" spans="1:9" x14ac:dyDescent="0.2">
      <c r="A129" s="59" t="s">
        <v>996</v>
      </c>
      <c r="B129" s="59"/>
      <c r="C129" s="59"/>
      <c r="D129" s="59"/>
      <c r="E129" s="11"/>
      <c r="G129" s="11"/>
      <c r="H129" s="59"/>
      <c r="I129" s="59"/>
    </row>
    <row r="130" spans="1:9" x14ac:dyDescent="0.2">
      <c r="A130" s="59"/>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70"/>
      <c r="B133" s="59"/>
      <c r="C133" s="59"/>
      <c r="D133" s="59"/>
      <c r="E133" s="11"/>
      <c r="G133" s="11"/>
      <c r="H133" s="59"/>
      <c r="I133" s="59"/>
    </row>
    <row r="134" spans="1:9" x14ac:dyDescent="0.2">
      <c r="A134" s="70"/>
      <c r="B134" s="59"/>
      <c r="C134" s="59"/>
      <c r="D134" s="59"/>
      <c r="E134" s="11"/>
      <c r="G134" s="11"/>
      <c r="H134" s="59"/>
      <c r="I134" s="59"/>
    </row>
    <row r="135" spans="1:9" x14ac:dyDescent="0.2">
      <c r="A135" s="59"/>
      <c r="B135" s="59"/>
      <c r="C135" s="59"/>
      <c r="D135" s="59"/>
      <c r="E135" s="11"/>
      <c r="G135" s="11"/>
      <c r="H135" s="59"/>
      <c r="I135" s="59"/>
    </row>
    <row r="136" spans="1:9" x14ac:dyDescent="0.2">
      <c r="A136" s="59"/>
      <c r="B136" s="59"/>
      <c r="C136" s="59"/>
      <c r="D136" s="59"/>
      <c r="E136" s="11"/>
      <c r="G136" s="11"/>
      <c r="H136" s="59"/>
      <c r="I136" s="59"/>
    </row>
    <row r="137" spans="1:9" x14ac:dyDescent="0.2">
      <c r="A137" s="59"/>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59"/>
      <c r="B149" s="59"/>
      <c r="C149" s="59"/>
      <c r="D149" s="59"/>
      <c r="E149" s="11"/>
      <c r="G149" s="11"/>
      <c r="H149" s="59"/>
      <c r="I149" s="59"/>
    </row>
    <row r="150" spans="1:9" x14ac:dyDescent="0.2">
      <c r="A150" s="59"/>
      <c r="B150" s="59"/>
      <c r="C150" s="59"/>
      <c r="D150" s="59"/>
      <c r="E150" s="11"/>
      <c r="G150" s="11"/>
      <c r="H150" s="59"/>
      <c r="I150" s="59"/>
    </row>
    <row r="151" spans="1:9" x14ac:dyDescent="0.2">
      <c r="A151" s="59"/>
      <c r="B151" s="59"/>
      <c r="C151" s="59"/>
      <c r="D151" s="59"/>
      <c r="E151" s="11"/>
      <c r="G151" s="11"/>
      <c r="H151" s="59"/>
      <c r="I151" s="59"/>
    </row>
    <row r="152" spans="1:9" x14ac:dyDescent="0.2">
      <c r="A152" s="59"/>
      <c r="B152" s="59"/>
      <c r="C152" s="59"/>
      <c r="D152" s="59"/>
      <c r="E152" s="11"/>
      <c r="G152" s="11"/>
      <c r="H152" s="59"/>
      <c r="I152" s="59"/>
    </row>
    <row r="153" spans="1:9" x14ac:dyDescent="0.2">
      <c r="A153" s="59"/>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59"/>
      <c r="B156" s="59"/>
      <c r="C156" s="59"/>
      <c r="D156" s="59"/>
      <c r="E156" s="11"/>
      <c r="G156" s="11"/>
      <c r="H156" s="59"/>
      <c r="I156" s="59"/>
    </row>
    <row r="157" spans="1:9" x14ac:dyDescent="0.2">
      <c r="A157" s="59"/>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c r="B164" s="59"/>
      <c r="C164" s="59"/>
      <c r="D164" s="59"/>
      <c r="E164" s="11"/>
      <c r="G164" s="11"/>
      <c r="H164" s="59"/>
      <c r="I164" s="59"/>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row r="197" spans="1:9" x14ac:dyDescent="0.2">
      <c r="A197" s="59"/>
      <c r="B197" s="59"/>
      <c r="C197" s="59"/>
      <c r="D197" s="59"/>
      <c r="E197" s="11"/>
      <c r="G197" s="11"/>
      <c r="H197" s="59"/>
      <c r="I197" s="59"/>
    </row>
    <row r="198" spans="1:9" x14ac:dyDescent="0.2">
      <c r="A198" s="59"/>
      <c r="B198" s="59"/>
      <c r="C198" s="59"/>
      <c r="D198" s="59"/>
      <c r="E198" s="11"/>
      <c r="G198" s="11"/>
      <c r="H198" s="59"/>
      <c r="I198" s="59"/>
    </row>
    <row r="199" spans="1:9" x14ac:dyDescent="0.2">
      <c r="A199" s="59"/>
      <c r="B199" s="59"/>
      <c r="C199" s="59"/>
      <c r="D199" s="59"/>
      <c r="E199" s="11"/>
      <c r="G199" s="11"/>
      <c r="H199" s="59"/>
      <c r="I199" s="59"/>
    </row>
    <row r="200" spans="1:9" x14ac:dyDescent="0.2">
      <c r="A200" s="59"/>
      <c r="B200" s="59"/>
      <c r="C200" s="59"/>
      <c r="D200" s="59"/>
      <c r="E200" s="11"/>
      <c r="G200" s="11"/>
      <c r="H200" s="59"/>
      <c r="I200" s="59"/>
    </row>
    <row r="201" spans="1:9" x14ac:dyDescent="0.2">
      <c r="A201" s="59"/>
      <c r="B201" s="59"/>
      <c r="C201" s="59"/>
      <c r="D201" s="59"/>
      <c r="E201" s="11"/>
      <c r="G201" s="11"/>
      <c r="H201" s="59"/>
      <c r="I201" s="59"/>
    </row>
    <row r="202" spans="1:9" x14ac:dyDescent="0.2">
      <c r="A202" s="59"/>
      <c r="B202" s="59"/>
      <c r="C202" s="59"/>
      <c r="D202" s="59"/>
      <c r="E202" s="11"/>
      <c r="G202" s="11"/>
      <c r="H202" s="59"/>
      <c r="I202" s="59"/>
    </row>
    <row r="203" spans="1:9" x14ac:dyDescent="0.2">
      <c r="A203" s="59"/>
      <c r="B203" s="59"/>
      <c r="C203" s="59"/>
      <c r="D203" s="59"/>
      <c r="E203" s="11"/>
      <c r="G203" s="11"/>
      <c r="H203" s="59"/>
      <c r="I203" s="59"/>
    </row>
    <row r="204" spans="1:9" x14ac:dyDescent="0.2">
      <c r="A204" s="59"/>
      <c r="B204" s="59"/>
      <c r="C204" s="59"/>
      <c r="D204" s="59"/>
      <c r="E204" s="11"/>
      <c r="G204" s="11"/>
      <c r="H204" s="59"/>
      <c r="I204" s="59"/>
    </row>
    <row r="205" spans="1:9" x14ac:dyDescent="0.2">
      <c r="A205" s="59"/>
      <c r="B205" s="59"/>
      <c r="C205" s="59"/>
      <c r="D205" s="59"/>
      <c r="E205" s="11"/>
      <c r="G205" s="11"/>
      <c r="H205" s="59"/>
      <c r="I205" s="59"/>
    </row>
    <row r="206" spans="1:9" x14ac:dyDescent="0.2">
      <c r="A206" s="59"/>
      <c r="B206" s="59"/>
      <c r="C206" s="59"/>
      <c r="D206" s="59"/>
      <c r="E206" s="11"/>
      <c r="G206" s="11"/>
      <c r="H206" s="59"/>
      <c r="I206" s="59"/>
    </row>
    <row r="207" spans="1:9" x14ac:dyDescent="0.2">
      <c r="A207" s="59"/>
      <c r="B207" s="59"/>
      <c r="C207" s="59"/>
      <c r="D207" s="59"/>
      <c r="E207" s="11"/>
      <c r="G207" s="11"/>
      <c r="H207" s="59"/>
      <c r="I207" s="59"/>
    </row>
    <row r="208" spans="1:9" x14ac:dyDescent="0.2">
      <c r="A208" s="59"/>
      <c r="B208" s="59"/>
      <c r="C208" s="59"/>
      <c r="D208" s="59"/>
      <c r="E208" s="11"/>
      <c r="G208" s="11"/>
      <c r="H208" s="59"/>
      <c r="I208" s="59"/>
    </row>
    <row r="209" spans="1:9" x14ac:dyDescent="0.2">
      <c r="A209" s="59"/>
      <c r="B209" s="59"/>
      <c r="C209" s="59"/>
      <c r="D209" s="59"/>
      <c r="E209" s="11"/>
      <c r="G209" s="11"/>
      <c r="H209" s="59"/>
      <c r="I209" s="59"/>
    </row>
    <row r="210" spans="1:9" x14ac:dyDescent="0.2">
      <c r="A210" s="59"/>
      <c r="B210" s="59"/>
      <c r="C210" s="59"/>
      <c r="D210" s="59"/>
      <c r="E210" s="11"/>
      <c r="G210" s="11"/>
      <c r="H210" s="59"/>
      <c r="I210" s="59"/>
    </row>
    <row r="211" spans="1:9" x14ac:dyDescent="0.2">
      <c r="A211" s="59"/>
      <c r="B211" s="59"/>
      <c r="C211" s="59"/>
      <c r="D211" s="59"/>
      <c r="E211" s="11"/>
      <c r="G211" s="11"/>
      <c r="H211" s="59"/>
      <c r="I211" s="59"/>
    </row>
    <row r="212" spans="1:9" x14ac:dyDescent="0.2">
      <c r="A212" s="59"/>
      <c r="B212" s="59"/>
      <c r="C212" s="59"/>
      <c r="D212" s="59"/>
      <c r="E212" s="11"/>
      <c r="G212" s="11"/>
      <c r="H212" s="59"/>
      <c r="I212" s="59"/>
    </row>
    <row r="213" spans="1:9" x14ac:dyDescent="0.2">
      <c r="A213" s="59"/>
      <c r="B213" s="59"/>
      <c r="C213" s="59"/>
      <c r="D213" s="59"/>
      <c r="E213" s="11"/>
      <c r="G213" s="11"/>
      <c r="H213" s="59"/>
      <c r="I213" s="59"/>
    </row>
    <row r="214" spans="1:9" x14ac:dyDescent="0.2">
      <c r="A214" s="59"/>
      <c r="B214" s="59"/>
      <c r="C214" s="59"/>
      <c r="D214" s="59"/>
      <c r="E214" s="11"/>
      <c r="G214" s="11"/>
      <c r="H214" s="59"/>
      <c r="I214" s="59"/>
    </row>
    <row r="215" spans="1:9" x14ac:dyDescent="0.2">
      <c r="A215" s="59"/>
      <c r="B215" s="59"/>
      <c r="C215" s="59"/>
      <c r="D215" s="59"/>
      <c r="E215" s="11"/>
      <c r="G215" s="11"/>
      <c r="H215" s="59"/>
      <c r="I215" s="59"/>
    </row>
    <row r="216" spans="1:9" x14ac:dyDescent="0.2">
      <c r="A216" s="59"/>
      <c r="B216" s="59"/>
      <c r="C216" s="59"/>
      <c r="D216" s="59"/>
      <c r="E216" s="11"/>
      <c r="G216" s="11"/>
      <c r="H216" s="59"/>
      <c r="I216" s="59"/>
    </row>
    <row r="217" spans="1:9" x14ac:dyDescent="0.2">
      <c r="A217" s="59"/>
      <c r="B217" s="59"/>
      <c r="C217" s="59"/>
      <c r="D217" s="59"/>
      <c r="E217" s="11"/>
      <c r="G217" s="11"/>
      <c r="H217" s="59"/>
      <c r="I217" s="59"/>
    </row>
    <row r="218" spans="1:9" x14ac:dyDescent="0.2">
      <c r="A218" s="59"/>
      <c r="B218" s="59"/>
      <c r="C218" s="59"/>
      <c r="D218" s="59"/>
      <c r="E218" s="11"/>
      <c r="G218" s="11"/>
      <c r="H218" s="59"/>
      <c r="I218" s="59"/>
    </row>
    <row r="219" spans="1:9" x14ac:dyDescent="0.2">
      <c r="A219" s="59"/>
      <c r="B219" s="59"/>
      <c r="C219" s="59"/>
      <c r="D219" s="59"/>
      <c r="E219" s="11"/>
      <c r="G219" s="11"/>
      <c r="H219" s="59"/>
      <c r="I219" s="59"/>
    </row>
    <row r="220" spans="1:9" x14ac:dyDescent="0.2">
      <c r="A220" s="59"/>
      <c r="B220" s="59"/>
      <c r="C220" s="59"/>
      <c r="D220" s="59"/>
      <c r="E220" s="11"/>
      <c r="G220" s="11"/>
      <c r="H220" s="59"/>
      <c r="I220" s="59"/>
    </row>
    <row r="221" spans="1:9" x14ac:dyDescent="0.2">
      <c r="A221" s="59"/>
      <c r="B221" s="59"/>
      <c r="C221" s="59"/>
      <c r="D221" s="59"/>
      <c r="E221" s="11"/>
      <c r="G221" s="11"/>
      <c r="H221" s="59"/>
      <c r="I221" s="59"/>
    </row>
    <row r="222" spans="1:9" x14ac:dyDescent="0.2">
      <c r="A222" s="59"/>
      <c r="B222" s="59"/>
      <c r="C222" s="59"/>
      <c r="D222" s="59"/>
      <c r="E222" s="11"/>
      <c r="G222" s="11"/>
      <c r="H222" s="59"/>
      <c r="I222" s="59"/>
    </row>
    <row r="223" spans="1:9" x14ac:dyDescent="0.2">
      <c r="A223" s="59"/>
      <c r="B223" s="59"/>
      <c r="C223" s="59"/>
      <c r="D223" s="59"/>
      <c r="E223" s="11"/>
      <c r="G223" s="11"/>
      <c r="H223" s="59"/>
      <c r="I223" s="59"/>
    </row>
    <row r="224" spans="1:9" x14ac:dyDescent="0.2">
      <c r="A224" s="59"/>
      <c r="B224" s="59"/>
      <c r="C224" s="59"/>
      <c r="D224" s="59"/>
      <c r="E224" s="11"/>
      <c r="G224" s="11"/>
      <c r="H224" s="59"/>
      <c r="I224" s="59"/>
    </row>
    <row r="225" spans="1:9" x14ac:dyDescent="0.2">
      <c r="A225" s="59"/>
      <c r="B225" s="59"/>
      <c r="C225" s="59"/>
      <c r="D225" s="59"/>
      <c r="E225" s="11"/>
      <c r="G225" s="11"/>
      <c r="H225" s="59"/>
      <c r="I225" s="59"/>
    </row>
    <row r="226" spans="1:9" x14ac:dyDescent="0.2">
      <c r="A226" s="59"/>
      <c r="B226" s="59"/>
      <c r="C226" s="59"/>
      <c r="D226" s="59"/>
      <c r="E226" s="11"/>
      <c r="G226" s="11"/>
      <c r="H226" s="59"/>
      <c r="I226" s="59"/>
    </row>
    <row r="227" spans="1:9" x14ac:dyDescent="0.2">
      <c r="A227" s="59"/>
      <c r="B227" s="59"/>
      <c r="C227" s="59"/>
      <c r="D227" s="59"/>
      <c r="E227" s="11"/>
      <c r="G227" s="11"/>
      <c r="H227" s="59"/>
      <c r="I227" s="59"/>
    </row>
    <row r="228" spans="1:9" x14ac:dyDescent="0.2">
      <c r="A228" s="59"/>
      <c r="B228" s="59"/>
      <c r="C228" s="59"/>
      <c r="D228" s="59"/>
      <c r="E228" s="11"/>
      <c r="G228" s="11"/>
      <c r="H228" s="59"/>
      <c r="I228" s="59"/>
    </row>
    <row r="229" spans="1:9" x14ac:dyDescent="0.2">
      <c r="A229" s="59"/>
      <c r="B229" s="59"/>
      <c r="C229" s="59"/>
      <c r="D229" s="59"/>
      <c r="E229" s="11"/>
      <c r="G229" s="11"/>
      <c r="H229" s="59"/>
      <c r="I229" s="59"/>
    </row>
    <row r="230" spans="1:9" x14ac:dyDescent="0.2">
      <c r="A230" s="59"/>
      <c r="B230" s="59"/>
      <c r="C230" s="59"/>
      <c r="D230" s="59"/>
      <c r="E230" s="11"/>
      <c r="G230" s="11"/>
      <c r="H230" s="59"/>
      <c r="I230" s="59"/>
    </row>
    <row r="231" spans="1:9" x14ac:dyDescent="0.2">
      <c r="A231" s="59"/>
      <c r="B231" s="59"/>
      <c r="C231" s="59"/>
      <c r="D231" s="59"/>
      <c r="E231" s="11"/>
      <c r="G231" s="11"/>
      <c r="H231" s="59"/>
      <c r="I231" s="59"/>
    </row>
    <row r="232" spans="1:9" x14ac:dyDescent="0.2">
      <c r="A232" s="59"/>
      <c r="B232" s="59"/>
      <c r="C232" s="59"/>
      <c r="D232" s="59"/>
      <c r="E232" s="11"/>
      <c r="G232" s="11"/>
      <c r="H232" s="59"/>
      <c r="I232" s="59"/>
    </row>
    <row r="233" spans="1:9" x14ac:dyDescent="0.2">
      <c r="A233" s="59"/>
      <c r="B233" s="59"/>
      <c r="C233" s="59"/>
      <c r="D233" s="59"/>
      <c r="E233" s="11"/>
      <c r="G233" s="11"/>
      <c r="H233" s="59"/>
      <c r="I233" s="59"/>
    </row>
    <row r="234" spans="1:9" x14ac:dyDescent="0.2">
      <c r="A234" s="59"/>
      <c r="B234" s="59"/>
      <c r="C234" s="59"/>
      <c r="D234" s="59"/>
      <c r="E234" s="11"/>
      <c r="G234" s="11"/>
      <c r="H234" s="59"/>
      <c r="I234" s="59"/>
    </row>
    <row r="235" spans="1:9" x14ac:dyDescent="0.2">
      <c r="A235" s="59"/>
      <c r="B235" s="59"/>
      <c r="C235" s="59"/>
      <c r="D235" s="59"/>
      <c r="E235" s="11"/>
      <c r="G235" s="11"/>
      <c r="H235" s="59"/>
      <c r="I235" s="59"/>
    </row>
  </sheetData>
  <mergeCells count="5">
    <mergeCell ref="A1:G1"/>
    <mergeCell ref="A67:G67"/>
    <mergeCell ref="A78:B78"/>
    <mergeCell ref="A79:B79"/>
    <mergeCell ref="A80:B80"/>
  </mergeCells>
  <conditionalFormatting sqref="F2:F3">
    <cfRule type="cellIs" dxfId="116" priority="5" stopIfTrue="1" operator="between">
      <formula>0.009</formula>
      <formula>-0.009</formula>
    </cfRule>
  </conditionalFormatting>
  <conditionalFormatting sqref="F5:F45 F47">
    <cfRule type="cellIs" dxfId="115" priority="3" stopIfTrue="1" operator="between">
      <formula>0.009</formula>
      <formula>-0.009</formula>
    </cfRule>
  </conditionalFormatting>
  <conditionalFormatting sqref="F49:F59">
    <cfRule type="cellIs" dxfId="114" priority="4" stopIfTrue="1" operator="between">
      <formula>0.009</formula>
      <formula>-0.009</formula>
    </cfRule>
  </conditionalFormatting>
  <conditionalFormatting sqref="F61:F66">
    <cfRule type="cellIs" dxfId="113" priority="2" stopIfTrue="1" operator="between">
      <formula>0.009</formula>
      <formula>-0.009</formula>
    </cfRule>
  </conditionalFormatting>
  <conditionalFormatting sqref="F68:F337">
    <cfRule type="cellIs" dxfId="11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96"/>
  <sheetViews>
    <sheetView workbookViewId="0">
      <selection sqref="A1:G1"/>
    </sheetView>
  </sheetViews>
  <sheetFormatPr defaultColWidth="9.28515625" defaultRowHeight="11.25" x14ac:dyDescent="0.2"/>
  <cols>
    <col min="1" max="1" width="38.7109375" style="7" bestFit="1" customWidth="1"/>
    <col min="2" max="2" width="48.5703125" style="7" bestFit="1" customWidth="1"/>
    <col min="3" max="3" width="24.710937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9" s="1" customFormat="1" ht="15" x14ac:dyDescent="0.2">
      <c r="A1" s="114" t="s">
        <v>1385</v>
      </c>
      <c r="B1" s="115"/>
      <c r="C1" s="115"/>
      <c r="D1" s="115"/>
      <c r="E1" s="115"/>
      <c r="F1" s="115"/>
      <c r="G1" s="115"/>
    </row>
    <row r="2" spans="1:9" s="1" customFormat="1" ht="12" x14ac:dyDescent="0.2">
      <c r="E2" s="5"/>
      <c r="F2" s="9"/>
      <c r="G2" s="10"/>
    </row>
    <row r="3" spans="1:9" s="1" customFormat="1" ht="12" x14ac:dyDescent="0.2">
      <c r="A3" s="8" t="s">
        <v>7</v>
      </c>
      <c r="B3" s="2"/>
      <c r="C3" s="3"/>
      <c r="D3" s="3"/>
      <c r="E3" s="4"/>
      <c r="F3" s="9"/>
      <c r="G3" s="10"/>
    </row>
    <row r="4" spans="1:9" s="1" customFormat="1" ht="27.75" customHeight="1" x14ac:dyDescent="0.2">
      <c r="A4" s="6" t="s">
        <v>2</v>
      </c>
      <c r="B4" s="6" t="s">
        <v>0</v>
      </c>
      <c r="C4" s="13" t="s">
        <v>1038</v>
      </c>
      <c r="D4" s="13" t="s">
        <v>1</v>
      </c>
      <c r="E4" s="52" t="s">
        <v>6</v>
      </c>
      <c r="F4" s="12" t="s">
        <v>3</v>
      </c>
      <c r="G4" s="12" t="s">
        <v>5</v>
      </c>
    </row>
    <row r="5" spans="1:9" x14ac:dyDescent="0.2">
      <c r="A5" s="16" t="s">
        <v>19</v>
      </c>
      <c r="B5" s="17"/>
      <c r="C5" s="17"/>
      <c r="D5" s="17"/>
      <c r="E5" s="18"/>
      <c r="F5" s="19"/>
      <c r="G5" s="18"/>
    </row>
    <row r="6" spans="1:9" x14ac:dyDescent="0.2">
      <c r="A6" s="20" t="s">
        <v>20</v>
      </c>
      <c r="B6" s="21"/>
      <c r="C6" s="21"/>
      <c r="D6" s="21"/>
      <c r="E6" s="22"/>
      <c r="F6" s="23"/>
      <c r="G6" s="22"/>
    </row>
    <row r="7" spans="1:9" x14ac:dyDescent="0.2">
      <c r="A7" s="21" t="s">
        <v>1328</v>
      </c>
      <c r="B7" s="21" t="s">
        <v>1329</v>
      </c>
      <c r="C7" s="21" t="s">
        <v>58</v>
      </c>
      <c r="D7" s="24">
        <v>450</v>
      </c>
      <c r="E7" s="22">
        <v>478.67009180000002</v>
      </c>
      <c r="F7" s="23">
        <v>9.11638430763713</v>
      </c>
      <c r="G7" s="22">
        <v>6.7386999999999997</v>
      </c>
    </row>
    <row r="8" spans="1:9" x14ac:dyDescent="0.2">
      <c r="A8" s="21" t="s">
        <v>1310</v>
      </c>
      <c r="B8" s="21" t="s">
        <v>1311</v>
      </c>
      <c r="C8" s="21" t="s">
        <v>1303</v>
      </c>
      <c r="D8" s="24">
        <v>450</v>
      </c>
      <c r="E8" s="22">
        <v>472.5430336</v>
      </c>
      <c r="F8" s="23">
        <v>8.9996930453599795</v>
      </c>
      <c r="G8" s="22">
        <v>7.1398999999999999</v>
      </c>
    </row>
    <row r="9" spans="1:9" x14ac:dyDescent="0.2">
      <c r="A9" s="21" t="s">
        <v>23</v>
      </c>
      <c r="B9" s="21" t="s">
        <v>22</v>
      </c>
      <c r="C9" s="21" t="s">
        <v>24</v>
      </c>
      <c r="D9" s="24">
        <v>373</v>
      </c>
      <c r="E9" s="22">
        <v>388.83981799999998</v>
      </c>
      <c r="F9" s="23">
        <v>7.4055456476708104</v>
      </c>
      <c r="G9" s="22">
        <v>8.3308999999999997</v>
      </c>
    </row>
    <row r="10" spans="1:9" x14ac:dyDescent="0.2">
      <c r="A10" s="21" t="s">
        <v>26</v>
      </c>
      <c r="B10" s="21" t="s">
        <v>25</v>
      </c>
      <c r="C10" s="21" t="s">
        <v>24</v>
      </c>
      <c r="D10" s="24">
        <v>362</v>
      </c>
      <c r="E10" s="22">
        <v>376.39637800000003</v>
      </c>
      <c r="F10" s="23">
        <v>7.1685574106943903</v>
      </c>
      <c r="G10" s="22">
        <v>8.2711000000000006</v>
      </c>
    </row>
    <row r="11" spans="1:9" x14ac:dyDescent="0.2">
      <c r="A11" s="20" t="s">
        <v>27</v>
      </c>
      <c r="B11" s="20"/>
      <c r="C11" s="20"/>
      <c r="D11" s="20"/>
      <c r="E11" s="25">
        <f>SUM(E6:E10)</f>
        <v>1716.4493213999999</v>
      </c>
      <c r="F11" s="26">
        <f>SUM(F6:F10)</f>
        <v>32.690180411362306</v>
      </c>
      <c r="G11" s="25"/>
      <c r="H11" s="14"/>
      <c r="I11" s="14"/>
    </row>
    <row r="12" spans="1:9" x14ac:dyDescent="0.2">
      <c r="A12" s="21"/>
      <c r="B12" s="21"/>
      <c r="C12" s="21"/>
      <c r="D12" s="21"/>
      <c r="E12" s="22"/>
      <c r="F12" s="23"/>
      <c r="G12" s="22"/>
    </row>
    <row r="13" spans="1:9" x14ac:dyDescent="0.2">
      <c r="A13" s="20" t="s">
        <v>35</v>
      </c>
      <c r="B13" s="21"/>
      <c r="C13" s="21"/>
      <c r="D13" s="21"/>
      <c r="E13" s="22"/>
      <c r="F13" s="23"/>
      <c r="G13" s="22"/>
    </row>
    <row r="14" spans="1:9" x14ac:dyDescent="0.2">
      <c r="A14" s="21" t="s">
        <v>1332</v>
      </c>
      <c r="B14" s="21" t="s">
        <v>1333</v>
      </c>
      <c r="C14" s="21" t="s">
        <v>36</v>
      </c>
      <c r="D14" s="24">
        <v>1000000</v>
      </c>
      <c r="E14" s="22">
        <v>1001.6188333</v>
      </c>
      <c r="F14" s="23">
        <v>19.0760658970629</v>
      </c>
      <c r="G14" s="22">
        <v>6.6999065446125101</v>
      </c>
    </row>
    <row r="15" spans="1:9" x14ac:dyDescent="0.2">
      <c r="A15" s="21" t="s">
        <v>60</v>
      </c>
      <c r="B15" s="21" t="s">
        <v>59</v>
      </c>
      <c r="C15" s="21" t="s">
        <v>36</v>
      </c>
      <c r="D15" s="24">
        <v>1000000</v>
      </c>
      <c r="E15" s="22">
        <v>964.25300000000004</v>
      </c>
      <c r="F15" s="23">
        <v>18.3644248269953</v>
      </c>
      <c r="G15" s="22">
        <v>7.5174026418000199</v>
      </c>
    </row>
    <row r="16" spans="1:9" x14ac:dyDescent="0.2">
      <c r="A16" s="21" t="s">
        <v>1386</v>
      </c>
      <c r="B16" s="21" t="s">
        <v>1387</v>
      </c>
      <c r="C16" s="21" t="s">
        <v>36</v>
      </c>
      <c r="D16" s="24">
        <v>355500</v>
      </c>
      <c r="E16" s="22">
        <v>356.23809699999998</v>
      </c>
      <c r="F16" s="23">
        <v>6.7846382151451401</v>
      </c>
      <c r="G16" s="22">
        <v>7.3603557400000001</v>
      </c>
    </row>
    <row r="17" spans="1:9" x14ac:dyDescent="0.2">
      <c r="A17" s="21" t="s">
        <v>1388</v>
      </c>
      <c r="B17" s="21" t="s">
        <v>1389</v>
      </c>
      <c r="C17" s="21" t="s">
        <v>36</v>
      </c>
      <c r="D17" s="24">
        <v>300000</v>
      </c>
      <c r="E17" s="22">
        <v>318.01546669999999</v>
      </c>
      <c r="F17" s="23">
        <v>6.0566792450051699</v>
      </c>
      <c r="G17" s="22">
        <v>6.9210847900000001</v>
      </c>
    </row>
    <row r="18" spans="1:9" x14ac:dyDescent="0.2">
      <c r="A18" s="21" t="s">
        <v>1390</v>
      </c>
      <c r="B18" s="21" t="s">
        <v>1391</v>
      </c>
      <c r="C18" s="21" t="s">
        <v>36</v>
      </c>
      <c r="D18" s="24">
        <v>287900</v>
      </c>
      <c r="E18" s="22">
        <v>288.54067350000003</v>
      </c>
      <c r="F18" s="23">
        <v>5.4953248867479099</v>
      </c>
      <c r="G18" s="22">
        <v>7.399573105</v>
      </c>
    </row>
    <row r="19" spans="1:9" x14ac:dyDescent="0.2">
      <c r="A19" s="21" t="s">
        <v>1392</v>
      </c>
      <c r="B19" s="21" t="s">
        <v>1393</v>
      </c>
      <c r="C19" s="21" t="s">
        <v>36</v>
      </c>
      <c r="D19" s="24">
        <v>232900</v>
      </c>
      <c r="E19" s="22">
        <v>243.9889901</v>
      </c>
      <c r="F19" s="23">
        <v>4.6468276140244802</v>
      </c>
      <c r="G19" s="22">
        <v>7.3880538849999997</v>
      </c>
    </row>
    <row r="20" spans="1:9" x14ac:dyDescent="0.2">
      <c r="A20" s="21" t="s">
        <v>62</v>
      </c>
      <c r="B20" s="21" t="s">
        <v>61</v>
      </c>
      <c r="C20" s="21" t="s">
        <v>36</v>
      </c>
      <c r="D20" s="24">
        <v>8000</v>
      </c>
      <c r="E20" s="22">
        <v>7.9662746999999996</v>
      </c>
      <c r="F20" s="23">
        <v>0.151719572435185</v>
      </c>
      <c r="G20" s="22">
        <v>7.4274103392000104</v>
      </c>
    </row>
    <row r="21" spans="1:9" x14ac:dyDescent="0.2">
      <c r="A21" s="20" t="s">
        <v>27</v>
      </c>
      <c r="B21" s="20"/>
      <c r="C21" s="20"/>
      <c r="D21" s="20"/>
      <c r="E21" s="25">
        <f>SUM(E14:E20)</f>
        <v>3180.6213353000007</v>
      </c>
      <c r="F21" s="26">
        <f>SUM(F14:F20)</f>
        <v>60.575680257416089</v>
      </c>
      <c r="G21" s="25"/>
      <c r="H21" s="14"/>
      <c r="I21" s="14"/>
    </row>
    <row r="22" spans="1:9" x14ac:dyDescent="0.2">
      <c r="A22" s="21"/>
      <c r="B22" s="21"/>
      <c r="C22" s="21"/>
      <c r="D22" s="21"/>
      <c r="E22" s="22"/>
      <c r="F22" s="23"/>
      <c r="G22" s="22"/>
    </row>
    <row r="23" spans="1:9" x14ac:dyDescent="0.2">
      <c r="A23" s="20" t="s">
        <v>1124</v>
      </c>
      <c r="B23" s="21"/>
      <c r="C23" s="21"/>
      <c r="D23" s="21"/>
      <c r="E23" s="22"/>
      <c r="F23" s="23"/>
      <c r="G23" s="22"/>
    </row>
    <row r="24" spans="1:9" x14ac:dyDescent="0.2">
      <c r="A24" s="21" t="s">
        <v>1125</v>
      </c>
      <c r="B24" s="21" t="s">
        <v>1126</v>
      </c>
      <c r="C24" s="21" t="s">
        <v>1127</v>
      </c>
      <c r="D24" s="24">
        <v>125.408</v>
      </c>
      <c r="E24" s="22">
        <v>14.206996800000001</v>
      </c>
      <c r="F24" s="23">
        <v>0.270575590380287</v>
      </c>
      <c r="G24" s="22">
        <v>5.66</v>
      </c>
    </row>
    <row r="25" spans="1:9" x14ac:dyDescent="0.2">
      <c r="A25" s="20" t="s">
        <v>27</v>
      </c>
      <c r="B25" s="20"/>
      <c r="C25" s="20"/>
      <c r="D25" s="20"/>
      <c r="E25" s="25">
        <f>SUM(E24:E24)</f>
        <v>14.206996800000001</v>
      </c>
      <c r="F25" s="26">
        <f>SUM(F24:F24)</f>
        <v>0.270575590380287</v>
      </c>
      <c r="G25" s="25"/>
      <c r="H25" s="14"/>
      <c r="I25" s="14"/>
    </row>
    <row r="26" spans="1:9" x14ac:dyDescent="0.2">
      <c r="A26" s="21"/>
      <c r="B26" s="21"/>
      <c r="C26" s="21"/>
      <c r="D26" s="21"/>
      <c r="E26" s="22"/>
      <c r="F26" s="23"/>
      <c r="G26" s="22"/>
    </row>
    <row r="27" spans="1:9" x14ac:dyDescent="0.2">
      <c r="A27" s="20" t="s">
        <v>38</v>
      </c>
      <c r="B27" s="20"/>
      <c r="C27" s="20"/>
      <c r="D27" s="20"/>
      <c r="E27" s="25">
        <f>E11+E21+E25</f>
        <v>4911.2776535000003</v>
      </c>
      <c r="F27" s="26">
        <f>F11+F21+F25</f>
        <v>93.536436259158691</v>
      </c>
      <c r="G27" s="25"/>
      <c r="H27" s="14"/>
      <c r="I27" s="14"/>
    </row>
    <row r="28" spans="1:9" x14ac:dyDescent="0.2">
      <c r="A28" s="20"/>
      <c r="B28" s="20"/>
      <c r="C28" s="20"/>
      <c r="D28" s="20"/>
      <c r="E28" s="25"/>
      <c r="F28" s="26"/>
      <c r="G28" s="25"/>
      <c r="H28" s="14"/>
      <c r="I28" s="14"/>
    </row>
    <row r="29" spans="1:9" x14ac:dyDescent="0.2">
      <c r="A29" s="20" t="s">
        <v>40</v>
      </c>
      <c r="B29" s="20"/>
      <c r="C29" s="20"/>
      <c r="D29" s="20"/>
      <c r="E29" s="25">
        <f>E31-(E11+E21+E25)</f>
        <v>339.37957689999985</v>
      </c>
      <c r="F29" s="26">
        <f>F31-(F11+F21+F25)</f>
        <v>6.4635637408413089</v>
      </c>
      <c r="G29" s="25"/>
      <c r="H29" s="14"/>
      <c r="I29" s="14"/>
    </row>
    <row r="30" spans="1:9" x14ac:dyDescent="0.2">
      <c r="A30" s="20"/>
      <c r="B30" s="20"/>
      <c r="C30" s="20"/>
      <c r="D30" s="20"/>
      <c r="E30" s="25"/>
      <c r="F30" s="26"/>
      <c r="G30" s="25"/>
      <c r="H30" s="14"/>
      <c r="I30" s="14"/>
    </row>
    <row r="31" spans="1:9" x14ac:dyDescent="0.2">
      <c r="A31" s="27" t="s">
        <v>39</v>
      </c>
      <c r="B31" s="27"/>
      <c r="C31" s="27"/>
      <c r="D31" s="27"/>
      <c r="E31" s="28">
        <v>5250.6572304000001</v>
      </c>
      <c r="F31" s="29">
        <v>100</v>
      </c>
      <c r="G31" s="28"/>
      <c r="H31" s="14"/>
      <c r="I31" s="14"/>
    </row>
    <row r="33" spans="1:4" x14ac:dyDescent="0.2">
      <c r="A33" s="14" t="s">
        <v>41</v>
      </c>
    </row>
    <row r="34" spans="1:4" x14ac:dyDescent="0.2">
      <c r="A34" s="14" t="s">
        <v>1129</v>
      </c>
    </row>
    <row r="36" spans="1:4" x14ac:dyDescent="0.2">
      <c r="A36" s="14" t="s">
        <v>42</v>
      </c>
    </row>
    <row r="37" spans="1:4" x14ac:dyDescent="0.2">
      <c r="A37" s="14" t="s">
        <v>43</v>
      </c>
    </row>
    <row r="38" spans="1:4" x14ac:dyDescent="0.2">
      <c r="A38" s="14" t="s">
        <v>44</v>
      </c>
      <c r="B38" s="14"/>
      <c r="C38" s="30" t="s">
        <v>46</v>
      </c>
      <c r="D38" s="14" t="s">
        <v>45</v>
      </c>
    </row>
    <row r="39" spans="1:4" x14ac:dyDescent="0.2">
      <c r="A39" s="7" t="s">
        <v>47</v>
      </c>
      <c r="C39" s="31">
        <v>10.2674</v>
      </c>
      <c r="D39" s="31">
        <v>10.6203</v>
      </c>
    </row>
    <row r="40" spans="1:4" x14ac:dyDescent="0.2">
      <c r="A40" s="7" t="s">
        <v>48</v>
      </c>
      <c r="C40" s="31">
        <v>10.2674</v>
      </c>
      <c r="D40" s="31">
        <v>10.500999999999999</v>
      </c>
    </row>
    <row r="41" spans="1:4" x14ac:dyDescent="0.2">
      <c r="A41" s="7" t="s">
        <v>49</v>
      </c>
      <c r="C41" s="31">
        <v>10.2913</v>
      </c>
      <c r="D41" s="31">
        <v>10.6716</v>
      </c>
    </row>
    <row r="42" spans="1:4" x14ac:dyDescent="0.2">
      <c r="A42" s="7" t="s">
        <v>50</v>
      </c>
      <c r="C42" s="31">
        <v>10.2913</v>
      </c>
      <c r="D42" s="31">
        <v>10.552199999999999</v>
      </c>
    </row>
    <row r="44" spans="1:4" x14ac:dyDescent="0.2">
      <c r="A44" s="14" t="s">
        <v>51</v>
      </c>
    </row>
    <row r="45" spans="1:4" x14ac:dyDescent="0.2">
      <c r="A45" s="116" t="s">
        <v>52</v>
      </c>
      <c r="B45" s="117"/>
      <c r="C45" s="32" t="s">
        <v>53</v>
      </c>
    </row>
    <row r="46" spans="1:4" x14ac:dyDescent="0.2">
      <c r="A46" s="112" t="s">
        <v>48</v>
      </c>
      <c r="B46" s="113"/>
      <c r="C46" s="33">
        <v>0.12</v>
      </c>
    </row>
    <row r="47" spans="1:4" x14ac:dyDescent="0.2">
      <c r="A47" s="112" t="s">
        <v>50</v>
      </c>
      <c r="B47" s="113"/>
      <c r="C47" s="33">
        <v>0.12</v>
      </c>
    </row>
    <row r="48" spans="1:4" x14ac:dyDescent="0.2">
      <c r="A48" s="7" t="s">
        <v>54</v>
      </c>
    </row>
    <row r="49" spans="1:9" x14ac:dyDescent="0.2">
      <c r="A49" s="7" t="s">
        <v>55</v>
      </c>
    </row>
    <row r="51" spans="1:9" x14ac:dyDescent="0.2">
      <c r="A51" s="14" t="s">
        <v>1147</v>
      </c>
      <c r="D51" s="34">
        <v>12.3301754354842</v>
      </c>
      <c r="E51" s="10" t="s">
        <v>56</v>
      </c>
    </row>
    <row r="53" spans="1:9" x14ac:dyDescent="0.2">
      <c r="A53" s="14" t="s">
        <v>964</v>
      </c>
      <c r="D53" s="30" t="s">
        <v>57</v>
      </c>
    </row>
    <row r="55" spans="1:9" x14ac:dyDescent="0.2">
      <c r="A55" s="63" t="s">
        <v>1148</v>
      </c>
      <c r="B55" s="59"/>
      <c r="C55" s="59"/>
      <c r="D55" s="59"/>
      <c r="E55" s="11"/>
      <c r="G55" s="11"/>
      <c r="H55" s="59"/>
      <c r="I55" s="59"/>
    </row>
    <row r="56" spans="1:9" x14ac:dyDescent="0.2">
      <c r="A56" s="59"/>
      <c r="B56" s="59"/>
      <c r="C56" s="59"/>
      <c r="D56" s="59"/>
      <c r="E56" s="11"/>
      <c r="G56" s="11"/>
      <c r="H56" s="59"/>
      <c r="I56" s="59"/>
    </row>
    <row r="57" spans="1:9" x14ac:dyDescent="0.2">
      <c r="A57" s="63" t="s">
        <v>997</v>
      </c>
      <c r="B57" s="59"/>
      <c r="C57" s="59"/>
      <c r="D57" s="59"/>
      <c r="E57" s="11"/>
      <c r="G57" s="11"/>
      <c r="H57" s="59"/>
      <c r="I57" s="59"/>
    </row>
    <row r="58" spans="1:9" x14ac:dyDescent="0.2">
      <c r="A58" s="70"/>
      <c r="B58" s="59"/>
      <c r="C58" s="59"/>
      <c r="D58" s="59"/>
      <c r="E58" s="11"/>
      <c r="G58" s="11"/>
      <c r="H58" s="59"/>
      <c r="I58" s="59"/>
    </row>
    <row r="59" spans="1:9" x14ac:dyDescent="0.2">
      <c r="A59" s="59"/>
      <c r="B59" s="59"/>
      <c r="C59" s="59"/>
      <c r="D59" s="59"/>
      <c r="E59" s="11"/>
      <c r="G59" s="11"/>
      <c r="H59" s="59"/>
      <c r="I59" s="59"/>
    </row>
    <row r="60" spans="1:9" x14ac:dyDescent="0.2">
      <c r="A60" s="59"/>
      <c r="B60" s="59"/>
      <c r="C60" s="59"/>
      <c r="D60" s="59"/>
      <c r="E60" s="11"/>
      <c r="G60" s="11"/>
      <c r="H60" s="59"/>
      <c r="I60" s="59"/>
    </row>
    <row r="61" spans="1:9" x14ac:dyDescent="0.2">
      <c r="A61" s="59"/>
      <c r="B61" s="59"/>
      <c r="C61" s="59"/>
      <c r="D61" s="59"/>
      <c r="E61" s="11"/>
      <c r="G61" s="11"/>
      <c r="H61" s="59"/>
      <c r="I61" s="59"/>
    </row>
    <row r="62" spans="1:9" x14ac:dyDescent="0.2">
      <c r="A62" s="59"/>
      <c r="B62" s="59"/>
      <c r="C62" s="59"/>
      <c r="D62" s="59"/>
      <c r="E62" s="11"/>
      <c r="G62" s="11"/>
      <c r="H62" s="59"/>
      <c r="I62" s="59"/>
    </row>
    <row r="63" spans="1:9" x14ac:dyDescent="0.2">
      <c r="A63" s="59"/>
      <c r="B63" s="59"/>
      <c r="C63" s="59"/>
      <c r="D63" s="59"/>
      <c r="E63" s="11"/>
      <c r="G63" s="11"/>
      <c r="H63" s="59"/>
      <c r="I63" s="59"/>
    </row>
    <row r="64" spans="1:9" x14ac:dyDescent="0.2">
      <c r="A64" s="59"/>
      <c r="B64" s="59"/>
      <c r="C64" s="59"/>
      <c r="D64" s="59"/>
      <c r="E64" s="11"/>
      <c r="G64" s="11"/>
      <c r="H64" s="59"/>
      <c r="I64" s="59"/>
    </row>
    <row r="65" spans="1:9" x14ac:dyDescent="0.2">
      <c r="A65" s="59"/>
      <c r="B65" s="59"/>
      <c r="C65" s="59"/>
      <c r="D65" s="59"/>
      <c r="E65" s="11"/>
      <c r="G65" s="11"/>
      <c r="H65" s="59"/>
      <c r="I65" s="59"/>
    </row>
    <row r="66" spans="1:9" x14ac:dyDescent="0.2">
      <c r="A66" s="59"/>
      <c r="B66" s="59"/>
      <c r="C66" s="59"/>
      <c r="D66" s="59"/>
      <c r="E66" s="11"/>
      <c r="G66" s="11"/>
      <c r="H66" s="59"/>
      <c r="I66" s="59"/>
    </row>
    <row r="67" spans="1:9" x14ac:dyDescent="0.2">
      <c r="A67" s="59"/>
      <c r="B67" s="59"/>
      <c r="C67" s="59"/>
      <c r="D67" s="59"/>
      <c r="E67" s="11"/>
      <c r="G67" s="11"/>
      <c r="H67" s="59"/>
      <c r="I67" s="59"/>
    </row>
    <row r="68" spans="1:9" x14ac:dyDescent="0.2">
      <c r="A68" s="59"/>
      <c r="B68" s="59"/>
      <c r="C68" s="59"/>
      <c r="D68" s="59"/>
      <c r="E68" s="11"/>
      <c r="G68" s="11"/>
      <c r="H68" s="59"/>
      <c r="I68" s="59"/>
    </row>
    <row r="69" spans="1:9" x14ac:dyDescent="0.2">
      <c r="A69" s="59"/>
      <c r="B69" s="59"/>
      <c r="C69" s="59"/>
      <c r="D69" s="59"/>
      <c r="E69" s="11"/>
      <c r="G69" s="11"/>
      <c r="H69" s="59"/>
      <c r="I69" s="59"/>
    </row>
    <row r="70" spans="1:9" x14ac:dyDescent="0.2">
      <c r="A70" s="59"/>
      <c r="B70" s="59"/>
      <c r="C70" s="59"/>
      <c r="D70" s="59"/>
      <c r="E70" s="11"/>
      <c r="G70" s="11"/>
      <c r="H70" s="59"/>
      <c r="I70" s="59"/>
    </row>
    <row r="71" spans="1:9" x14ac:dyDescent="0.2">
      <c r="A71" s="59"/>
      <c r="B71" s="59"/>
      <c r="C71" s="59"/>
      <c r="D71" s="59"/>
      <c r="E71" s="11"/>
      <c r="G71" s="11"/>
      <c r="H71" s="59"/>
      <c r="I71" s="59"/>
    </row>
    <row r="72" spans="1:9" x14ac:dyDescent="0.2">
      <c r="A72" s="59"/>
      <c r="B72" s="59"/>
      <c r="C72" s="59"/>
      <c r="D72" s="59"/>
      <c r="E72" s="11"/>
      <c r="G72" s="11"/>
      <c r="H72" s="59"/>
      <c r="I72" s="59"/>
    </row>
    <row r="73" spans="1:9" x14ac:dyDescent="0.2">
      <c r="A73" s="63" t="s">
        <v>1394</v>
      </c>
      <c r="B73" s="59"/>
      <c r="C73" s="59"/>
      <c r="D73" s="59"/>
      <c r="E73" s="11"/>
      <c r="G73" s="11"/>
      <c r="H73" s="59"/>
      <c r="I73" s="59"/>
    </row>
    <row r="74" spans="1:9" x14ac:dyDescent="0.2">
      <c r="A74" s="59"/>
      <c r="B74" s="59"/>
      <c r="C74" s="59"/>
      <c r="D74" s="59"/>
      <c r="E74" s="11"/>
      <c r="G74" s="11"/>
      <c r="H74" s="59"/>
      <c r="I74" s="59"/>
    </row>
    <row r="75" spans="1:9" x14ac:dyDescent="0.2">
      <c r="A75" s="63" t="s">
        <v>1487</v>
      </c>
      <c r="B75" s="59"/>
      <c r="C75" s="59"/>
      <c r="D75" s="59"/>
      <c r="E75" s="11"/>
      <c r="G75" s="11"/>
      <c r="H75" s="59"/>
      <c r="I75" s="59"/>
    </row>
    <row r="76" spans="1:9" x14ac:dyDescent="0.2">
      <c r="A76" s="59"/>
      <c r="B76" s="59"/>
      <c r="C76" s="59"/>
      <c r="D76" s="59"/>
      <c r="E76" s="11"/>
      <c r="G76" s="11"/>
      <c r="H76" s="59"/>
      <c r="I76" s="59"/>
    </row>
    <row r="77" spans="1:9" x14ac:dyDescent="0.2">
      <c r="A77" s="59"/>
      <c r="B77" s="59"/>
      <c r="C77" s="59"/>
      <c r="D77" s="59"/>
      <c r="E77" s="11"/>
      <c r="G77" s="11"/>
      <c r="H77" s="59"/>
      <c r="I77" s="59"/>
    </row>
    <row r="78" spans="1:9" x14ac:dyDescent="0.2">
      <c r="A78" s="59"/>
      <c r="B78" s="59"/>
      <c r="C78" s="59"/>
      <c r="D78" s="59"/>
      <c r="E78" s="11"/>
      <c r="G78" s="11"/>
      <c r="H78" s="59"/>
      <c r="I78" s="59"/>
    </row>
    <row r="79" spans="1:9" x14ac:dyDescent="0.2">
      <c r="A79" s="59"/>
      <c r="B79" s="59"/>
      <c r="C79" s="59"/>
      <c r="D79" s="59"/>
      <c r="E79" s="11"/>
      <c r="G79" s="11"/>
      <c r="H79" s="59"/>
      <c r="I79" s="59"/>
    </row>
    <row r="80" spans="1:9" x14ac:dyDescent="0.2">
      <c r="A80" s="59"/>
      <c r="B80" s="59"/>
      <c r="C80" s="59"/>
      <c r="D80" s="59"/>
      <c r="E80" s="11"/>
      <c r="G80" s="11"/>
      <c r="H80" s="59"/>
      <c r="I80" s="59"/>
    </row>
    <row r="81" spans="1:9" x14ac:dyDescent="0.2">
      <c r="A81" s="59"/>
      <c r="B81" s="59"/>
      <c r="C81" s="59"/>
      <c r="D81" s="59"/>
      <c r="E81" s="11"/>
      <c r="G81" s="11"/>
      <c r="H81" s="59"/>
      <c r="I81" s="59"/>
    </row>
    <row r="82" spans="1:9" x14ac:dyDescent="0.2">
      <c r="A82" s="59"/>
      <c r="B82" s="59"/>
      <c r="C82" s="59"/>
      <c r="D82" s="59"/>
      <c r="E82" s="11"/>
      <c r="G82" s="11"/>
      <c r="H82" s="59"/>
      <c r="I82" s="59"/>
    </row>
    <row r="83" spans="1:9" x14ac:dyDescent="0.2">
      <c r="A83" s="59"/>
      <c r="B83" s="59"/>
      <c r="C83" s="59"/>
      <c r="D83" s="59"/>
      <c r="E83" s="11"/>
      <c r="G83" s="11"/>
      <c r="H83" s="59"/>
      <c r="I83" s="59"/>
    </row>
    <row r="84" spans="1:9" x14ac:dyDescent="0.2">
      <c r="A84" s="59"/>
      <c r="B84" s="59"/>
      <c r="C84" s="59"/>
      <c r="D84" s="59"/>
      <c r="E84" s="11"/>
      <c r="G84" s="11"/>
      <c r="H84" s="59"/>
      <c r="I84" s="59"/>
    </row>
    <row r="85" spans="1:9" x14ac:dyDescent="0.2">
      <c r="A85" s="59"/>
      <c r="B85" s="59"/>
      <c r="C85" s="59"/>
      <c r="D85" s="59"/>
      <c r="E85" s="11"/>
      <c r="G85" s="11"/>
      <c r="H85" s="59"/>
      <c r="I85" s="59"/>
    </row>
    <row r="86" spans="1:9" x14ac:dyDescent="0.2">
      <c r="A86" s="59"/>
      <c r="B86" s="59"/>
      <c r="C86" s="59"/>
      <c r="D86" s="59"/>
      <c r="E86" s="11"/>
      <c r="G86" s="11"/>
      <c r="H86" s="59"/>
      <c r="I86" s="59"/>
    </row>
    <row r="87" spans="1:9" x14ac:dyDescent="0.2">
      <c r="A87" s="59"/>
      <c r="B87" s="59"/>
      <c r="C87" s="59"/>
      <c r="D87" s="59"/>
      <c r="E87" s="11"/>
      <c r="G87" s="11"/>
      <c r="H87" s="59"/>
      <c r="I87" s="59"/>
    </row>
    <row r="88" spans="1:9" x14ac:dyDescent="0.2">
      <c r="A88" s="59"/>
      <c r="B88" s="59"/>
      <c r="C88" s="59"/>
      <c r="D88" s="59"/>
      <c r="E88" s="11"/>
      <c r="G88" s="11"/>
      <c r="H88" s="59"/>
      <c r="I88" s="59"/>
    </row>
    <row r="89" spans="1:9" x14ac:dyDescent="0.2">
      <c r="A89" s="59"/>
      <c r="B89" s="59"/>
      <c r="C89" s="59"/>
      <c r="D89" s="59"/>
      <c r="E89" s="11"/>
      <c r="G89" s="11"/>
      <c r="H89" s="59"/>
      <c r="I89" s="59"/>
    </row>
    <row r="90" spans="1:9" x14ac:dyDescent="0.2">
      <c r="A90" s="59"/>
      <c r="B90" s="59"/>
      <c r="C90" s="59"/>
      <c r="D90" s="59"/>
      <c r="E90" s="11"/>
      <c r="G90" s="11"/>
      <c r="H90" s="59"/>
      <c r="I90" s="59"/>
    </row>
    <row r="91" spans="1:9" x14ac:dyDescent="0.2">
      <c r="A91" s="59" t="s">
        <v>996</v>
      </c>
      <c r="B91" s="59"/>
      <c r="C91" s="59"/>
      <c r="D91" s="59"/>
      <c r="E91" s="11"/>
      <c r="G91" s="11"/>
      <c r="H91" s="59"/>
      <c r="I91" s="59"/>
    </row>
    <row r="92" spans="1:9" x14ac:dyDescent="0.2">
      <c r="A92" s="59"/>
      <c r="B92" s="59"/>
      <c r="C92" s="59"/>
      <c r="D92" s="59"/>
      <c r="E92" s="11"/>
      <c r="G92" s="11"/>
      <c r="H92" s="59"/>
      <c r="I92" s="59"/>
    </row>
    <row r="93" spans="1:9" x14ac:dyDescent="0.2">
      <c r="A93" s="59"/>
      <c r="B93" s="59"/>
      <c r="C93" s="59"/>
      <c r="D93" s="59"/>
      <c r="E93" s="11"/>
      <c r="G93" s="11"/>
      <c r="H93" s="59"/>
      <c r="I93" s="59"/>
    </row>
    <row r="94" spans="1:9" x14ac:dyDescent="0.2">
      <c r="A94" s="59"/>
      <c r="B94" s="59"/>
      <c r="C94" s="59"/>
      <c r="D94" s="59"/>
      <c r="E94" s="11"/>
      <c r="G94" s="11"/>
      <c r="H94" s="59"/>
      <c r="I94" s="59"/>
    </row>
    <row r="95" spans="1:9" x14ac:dyDescent="0.2">
      <c r="A95" s="70"/>
      <c r="B95" s="59"/>
      <c r="C95" s="59"/>
      <c r="D95" s="59"/>
      <c r="E95" s="11"/>
      <c r="G95" s="11"/>
      <c r="H95" s="59"/>
      <c r="I95" s="59"/>
    </row>
    <row r="96" spans="1:9" x14ac:dyDescent="0.2">
      <c r="A96" s="59"/>
      <c r="B96" s="59"/>
      <c r="C96" s="59"/>
      <c r="D96" s="59"/>
      <c r="E96" s="11"/>
      <c r="G96" s="11"/>
      <c r="H96" s="59"/>
      <c r="I96" s="59"/>
    </row>
    <row r="97" spans="1:9" x14ac:dyDescent="0.2">
      <c r="A97" s="59"/>
      <c r="B97" s="59"/>
      <c r="C97" s="59"/>
      <c r="D97" s="59"/>
      <c r="E97" s="11"/>
      <c r="G97" s="11"/>
      <c r="H97" s="59"/>
      <c r="I97" s="59"/>
    </row>
    <row r="98" spans="1:9" x14ac:dyDescent="0.2">
      <c r="A98" s="59"/>
      <c r="B98" s="59"/>
      <c r="C98" s="59"/>
      <c r="D98" s="59"/>
      <c r="E98" s="11"/>
      <c r="G98" s="11"/>
      <c r="H98" s="59"/>
      <c r="I98" s="59"/>
    </row>
    <row r="99" spans="1:9" x14ac:dyDescent="0.2">
      <c r="A99" s="59"/>
      <c r="B99" s="59"/>
      <c r="C99" s="59"/>
      <c r="D99" s="59"/>
      <c r="E99" s="11"/>
      <c r="G99" s="11"/>
      <c r="H99" s="59"/>
      <c r="I99" s="59"/>
    </row>
    <row r="100" spans="1:9" x14ac:dyDescent="0.2">
      <c r="A100" s="59"/>
      <c r="B100" s="59"/>
      <c r="C100" s="59"/>
      <c r="D100" s="59"/>
      <c r="E100" s="11"/>
      <c r="G100" s="11"/>
      <c r="H100" s="59"/>
      <c r="I100" s="59"/>
    </row>
    <row r="101" spans="1:9" x14ac:dyDescent="0.2">
      <c r="A101" s="59"/>
      <c r="B101" s="59"/>
      <c r="C101" s="59"/>
      <c r="D101" s="59"/>
      <c r="E101" s="11"/>
      <c r="G101" s="11"/>
      <c r="H101" s="59"/>
      <c r="I101" s="59"/>
    </row>
    <row r="102" spans="1:9" x14ac:dyDescent="0.2">
      <c r="A102" s="59"/>
      <c r="B102" s="59"/>
      <c r="C102" s="59"/>
      <c r="D102" s="59"/>
      <c r="E102" s="11"/>
      <c r="G102" s="11"/>
      <c r="H102" s="59"/>
      <c r="I102" s="59"/>
    </row>
    <row r="103" spans="1:9" x14ac:dyDescent="0.2">
      <c r="A103" s="59"/>
      <c r="B103" s="59"/>
      <c r="C103" s="59"/>
      <c r="D103" s="59"/>
      <c r="E103" s="11"/>
      <c r="G103" s="11"/>
      <c r="H103" s="59"/>
      <c r="I103" s="59"/>
    </row>
    <row r="104" spans="1:9" x14ac:dyDescent="0.2">
      <c r="A104" s="59"/>
      <c r="B104" s="59"/>
      <c r="C104" s="59"/>
      <c r="D104" s="59"/>
      <c r="E104" s="11"/>
      <c r="G104" s="11"/>
      <c r="H104" s="59"/>
      <c r="I104" s="59"/>
    </row>
    <row r="105" spans="1:9" x14ac:dyDescent="0.2">
      <c r="A105" s="59"/>
      <c r="B105" s="59"/>
      <c r="C105" s="59"/>
      <c r="D105" s="59"/>
      <c r="E105" s="11"/>
      <c r="G105" s="11"/>
      <c r="H105" s="59"/>
      <c r="I105" s="59"/>
    </row>
    <row r="106" spans="1:9" x14ac:dyDescent="0.2">
      <c r="A106" s="59"/>
      <c r="B106" s="59"/>
      <c r="C106" s="59"/>
      <c r="D106" s="59"/>
      <c r="E106" s="11"/>
      <c r="G106" s="11"/>
      <c r="H106" s="59"/>
      <c r="I106" s="59"/>
    </row>
    <row r="107" spans="1:9" x14ac:dyDescent="0.2">
      <c r="A107" s="59"/>
      <c r="B107" s="59"/>
      <c r="C107" s="59"/>
      <c r="D107" s="59"/>
      <c r="E107" s="11"/>
      <c r="G107" s="11"/>
      <c r="H107" s="59"/>
      <c r="I107" s="59"/>
    </row>
    <row r="108" spans="1:9" x14ac:dyDescent="0.2">
      <c r="A108" s="59"/>
      <c r="B108" s="59"/>
      <c r="C108" s="59"/>
      <c r="D108" s="59"/>
      <c r="E108" s="11"/>
      <c r="G108" s="11"/>
      <c r="H108" s="59"/>
      <c r="I108" s="59"/>
    </row>
    <row r="109" spans="1:9" x14ac:dyDescent="0.2">
      <c r="A109" s="59"/>
      <c r="B109" s="59"/>
      <c r="C109" s="59"/>
      <c r="D109" s="59"/>
      <c r="E109" s="11"/>
      <c r="G109" s="11"/>
      <c r="H109" s="59"/>
      <c r="I109" s="59"/>
    </row>
    <row r="110" spans="1:9" x14ac:dyDescent="0.2">
      <c r="A110" s="59"/>
      <c r="B110" s="59"/>
      <c r="C110" s="59"/>
      <c r="D110" s="59"/>
      <c r="E110" s="11"/>
      <c r="G110" s="11"/>
      <c r="H110" s="59"/>
      <c r="I110" s="59"/>
    </row>
    <row r="111" spans="1:9" x14ac:dyDescent="0.2">
      <c r="A111" s="59"/>
      <c r="B111" s="59"/>
      <c r="C111" s="59"/>
      <c r="D111" s="59"/>
      <c r="E111" s="11"/>
      <c r="G111" s="11"/>
      <c r="H111" s="59"/>
      <c r="I111" s="59"/>
    </row>
    <row r="112" spans="1:9" x14ac:dyDescent="0.2">
      <c r="A112" s="59"/>
      <c r="B112" s="59"/>
      <c r="C112" s="59"/>
      <c r="D112" s="59"/>
      <c r="E112" s="11"/>
      <c r="G112" s="11"/>
      <c r="H112" s="59"/>
      <c r="I112" s="59"/>
    </row>
    <row r="113" spans="1:9" x14ac:dyDescent="0.2">
      <c r="A113" s="59"/>
      <c r="B113" s="59"/>
      <c r="C113" s="59"/>
      <c r="D113" s="59"/>
      <c r="E113" s="11"/>
      <c r="G113" s="11"/>
      <c r="H113" s="59"/>
      <c r="I113" s="59"/>
    </row>
    <row r="114" spans="1:9" x14ac:dyDescent="0.2">
      <c r="A114" s="59"/>
      <c r="B114" s="59"/>
      <c r="C114" s="59"/>
      <c r="D114" s="59"/>
      <c r="E114" s="11"/>
      <c r="G114" s="11"/>
      <c r="H114" s="59"/>
      <c r="I114" s="59"/>
    </row>
    <row r="115" spans="1:9" x14ac:dyDescent="0.2">
      <c r="A115" s="59"/>
      <c r="B115" s="59"/>
      <c r="C115" s="59"/>
      <c r="D115" s="59"/>
      <c r="E115" s="11"/>
      <c r="G115" s="11"/>
      <c r="H115" s="59"/>
      <c r="I115" s="59"/>
    </row>
    <row r="116" spans="1:9" x14ac:dyDescent="0.2">
      <c r="A116" s="59"/>
      <c r="B116" s="59"/>
      <c r="C116" s="59"/>
      <c r="D116" s="59"/>
      <c r="E116" s="11"/>
      <c r="G116" s="11"/>
      <c r="H116" s="59"/>
      <c r="I116" s="59"/>
    </row>
    <row r="117" spans="1:9" x14ac:dyDescent="0.2">
      <c r="A117" s="59"/>
      <c r="B117" s="59"/>
      <c r="C117" s="59"/>
      <c r="D117" s="59"/>
      <c r="E117" s="11"/>
      <c r="G117" s="11"/>
      <c r="H117" s="59"/>
      <c r="I117" s="59"/>
    </row>
    <row r="118" spans="1:9" x14ac:dyDescent="0.2">
      <c r="A118" s="59"/>
      <c r="B118" s="59"/>
      <c r="C118" s="59"/>
      <c r="D118" s="59"/>
      <c r="E118" s="11"/>
      <c r="G118" s="11"/>
      <c r="H118" s="59"/>
      <c r="I118" s="59"/>
    </row>
    <row r="119" spans="1:9" x14ac:dyDescent="0.2">
      <c r="A119" s="59"/>
      <c r="B119" s="59"/>
      <c r="C119" s="59"/>
      <c r="D119" s="59"/>
      <c r="E119" s="11"/>
      <c r="G119" s="11"/>
      <c r="H119" s="59"/>
      <c r="I119" s="59"/>
    </row>
    <row r="120" spans="1:9" x14ac:dyDescent="0.2">
      <c r="A120" s="59"/>
      <c r="B120" s="59"/>
      <c r="C120" s="59"/>
      <c r="D120" s="59"/>
      <c r="E120" s="11"/>
      <c r="G120" s="11"/>
      <c r="H120" s="59"/>
      <c r="I120" s="59"/>
    </row>
    <row r="121" spans="1:9" x14ac:dyDescent="0.2">
      <c r="A121" s="59"/>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59"/>
      <c r="B124" s="59"/>
      <c r="C124" s="59"/>
      <c r="D124" s="59"/>
      <c r="E124" s="11"/>
      <c r="G124" s="11"/>
      <c r="H124" s="59"/>
      <c r="I124" s="59"/>
    </row>
    <row r="125" spans="1:9" x14ac:dyDescent="0.2">
      <c r="A125" s="59"/>
      <c r="B125" s="59"/>
      <c r="C125" s="59"/>
      <c r="D125" s="59"/>
      <c r="E125" s="11"/>
      <c r="G125" s="11"/>
      <c r="H125" s="59"/>
      <c r="I125" s="59"/>
    </row>
    <row r="126" spans="1:9" x14ac:dyDescent="0.2">
      <c r="A126" s="59"/>
      <c r="B126" s="59"/>
      <c r="C126" s="59"/>
      <c r="D126" s="59"/>
      <c r="E126" s="11"/>
      <c r="G126" s="11"/>
      <c r="H126" s="59"/>
      <c r="I126" s="59"/>
    </row>
    <row r="127" spans="1:9" x14ac:dyDescent="0.2">
      <c r="A127" s="59"/>
      <c r="B127" s="59"/>
      <c r="C127" s="59"/>
      <c r="D127" s="59"/>
      <c r="E127" s="11"/>
      <c r="G127" s="11"/>
      <c r="H127" s="59"/>
      <c r="I127" s="59"/>
    </row>
    <row r="128" spans="1:9" x14ac:dyDescent="0.2">
      <c r="A128" s="59"/>
      <c r="B128" s="59"/>
      <c r="C128" s="59"/>
      <c r="D128" s="59"/>
      <c r="E128" s="11"/>
      <c r="G128" s="11"/>
      <c r="H128" s="59"/>
      <c r="I128" s="59"/>
    </row>
    <row r="129" spans="1:9" x14ac:dyDescent="0.2">
      <c r="A129" s="59"/>
      <c r="B129" s="59"/>
      <c r="C129" s="59"/>
      <c r="D129" s="59"/>
      <c r="E129" s="11"/>
      <c r="G129" s="11"/>
      <c r="H129" s="59"/>
      <c r="I129" s="59"/>
    </row>
    <row r="130" spans="1:9" x14ac:dyDescent="0.2">
      <c r="A130" s="59"/>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59"/>
      <c r="B133" s="59"/>
      <c r="C133" s="59"/>
      <c r="D133" s="59"/>
      <c r="E133" s="11"/>
      <c r="G133" s="11"/>
      <c r="H133" s="59"/>
      <c r="I133" s="59"/>
    </row>
    <row r="134" spans="1:9" x14ac:dyDescent="0.2">
      <c r="A134" s="59"/>
      <c r="B134" s="59"/>
      <c r="C134" s="59"/>
      <c r="D134" s="59"/>
      <c r="E134" s="11"/>
      <c r="G134" s="11"/>
      <c r="H134" s="59"/>
      <c r="I134" s="59"/>
    </row>
    <row r="135" spans="1:9" x14ac:dyDescent="0.2">
      <c r="A135" s="59"/>
      <c r="B135" s="59"/>
      <c r="C135" s="59"/>
      <c r="D135" s="59"/>
      <c r="E135" s="11"/>
      <c r="G135" s="11"/>
      <c r="H135" s="59"/>
      <c r="I135" s="59"/>
    </row>
    <row r="136" spans="1:9" x14ac:dyDescent="0.2">
      <c r="A136" s="59"/>
      <c r="B136" s="59"/>
      <c r="C136" s="59"/>
      <c r="D136" s="59"/>
      <c r="E136" s="11"/>
      <c r="G136" s="11"/>
      <c r="H136" s="59"/>
      <c r="I136" s="59"/>
    </row>
    <row r="137" spans="1:9" x14ac:dyDescent="0.2">
      <c r="A137" s="59"/>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59"/>
      <c r="B149" s="59"/>
      <c r="C149" s="59"/>
      <c r="D149" s="59"/>
      <c r="E149" s="11"/>
      <c r="G149" s="11"/>
      <c r="H149" s="59"/>
      <c r="I149" s="59"/>
    </row>
    <row r="150" spans="1:9" x14ac:dyDescent="0.2">
      <c r="A150" s="59"/>
      <c r="B150" s="59"/>
      <c r="C150" s="59"/>
      <c r="D150" s="59"/>
      <c r="E150" s="11"/>
      <c r="G150" s="11"/>
      <c r="H150" s="59"/>
      <c r="I150" s="59"/>
    </row>
    <row r="151" spans="1:9" x14ac:dyDescent="0.2">
      <c r="A151" s="59"/>
      <c r="B151" s="59"/>
      <c r="C151" s="59"/>
      <c r="D151" s="59"/>
      <c r="E151" s="11"/>
      <c r="G151" s="11"/>
      <c r="H151" s="59"/>
      <c r="I151" s="59"/>
    </row>
    <row r="152" spans="1:9" x14ac:dyDescent="0.2">
      <c r="A152" s="59"/>
      <c r="B152" s="59"/>
      <c r="C152" s="59"/>
      <c r="D152" s="59"/>
      <c r="E152" s="11"/>
      <c r="G152" s="11"/>
      <c r="H152" s="59"/>
      <c r="I152" s="59"/>
    </row>
    <row r="153" spans="1:9" x14ac:dyDescent="0.2">
      <c r="A153" s="59"/>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59"/>
      <c r="B156" s="59"/>
      <c r="C156" s="59"/>
      <c r="D156" s="59"/>
      <c r="E156" s="11"/>
      <c r="G156" s="11"/>
      <c r="H156" s="59"/>
      <c r="I156" s="59"/>
    </row>
    <row r="157" spans="1:9" x14ac:dyDescent="0.2">
      <c r="A157" s="59"/>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c r="B164" s="59"/>
      <c r="C164" s="59"/>
      <c r="D164" s="59"/>
      <c r="E164" s="11"/>
      <c r="G164" s="11"/>
      <c r="H164" s="59"/>
      <c r="I164" s="59"/>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sheetData>
  <mergeCells count="4">
    <mergeCell ref="A1:G1"/>
    <mergeCell ref="A45:B45"/>
    <mergeCell ref="A46:B46"/>
    <mergeCell ref="A47:B47"/>
  </mergeCells>
  <conditionalFormatting sqref="F2:F3">
    <cfRule type="cellIs" dxfId="111" priority="2" stopIfTrue="1" operator="between">
      <formula>0.009</formula>
      <formula>-0.009</formula>
    </cfRule>
  </conditionalFormatting>
  <conditionalFormatting sqref="F5:F298">
    <cfRule type="cellIs" dxfId="11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3"/>
  <sheetViews>
    <sheetView workbookViewId="0">
      <selection sqref="A1:G1"/>
    </sheetView>
  </sheetViews>
  <sheetFormatPr defaultColWidth="9.28515625" defaultRowHeight="11.25" x14ac:dyDescent="0.2"/>
  <cols>
    <col min="1" max="1" width="38.7109375" style="7" bestFit="1" customWidth="1"/>
    <col min="2" max="2" width="51.7109375" style="7" bestFit="1" customWidth="1"/>
    <col min="3" max="3" width="20.42578125" style="7" bestFit="1" customWidth="1"/>
    <col min="4" max="4" width="15.5703125" style="7" bestFit="1" customWidth="1"/>
    <col min="5" max="5" width="26.28515625" style="10" customWidth="1"/>
    <col min="6" max="6" width="13.5703125" style="11" bestFit="1" customWidth="1"/>
    <col min="7" max="7" width="4.5703125" style="10" bestFit="1" customWidth="1"/>
    <col min="8" max="16384" width="9.28515625" style="7"/>
  </cols>
  <sheetData>
    <row r="1" spans="1:7" s="1" customFormat="1" ht="15" x14ac:dyDescent="0.2">
      <c r="A1" s="114" t="s">
        <v>1395</v>
      </c>
      <c r="B1" s="115"/>
      <c r="C1" s="115"/>
      <c r="D1" s="115"/>
      <c r="E1" s="115"/>
      <c r="F1" s="115"/>
      <c r="G1" s="115"/>
    </row>
    <row r="2" spans="1:7" s="1" customFormat="1" ht="12" x14ac:dyDescent="0.2">
      <c r="E2" s="5"/>
      <c r="F2" s="9"/>
      <c r="G2" s="10"/>
    </row>
    <row r="3" spans="1:7" s="1" customFormat="1" ht="12" x14ac:dyDescent="0.2">
      <c r="A3" s="8" t="s">
        <v>7</v>
      </c>
      <c r="B3" s="2"/>
      <c r="C3" s="3"/>
      <c r="D3" s="3"/>
      <c r="E3" s="4"/>
      <c r="F3" s="9"/>
      <c r="G3" s="10"/>
    </row>
    <row r="4" spans="1:7" s="1" customFormat="1" ht="27.75" customHeight="1" x14ac:dyDescent="0.2">
      <c r="A4" s="6" t="s">
        <v>2</v>
      </c>
      <c r="B4" s="6" t="s">
        <v>0</v>
      </c>
      <c r="C4" s="13" t="s">
        <v>1038</v>
      </c>
      <c r="D4" s="13" t="s">
        <v>1</v>
      </c>
      <c r="E4" s="52" t="s">
        <v>6</v>
      </c>
      <c r="F4" s="12" t="s">
        <v>3</v>
      </c>
      <c r="G4" s="12" t="s">
        <v>5</v>
      </c>
    </row>
    <row r="5" spans="1:7" x14ac:dyDescent="0.2">
      <c r="A5" s="16" t="s">
        <v>19</v>
      </c>
      <c r="B5" s="17"/>
      <c r="C5" s="17"/>
      <c r="D5" s="17"/>
      <c r="E5" s="18"/>
      <c r="F5" s="19"/>
      <c r="G5" s="18"/>
    </row>
    <row r="6" spans="1:7" x14ac:dyDescent="0.2">
      <c r="A6" s="20" t="s">
        <v>20</v>
      </c>
      <c r="B6" s="21"/>
      <c r="C6" s="21"/>
      <c r="D6" s="21"/>
      <c r="E6" s="22"/>
      <c r="F6" s="23"/>
      <c r="G6" s="22"/>
    </row>
    <row r="7" spans="1:7" x14ac:dyDescent="0.2">
      <c r="A7" s="21" t="s">
        <v>23</v>
      </c>
      <c r="B7" s="21" t="s">
        <v>22</v>
      </c>
      <c r="C7" s="21" t="s">
        <v>24</v>
      </c>
      <c r="D7" s="24">
        <v>2627</v>
      </c>
      <c r="E7" s="22">
        <v>2738.5581820000002</v>
      </c>
      <c r="F7" s="23">
        <v>7.4915459504561399</v>
      </c>
      <c r="G7" s="22">
        <v>8.3308999999999997</v>
      </c>
    </row>
    <row r="8" spans="1:7" x14ac:dyDescent="0.2">
      <c r="A8" s="21" t="s">
        <v>1396</v>
      </c>
      <c r="B8" s="21" t="s">
        <v>1397</v>
      </c>
      <c r="C8" s="21" t="s">
        <v>1303</v>
      </c>
      <c r="D8" s="24">
        <v>2500</v>
      </c>
      <c r="E8" s="22">
        <v>2613.7928425</v>
      </c>
      <c r="F8" s="23">
        <v>7.1502403393385796</v>
      </c>
      <c r="G8" s="22">
        <v>6.67</v>
      </c>
    </row>
    <row r="9" spans="1:7" x14ac:dyDescent="0.2">
      <c r="A9" s="21" t="s">
        <v>1398</v>
      </c>
      <c r="B9" s="21" t="s">
        <v>1399</v>
      </c>
      <c r="C9" s="21" t="s">
        <v>58</v>
      </c>
      <c r="D9" s="24">
        <v>2500</v>
      </c>
      <c r="E9" s="22">
        <v>2606.9054795000002</v>
      </c>
      <c r="F9" s="23">
        <v>7.13139940445134</v>
      </c>
      <c r="G9" s="22">
        <v>6.4</v>
      </c>
    </row>
    <row r="10" spans="1:7" x14ac:dyDescent="0.2">
      <c r="A10" s="21" t="s">
        <v>1400</v>
      </c>
      <c r="B10" s="21" t="s">
        <v>1401</v>
      </c>
      <c r="C10" s="21" t="s">
        <v>21</v>
      </c>
      <c r="D10" s="24">
        <v>2500</v>
      </c>
      <c r="E10" s="22">
        <v>2603.7614383999999</v>
      </c>
      <c r="F10" s="23">
        <v>7.1227986273980797</v>
      </c>
      <c r="G10" s="22">
        <v>6.62</v>
      </c>
    </row>
    <row r="11" spans="1:7" x14ac:dyDescent="0.2">
      <c r="A11" s="21" t="s">
        <v>1402</v>
      </c>
      <c r="B11" s="21" t="s">
        <v>1403</v>
      </c>
      <c r="C11" s="21" t="s">
        <v>58</v>
      </c>
      <c r="D11" s="24">
        <v>2500</v>
      </c>
      <c r="E11" s="22">
        <v>2603.7049658000001</v>
      </c>
      <c r="F11" s="23">
        <v>7.1226441420631996</v>
      </c>
      <c r="G11" s="22">
        <v>6.8</v>
      </c>
    </row>
    <row r="12" spans="1:7" x14ac:dyDescent="0.2">
      <c r="A12" s="21" t="s">
        <v>1308</v>
      </c>
      <c r="B12" s="21" t="s">
        <v>1309</v>
      </c>
      <c r="C12" s="21" t="s">
        <v>21</v>
      </c>
      <c r="D12" s="24">
        <v>250</v>
      </c>
      <c r="E12" s="22">
        <v>2559.1777397000001</v>
      </c>
      <c r="F12" s="23">
        <v>7.0008363372967901</v>
      </c>
      <c r="G12" s="22">
        <v>6.6501000000000001</v>
      </c>
    </row>
    <row r="13" spans="1:7" x14ac:dyDescent="0.2">
      <c r="A13" s="21" t="s">
        <v>1404</v>
      </c>
      <c r="B13" s="21" t="s">
        <v>1405</v>
      </c>
      <c r="C13" s="21" t="s">
        <v>21</v>
      </c>
      <c r="D13" s="24">
        <v>250</v>
      </c>
      <c r="E13" s="22">
        <v>2534.5404794999999</v>
      </c>
      <c r="F13" s="23">
        <v>6.9334391324118299</v>
      </c>
      <c r="G13" s="22">
        <v>7.0395000000000003</v>
      </c>
    </row>
    <row r="14" spans="1:7" x14ac:dyDescent="0.2">
      <c r="A14" s="21" t="s">
        <v>1406</v>
      </c>
      <c r="B14" s="21" t="s">
        <v>1407</v>
      </c>
      <c r="C14" s="21" t="s">
        <v>21</v>
      </c>
      <c r="D14" s="24">
        <v>250</v>
      </c>
      <c r="E14" s="22">
        <v>2525.0346918</v>
      </c>
      <c r="F14" s="23">
        <v>6.9074352863668897</v>
      </c>
      <c r="G14" s="22">
        <v>6.8650000000000002</v>
      </c>
    </row>
    <row r="15" spans="1:7" x14ac:dyDescent="0.2">
      <c r="A15" s="21" t="s">
        <v>26</v>
      </c>
      <c r="B15" s="21" t="s">
        <v>25</v>
      </c>
      <c r="C15" s="21" t="s">
        <v>24</v>
      </c>
      <c r="D15" s="24">
        <v>1660</v>
      </c>
      <c r="E15" s="22">
        <v>1726.0165400000001</v>
      </c>
      <c r="F15" s="23">
        <v>4.7216569308796004</v>
      </c>
      <c r="G15" s="22">
        <v>8.2711000000000006</v>
      </c>
    </row>
    <row r="16" spans="1:7" x14ac:dyDescent="0.2">
      <c r="A16" s="21" t="s">
        <v>64</v>
      </c>
      <c r="B16" s="21" t="s">
        <v>63</v>
      </c>
      <c r="C16" s="21" t="s">
        <v>21</v>
      </c>
      <c r="D16" s="24">
        <v>1000</v>
      </c>
      <c r="E16" s="22">
        <v>1028.6446163999999</v>
      </c>
      <c r="F16" s="23">
        <v>2.8139399999243602</v>
      </c>
      <c r="G16" s="22">
        <v>7.6283000000000003</v>
      </c>
    </row>
    <row r="17" spans="1:9" x14ac:dyDescent="0.2">
      <c r="A17" s="21" t="s">
        <v>66</v>
      </c>
      <c r="B17" s="21" t="s">
        <v>65</v>
      </c>
      <c r="C17" s="21" t="s">
        <v>21</v>
      </c>
      <c r="D17" s="24">
        <v>1000</v>
      </c>
      <c r="E17" s="22">
        <v>1014.004137</v>
      </c>
      <c r="F17" s="23">
        <v>2.7738897921607601</v>
      </c>
      <c r="G17" s="22">
        <v>6.64</v>
      </c>
    </row>
    <row r="18" spans="1:9" x14ac:dyDescent="0.2">
      <c r="A18" s="20" t="s">
        <v>27</v>
      </c>
      <c r="B18" s="20"/>
      <c r="C18" s="20"/>
      <c r="D18" s="20"/>
      <c r="E18" s="25">
        <f>SUM(E6:E17)</f>
        <v>24554.141112600002</v>
      </c>
      <c r="F18" s="26">
        <f>SUM(F6:F17)</f>
        <v>67.169825942747565</v>
      </c>
      <c r="G18" s="25"/>
      <c r="H18" s="14"/>
      <c r="I18" s="14"/>
    </row>
    <row r="19" spans="1:9" x14ac:dyDescent="0.2">
      <c r="A19" s="21"/>
      <c r="B19" s="21"/>
      <c r="C19" s="21"/>
      <c r="D19" s="21"/>
      <c r="E19" s="22"/>
      <c r="F19" s="23"/>
      <c r="G19" s="22"/>
    </row>
    <row r="20" spans="1:9" x14ac:dyDescent="0.2">
      <c r="A20" s="20" t="s">
        <v>28</v>
      </c>
      <c r="B20" s="21"/>
      <c r="C20" s="21"/>
      <c r="D20" s="21"/>
      <c r="E20" s="22"/>
      <c r="F20" s="23"/>
      <c r="G20" s="22"/>
    </row>
    <row r="21" spans="1:9" x14ac:dyDescent="0.2">
      <c r="A21" s="20" t="s">
        <v>29</v>
      </c>
      <c r="B21" s="21"/>
      <c r="C21" s="21"/>
      <c r="D21" s="21"/>
      <c r="E21" s="22"/>
      <c r="F21" s="23"/>
      <c r="G21" s="22"/>
    </row>
    <row r="22" spans="1:9" x14ac:dyDescent="0.2">
      <c r="A22" s="21" t="s">
        <v>1046</v>
      </c>
      <c r="B22" s="21" t="s">
        <v>1047</v>
      </c>
      <c r="C22" s="21" t="s">
        <v>32</v>
      </c>
      <c r="D22" s="24">
        <v>500</v>
      </c>
      <c r="E22" s="22">
        <v>2486.5774999999999</v>
      </c>
      <c r="F22" s="23">
        <v>6.8022325481563799</v>
      </c>
      <c r="G22" s="22">
        <v>5.7949000000000002</v>
      </c>
    </row>
    <row r="23" spans="1:9" x14ac:dyDescent="0.2">
      <c r="A23" s="21" t="s">
        <v>1167</v>
      </c>
      <c r="B23" s="21" t="s">
        <v>1168</v>
      </c>
      <c r="C23" s="21" t="s">
        <v>32</v>
      </c>
      <c r="D23" s="24">
        <v>500</v>
      </c>
      <c r="E23" s="22">
        <v>2419.4</v>
      </c>
      <c r="F23" s="23">
        <v>6.6184630991833302</v>
      </c>
      <c r="G23" s="22">
        <v>6.0799000000000003</v>
      </c>
    </row>
    <row r="24" spans="1:9" x14ac:dyDescent="0.2">
      <c r="A24" s="20" t="s">
        <v>27</v>
      </c>
      <c r="B24" s="20"/>
      <c r="C24" s="20"/>
      <c r="D24" s="20"/>
      <c r="E24" s="25">
        <f>SUM(E21:E23)</f>
        <v>4905.9775</v>
      </c>
      <c r="F24" s="26">
        <f>SUM(F21:F23)</f>
        <v>13.420695647339709</v>
      </c>
      <c r="G24" s="25"/>
      <c r="H24" s="14"/>
      <c r="I24" s="14"/>
    </row>
    <row r="25" spans="1:9" x14ac:dyDescent="0.2">
      <c r="A25" s="21"/>
      <c r="B25" s="21"/>
      <c r="C25" s="21"/>
      <c r="D25" s="21"/>
      <c r="E25" s="22"/>
      <c r="F25" s="23"/>
      <c r="G25" s="22"/>
    </row>
    <row r="26" spans="1:9" x14ac:dyDescent="0.2">
      <c r="A26" s="20" t="s">
        <v>35</v>
      </c>
      <c r="B26" s="21"/>
      <c r="C26" s="21"/>
      <c r="D26" s="21"/>
      <c r="E26" s="22"/>
      <c r="F26" s="23"/>
      <c r="G26" s="22"/>
    </row>
    <row r="27" spans="1:9" x14ac:dyDescent="0.2">
      <c r="A27" s="21" t="s">
        <v>1408</v>
      </c>
      <c r="B27" s="21" t="s">
        <v>1409</v>
      </c>
      <c r="C27" s="21" t="s">
        <v>36</v>
      </c>
      <c r="D27" s="24">
        <v>1500000</v>
      </c>
      <c r="E27" s="22">
        <v>1542.0145832999999</v>
      </c>
      <c r="F27" s="23">
        <v>4.2183047937396099</v>
      </c>
      <c r="G27" s="22">
        <v>6.1631628049999998</v>
      </c>
    </row>
    <row r="28" spans="1:9" x14ac:dyDescent="0.2">
      <c r="A28" s="21" t="s">
        <v>1332</v>
      </c>
      <c r="B28" s="21" t="s">
        <v>1333</v>
      </c>
      <c r="C28" s="21" t="s">
        <v>36</v>
      </c>
      <c r="D28" s="24">
        <v>1500000</v>
      </c>
      <c r="E28" s="22">
        <v>1502.4282499999999</v>
      </c>
      <c r="F28" s="23">
        <v>4.1100131982291401</v>
      </c>
      <c r="G28" s="22">
        <v>6.6999065446125101</v>
      </c>
    </row>
    <row r="29" spans="1:9" x14ac:dyDescent="0.2">
      <c r="A29" s="21" t="s">
        <v>1410</v>
      </c>
      <c r="B29" s="21" t="s">
        <v>1411</v>
      </c>
      <c r="C29" s="21" t="s">
        <v>36</v>
      </c>
      <c r="D29" s="24">
        <v>1000000</v>
      </c>
      <c r="E29" s="22">
        <v>1062.9601110999999</v>
      </c>
      <c r="F29" s="23">
        <v>2.9078127929317898</v>
      </c>
      <c r="G29" s="22">
        <v>6.2942797400000003</v>
      </c>
    </row>
    <row r="30" spans="1:9" x14ac:dyDescent="0.2">
      <c r="A30" s="21" t="s">
        <v>68</v>
      </c>
      <c r="B30" s="21" t="s">
        <v>67</v>
      </c>
      <c r="C30" s="21" t="s">
        <v>36</v>
      </c>
      <c r="D30" s="24">
        <v>500000</v>
      </c>
      <c r="E30" s="22">
        <v>510.79033329999999</v>
      </c>
      <c r="F30" s="23">
        <v>1.39730799882847</v>
      </c>
      <c r="G30" s="22">
        <v>5.6973080231999997</v>
      </c>
    </row>
    <row r="31" spans="1:9" x14ac:dyDescent="0.2">
      <c r="A31" s="21" t="s">
        <v>1412</v>
      </c>
      <c r="B31" s="21" t="s">
        <v>1413</v>
      </c>
      <c r="C31" s="21" t="s">
        <v>36</v>
      </c>
      <c r="D31" s="24">
        <v>500000</v>
      </c>
      <c r="E31" s="22">
        <v>509.60591670000002</v>
      </c>
      <c r="F31" s="23">
        <v>1.39406793205111</v>
      </c>
      <c r="G31" s="22">
        <v>6.1428720500000003</v>
      </c>
    </row>
    <row r="32" spans="1:9" x14ac:dyDescent="0.2">
      <c r="A32" s="21" t="s">
        <v>1286</v>
      </c>
      <c r="B32" s="21" t="s">
        <v>1287</v>
      </c>
      <c r="C32" s="21" t="s">
        <v>36</v>
      </c>
      <c r="D32" s="24">
        <v>400000</v>
      </c>
      <c r="E32" s="22">
        <v>417.58199999999999</v>
      </c>
      <c r="F32" s="23">
        <v>1.1423291137815901</v>
      </c>
      <c r="G32" s="22">
        <v>6.6956909062172203</v>
      </c>
    </row>
    <row r="33" spans="1:9" x14ac:dyDescent="0.2">
      <c r="A33" s="20" t="s">
        <v>27</v>
      </c>
      <c r="B33" s="20"/>
      <c r="C33" s="20"/>
      <c r="D33" s="20"/>
      <c r="E33" s="25">
        <f>SUM(E27:E32)</f>
        <v>5545.3811944000008</v>
      </c>
      <c r="F33" s="26">
        <f>SUM(F27:F32)</f>
        <v>15.169835829561709</v>
      </c>
      <c r="G33" s="25"/>
      <c r="H33" s="14"/>
      <c r="I33" s="14"/>
    </row>
    <row r="34" spans="1:9" x14ac:dyDescent="0.2">
      <c r="A34" s="21"/>
      <c r="B34" s="21"/>
      <c r="C34" s="21"/>
      <c r="D34" s="21"/>
      <c r="E34" s="22"/>
      <c r="F34" s="23"/>
      <c r="G34" s="22"/>
    </row>
    <row r="35" spans="1:9" x14ac:dyDescent="0.2">
      <c r="A35" s="20" t="s">
        <v>1124</v>
      </c>
      <c r="B35" s="21"/>
      <c r="C35" s="21"/>
      <c r="D35" s="21"/>
      <c r="E35" s="22"/>
      <c r="F35" s="23"/>
      <c r="G35" s="22"/>
    </row>
    <row r="36" spans="1:9" x14ac:dyDescent="0.2">
      <c r="A36" s="21" t="s">
        <v>1125</v>
      </c>
      <c r="B36" s="21" t="s">
        <v>1126</v>
      </c>
      <c r="C36" s="21" t="s">
        <v>1127</v>
      </c>
      <c r="D36" s="24">
        <v>681.13800000000003</v>
      </c>
      <c r="E36" s="22">
        <v>77.163541100000003</v>
      </c>
      <c r="F36" s="23">
        <v>0.211087066782122</v>
      </c>
      <c r="G36" s="22">
        <v>5.66</v>
      </c>
    </row>
    <row r="37" spans="1:9" x14ac:dyDescent="0.2">
      <c r="A37" s="20" t="s">
        <v>27</v>
      </c>
      <c r="B37" s="20"/>
      <c r="C37" s="20"/>
      <c r="D37" s="20"/>
      <c r="E37" s="25">
        <f>SUM(E36:E36)</f>
        <v>77.163541100000003</v>
      </c>
      <c r="F37" s="26">
        <f>SUM(F36:F36)</f>
        <v>0.211087066782122</v>
      </c>
      <c r="G37" s="25"/>
      <c r="H37" s="14"/>
      <c r="I37" s="14"/>
    </row>
    <row r="38" spans="1:9" x14ac:dyDescent="0.2">
      <c r="A38" s="21"/>
      <c r="B38" s="21"/>
      <c r="C38" s="21"/>
      <c r="D38" s="21"/>
      <c r="E38" s="22"/>
      <c r="F38" s="23"/>
      <c r="G38" s="22"/>
    </row>
    <row r="39" spans="1:9" x14ac:dyDescent="0.2">
      <c r="A39" s="20" t="s">
        <v>38</v>
      </c>
      <c r="B39" s="20"/>
      <c r="C39" s="20"/>
      <c r="D39" s="20"/>
      <c r="E39" s="25">
        <f>E18+E24+E33+E37</f>
        <v>35082.663348100003</v>
      </c>
      <c r="F39" s="26">
        <f>F18+F24+F33+F37</f>
        <v>95.97144448643111</v>
      </c>
      <c r="G39" s="25"/>
      <c r="H39" s="14"/>
      <c r="I39" s="14"/>
    </row>
    <row r="40" spans="1:9" x14ac:dyDescent="0.2">
      <c r="A40" s="20"/>
      <c r="B40" s="20"/>
      <c r="C40" s="20"/>
      <c r="D40" s="20"/>
      <c r="E40" s="25"/>
      <c r="F40" s="26"/>
      <c r="G40" s="25"/>
      <c r="H40" s="14"/>
      <c r="I40" s="14"/>
    </row>
    <row r="41" spans="1:9" x14ac:dyDescent="0.2">
      <c r="A41" s="20" t="s">
        <v>345</v>
      </c>
      <c r="B41" s="20"/>
      <c r="C41" s="20"/>
      <c r="D41" s="20"/>
      <c r="E41" s="25">
        <v>1.9062582499999998</v>
      </c>
      <c r="F41" s="76">
        <f>E41/E45*100</f>
        <v>5.2147226110352959E-3</v>
      </c>
      <c r="G41" s="25"/>
      <c r="H41" s="14"/>
      <c r="I41" s="14"/>
    </row>
    <row r="42" spans="1:9" x14ac:dyDescent="0.2">
      <c r="A42" s="20"/>
      <c r="B42" s="20"/>
      <c r="C42" s="20"/>
      <c r="D42" s="20"/>
      <c r="E42" s="25"/>
      <c r="F42" s="26"/>
      <c r="G42" s="25"/>
      <c r="H42" s="14"/>
      <c r="I42" s="14"/>
    </row>
    <row r="43" spans="1:9" x14ac:dyDescent="0.2">
      <c r="A43" s="20" t="s">
        <v>40</v>
      </c>
      <c r="B43" s="20"/>
      <c r="C43" s="20"/>
      <c r="D43" s="20"/>
      <c r="E43" s="25">
        <f>E45-(E18+E24+E33+E37+E41)</f>
        <v>1470.7448789499977</v>
      </c>
      <c r="F43" s="25">
        <f>F45-(F18+F24+F33+F37+F41)</f>
        <v>4.0233407909578602</v>
      </c>
      <c r="G43" s="25"/>
      <c r="H43" s="14"/>
      <c r="I43" s="14"/>
    </row>
    <row r="44" spans="1:9" x14ac:dyDescent="0.2">
      <c r="A44" s="20"/>
      <c r="B44" s="20"/>
      <c r="C44" s="20"/>
      <c r="D44" s="20"/>
      <c r="E44" s="25"/>
      <c r="F44" s="26"/>
      <c r="G44" s="25"/>
      <c r="H44" s="14"/>
      <c r="I44" s="14"/>
    </row>
    <row r="45" spans="1:9" x14ac:dyDescent="0.2">
      <c r="A45" s="27" t="s">
        <v>39</v>
      </c>
      <c r="B45" s="27"/>
      <c r="C45" s="27"/>
      <c r="D45" s="27"/>
      <c r="E45" s="28">
        <v>36555.314485299998</v>
      </c>
      <c r="F45" s="29">
        <v>100</v>
      </c>
      <c r="G45" s="28"/>
      <c r="H45" s="14"/>
      <c r="I45" s="14"/>
    </row>
    <row r="47" spans="1:9" x14ac:dyDescent="0.2">
      <c r="A47" s="77" t="s">
        <v>1288</v>
      </c>
      <c r="B47" s="77"/>
      <c r="C47" s="77"/>
      <c r="D47" s="77"/>
      <c r="E47" s="78"/>
      <c r="F47" s="78"/>
      <c r="G47" s="78"/>
    </row>
    <row r="48" spans="1:9" x14ac:dyDescent="0.2">
      <c r="A48" s="79"/>
      <c r="B48" s="79"/>
      <c r="C48" s="79"/>
      <c r="D48" s="79"/>
      <c r="E48" s="26"/>
      <c r="F48" s="26"/>
      <c r="G48" s="26"/>
    </row>
    <row r="49" spans="1:7" x14ac:dyDescent="0.2">
      <c r="A49" s="80" t="s">
        <v>1289</v>
      </c>
      <c r="B49" s="81"/>
      <c r="C49" s="81"/>
      <c r="D49" s="79"/>
      <c r="E49" s="82" t="s">
        <v>1290</v>
      </c>
      <c r="F49" s="80" t="s">
        <v>3</v>
      </c>
      <c r="G49" s="26"/>
    </row>
    <row r="50" spans="1:7" x14ac:dyDescent="0.2">
      <c r="A50" s="81" t="s">
        <v>1291</v>
      </c>
      <c r="B50" s="81"/>
      <c r="C50" s="81"/>
      <c r="D50" s="81"/>
      <c r="E50" s="23">
        <v>2500</v>
      </c>
      <c r="F50" s="23">
        <f>E50/$E$45*100</f>
        <v>6.8389508754064368</v>
      </c>
      <c r="G50" s="23"/>
    </row>
    <row r="51" spans="1:7" x14ac:dyDescent="0.2">
      <c r="A51" s="81" t="s">
        <v>1291</v>
      </c>
      <c r="B51" s="81"/>
      <c r="C51" s="81"/>
      <c r="D51" s="81"/>
      <c r="E51" s="23">
        <v>2500</v>
      </c>
      <c r="F51" s="23">
        <f>E51/$E$45*100</f>
        <v>6.8389508754064368</v>
      </c>
      <c r="G51" s="23"/>
    </row>
    <row r="52" spans="1:7" x14ac:dyDescent="0.2">
      <c r="A52" s="81" t="s">
        <v>1334</v>
      </c>
      <c r="B52" s="81"/>
      <c r="C52" s="81"/>
      <c r="D52" s="81"/>
      <c r="E52" s="23">
        <v>2500</v>
      </c>
      <c r="F52" s="23">
        <f>E52/$E$45*100</f>
        <v>6.8389508754064368</v>
      </c>
      <c r="G52" s="23"/>
    </row>
    <row r="53" spans="1:7" x14ac:dyDescent="0.2">
      <c r="A53" s="81" t="s">
        <v>1334</v>
      </c>
      <c r="B53" s="81"/>
      <c r="C53" s="81"/>
      <c r="D53" s="81"/>
      <c r="E53" s="23">
        <v>1000</v>
      </c>
      <c r="F53" s="23">
        <f>E53/$E$45*100</f>
        <v>2.7355803501625746</v>
      </c>
      <c r="G53" s="23"/>
    </row>
    <row r="54" spans="1:7" x14ac:dyDescent="0.2">
      <c r="A54" s="88" t="s">
        <v>1292</v>
      </c>
      <c r="B54" s="89"/>
      <c r="C54" s="89"/>
      <c r="D54" s="88"/>
      <c r="E54" s="90">
        <f>SUM(E50:E53)</f>
        <v>8500</v>
      </c>
      <c r="F54" s="90">
        <f>SUM(F50:F53)</f>
        <v>23.252432976381886</v>
      </c>
      <c r="G54" s="29"/>
    </row>
    <row r="56" spans="1:7" x14ac:dyDescent="0.2">
      <c r="A56" s="14" t="s">
        <v>41</v>
      </c>
    </row>
    <row r="57" spans="1:7" x14ac:dyDescent="0.2">
      <c r="A57" s="14" t="s">
        <v>1129</v>
      </c>
    </row>
    <row r="58" spans="1:7" x14ac:dyDescent="0.2">
      <c r="A58" s="14" t="s">
        <v>1293</v>
      </c>
    </row>
    <row r="59" spans="1:7" x14ac:dyDescent="0.2">
      <c r="A59" s="14"/>
    </row>
    <row r="60" spans="1:7" ht="33.75" customHeight="1" x14ac:dyDescent="0.2">
      <c r="A60" s="118" t="s">
        <v>1294</v>
      </c>
      <c r="B60" s="118"/>
      <c r="C60" s="118"/>
      <c r="D60" s="118"/>
      <c r="E60" s="118"/>
      <c r="F60" s="118"/>
      <c r="G60" s="118"/>
    </row>
    <row r="62" spans="1:7" x14ac:dyDescent="0.2">
      <c r="A62" s="14" t="s">
        <v>42</v>
      </c>
    </row>
    <row r="63" spans="1:7" x14ac:dyDescent="0.2">
      <c r="A63" s="14" t="s">
        <v>43</v>
      </c>
    </row>
    <row r="64" spans="1:7" x14ac:dyDescent="0.2">
      <c r="A64" s="14" t="s">
        <v>44</v>
      </c>
      <c r="B64" s="14"/>
      <c r="C64" s="30" t="s">
        <v>991</v>
      </c>
      <c r="D64" s="14" t="s">
        <v>45</v>
      </c>
    </row>
    <row r="65" spans="1:5" x14ac:dyDescent="0.2">
      <c r="A65" s="7" t="s">
        <v>47</v>
      </c>
      <c r="C65" s="67" t="s">
        <v>990</v>
      </c>
      <c r="D65" s="31">
        <v>10.4077</v>
      </c>
    </row>
    <row r="66" spans="1:5" x14ac:dyDescent="0.2">
      <c r="A66" s="7" t="s">
        <v>48</v>
      </c>
      <c r="C66" s="67" t="s">
        <v>990</v>
      </c>
      <c r="D66" s="31">
        <v>10.4077</v>
      </c>
    </row>
    <row r="67" spans="1:5" x14ac:dyDescent="0.2">
      <c r="A67" s="7" t="s">
        <v>49</v>
      </c>
      <c r="C67" s="67" t="s">
        <v>990</v>
      </c>
      <c r="D67" s="31">
        <v>10.439299999999999</v>
      </c>
    </row>
    <row r="68" spans="1:5" x14ac:dyDescent="0.2">
      <c r="A68" s="7" t="s">
        <v>50</v>
      </c>
      <c r="C68" s="67" t="s">
        <v>990</v>
      </c>
      <c r="D68" s="31">
        <v>10.439299999999999</v>
      </c>
    </row>
    <row r="70" spans="1:5" x14ac:dyDescent="0.2">
      <c r="A70" s="7" t="s">
        <v>1414</v>
      </c>
    </row>
    <row r="71" spans="1:5" x14ac:dyDescent="0.2">
      <c r="A71" s="7" t="s">
        <v>55</v>
      </c>
    </row>
    <row r="73" spans="1:5" x14ac:dyDescent="0.2">
      <c r="A73" s="14" t="s">
        <v>51</v>
      </c>
      <c r="D73" s="30" t="s">
        <v>57</v>
      </c>
    </row>
    <row r="75" spans="1:5" x14ac:dyDescent="0.2">
      <c r="A75" s="63" t="s">
        <v>1295</v>
      </c>
    </row>
    <row r="76" spans="1:5" x14ac:dyDescent="0.2">
      <c r="A76" s="63"/>
    </row>
    <row r="77" spans="1:5" x14ac:dyDescent="0.2">
      <c r="A77" s="59" t="s">
        <v>1415</v>
      </c>
    </row>
    <row r="78" spans="1:5" x14ac:dyDescent="0.2">
      <c r="A78" s="59" t="s">
        <v>1416</v>
      </c>
    </row>
    <row r="80" spans="1:5" x14ac:dyDescent="0.2">
      <c r="A80" s="14" t="s">
        <v>286</v>
      </c>
      <c r="D80" s="34">
        <v>1.44503286565141</v>
      </c>
      <c r="E80" s="10" t="s">
        <v>56</v>
      </c>
    </row>
    <row r="82" spans="1:9" x14ac:dyDescent="0.2">
      <c r="A82" s="14" t="s">
        <v>963</v>
      </c>
      <c r="D82" s="30" t="s">
        <v>57</v>
      </c>
    </row>
    <row r="84" spans="1:9" x14ac:dyDescent="0.2">
      <c r="A84" s="63" t="s">
        <v>1000</v>
      </c>
      <c r="B84" s="59"/>
      <c r="C84" s="59"/>
      <c r="D84" s="59"/>
      <c r="E84" s="11"/>
      <c r="G84" s="11"/>
      <c r="H84" s="59"/>
      <c r="I84" s="59"/>
    </row>
    <row r="85" spans="1:9" x14ac:dyDescent="0.2">
      <c r="A85" s="59"/>
      <c r="B85" s="59"/>
      <c r="C85" s="59"/>
      <c r="D85" s="59"/>
      <c r="E85" s="11"/>
      <c r="G85" s="11"/>
      <c r="H85" s="59"/>
      <c r="I85" s="59"/>
    </row>
    <row r="86" spans="1:9" x14ac:dyDescent="0.2">
      <c r="A86" s="59"/>
      <c r="B86" s="59"/>
      <c r="C86" s="59"/>
      <c r="D86" s="59"/>
      <c r="E86" s="11"/>
      <c r="G86" s="11"/>
      <c r="H86" s="59"/>
      <c r="I86" s="59"/>
    </row>
    <row r="87" spans="1:9" x14ac:dyDescent="0.2">
      <c r="A87" s="63" t="s">
        <v>997</v>
      </c>
      <c r="B87" s="59"/>
      <c r="C87" s="59"/>
      <c r="D87" s="59"/>
      <c r="E87" s="11"/>
      <c r="G87" s="11"/>
      <c r="H87" s="59"/>
      <c r="I87" s="59"/>
    </row>
    <row r="88" spans="1:9" x14ac:dyDescent="0.2">
      <c r="A88" s="70"/>
      <c r="B88" s="59"/>
      <c r="C88" s="59"/>
      <c r="D88" s="59"/>
      <c r="E88" s="11"/>
      <c r="G88" s="11"/>
      <c r="H88" s="59"/>
      <c r="I88" s="59"/>
    </row>
    <row r="89" spans="1:9" x14ac:dyDescent="0.2">
      <c r="A89" s="59"/>
      <c r="B89" s="59"/>
      <c r="C89" s="59"/>
      <c r="D89" s="59"/>
      <c r="E89" s="11"/>
      <c r="G89" s="11"/>
      <c r="H89" s="59"/>
      <c r="I89" s="59"/>
    </row>
    <row r="90" spans="1:9" x14ac:dyDescent="0.2">
      <c r="A90" s="59"/>
      <c r="B90" s="59"/>
      <c r="C90" s="59"/>
      <c r="D90" s="59"/>
      <c r="E90" s="11"/>
      <c r="G90" s="11"/>
      <c r="H90" s="59"/>
      <c r="I90" s="59"/>
    </row>
    <row r="91" spans="1:9" x14ac:dyDescent="0.2">
      <c r="A91" s="59"/>
      <c r="B91" s="59"/>
      <c r="C91" s="59"/>
      <c r="D91" s="59"/>
      <c r="E91" s="11"/>
      <c r="G91" s="11"/>
      <c r="H91" s="59"/>
      <c r="I91" s="59"/>
    </row>
    <row r="92" spans="1:9" x14ac:dyDescent="0.2">
      <c r="A92" s="59"/>
      <c r="B92" s="59"/>
      <c r="C92" s="59"/>
      <c r="D92" s="59"/>
      <c r="E92" s="11"/>
      <c r="G92" s="11"/>
      <c r="H92" s="59"/>
      <c r="I92" s="59"/>
    </row>
    <row r="93" spans="1:9" x14ac:dyDescent="0.2">
      <c r="A93" s="59"/>
      <c r="B93" s="59"/>
      <c r="C93" s="59"/>
      <c r="D93" s="59"/>
      <c r="E93" s="11"/>
      <c r="G93" s="11"/>
      <c r="H93" s="59"/>
      <c r="I93" s="59"/>
    </row>
    <row r="94" spans="1:9" x14ac:dyDescent="0.2">
      <c r="A94" s="59"/>
      <c r="B94" s="59"/>
      <c r="C94" s="59"/>
      <c r="D94" s="59"/>
      <c r="E94" s="11"/>
      <c r="G94" s="11"/>
      <c r="H94" s="59"/>
      <c r="I94" s="59"/>
    </row>
    <row r="95" spans="1:9" x14ac:dyDescent="0.2">
      <c r="A95" s="59"/>
      <c r="B95" s="59"/>
      <c r="C95" s="59"/>
      <c r="D95" s="59"/>
      <c r="E95" s="11"/>
      <c r="G95" s="11"/>
      <c r="H95" s="59"/>
      <c r="I95" s="59"/>
    </row>
    <row r="96" spans="1:9" x14ac:dyDescent="0.2">
      <c r="A96" s="59"/>
      <c r="B96" s="59"/>
      <c r="C96" s="59"/>
      <c r="D96" s="59"/>
      <c r="E96" s="11"/>
      <c r="G96" s="11"/>
      <c r="H96" s="59"/>
      <c r="I96" s="59"/>
    </row>
    <row r="97" spans="1:9" x14ac:dyDescent="0.2">
      <c r="A97" s="59"/>
      <c r="B97" s="59"/>
      <c r="C97" s="59"/>
      <c r="D97" s="59"/>
      <c r="E97" s="11"/>
      <c r="G97" s="11"/>
      <c r="H97" s="59"/>
      <c r="I97" s="59"/>
    </row>
    <row r="98" spans="1:9" x14ac:dyDescent="0.2">
      <c r="A98" s="59"/>
      <c r="B98" s="59"/>
      <c r="C98" s="59"/>
      <c r="D98" s="59"/>
      <c r="E98" s="11"/>
      <c r="G98" s="11"/>
      <c r="H98" s="59"/>
      <c r="I98" s="59"/>
    </row>
    <row r="99" spans="1:9" x14ac:dyDescent="0.2">
      <c r="A99" s="59"/>
      <c r="B99" s="59"/>
      <c r="C99" s="59"/>
      <c r="D99" s="59"/>
      <c r="E99" s="11"/>
      <c r="G99" s="11"/>
      <c r="H99" s="59"/>
      <c r="I99" s="59"/>
    </row>
    <row r="100" spans="1:9" x14ac:dyDescent="0.2">
      <c r="A100" s="59"/>
      <c r="B100" s="59"/>
      <c r="C100" s="59"/>
      <c r="D100" s="59"/>
      <c r="E100" s="11"/>
      <c r="G100" s="11"/>
      <c r="H100" s="59"/>
      <c r="I100" s="59"/>
    </row>
    <row r="101" spans="1:9" x14ac:dyDescent="0.2">
      <c r="A101" s="59"/>
      <c r="B101" s="59"/>
      <c r="C101" s="59"/>
      <c r="D101" s="59"/>
      <c r="E101" s="11"/>
      <c r="G101" s="11"/>
      <c r="H101" s="59"/>
      <c r="I101" s="59"/>
    </row>
    <row r="102" spans="1:9" x14ac:dyDescent="0.2">
      <c r="A102" s="59"/>
      <c r="B102" s="59"/>
      <c r="C102" s="59"/>
      <c r="D102" s="59"/>
      <c r="E102" s="11"/>
      <c r="G102" s="11"/>
      <c r="H102" s="59"/>
      <c r="I102" s="59"/>
    </row>
    <row r="103" spans="1:9" x14ac:dyDescent="0.2">
      <c r="A103" s="63" t="s">
        <v>1417</v>
      </c>
      <c r="B103" s="59"/>
      <c r="C103" s="59"/>
      <c r="D103" s="59"/>
      <c r="E103" s="11"/>
      <c r="G103" s="11"/>
      <c r="H103" s="59"/>
      <c r="I103" s="59"/>
    </row>
    <row r="104" spans="1:9" x14ac:dyDescent="0.2">
      <c r="A104" s="59"/>
      <c r="B104" s="59"/>
      <c r="C104" s="59"/>
      <c r="D104" s="59"/>
      <c r="E104" s="11"/>
      <c r="G104" s="11"/>
      <c r="H104" s="59"/>
      <c r="I104" s="59"/>
    </row>
    <row r="105" spans="1:9" x14ac:dyDescent="0.2">
      <c r="A105" s="63" t="s">
        <v>998</v>
      </c>
      <c r="B105" s="59"/>
      <c r="C105" s="59"/>
      <c r="D105" s="59"/>
      <c r="E105" s="11"/>
      <c r="G105" s="11"/>
      <c r="H105" s="59"/>
      <c r="I105" s="59"/>
    </row>
    <row r="106" spans="1:9" x14ac:dyDescent="0.2">
      <c r="A106" s="59"/>
      <c r="B106" s="59"/>
      <c r="C106" s="59"/>
      <c r="D106" s="59"/>
      <c r="E106" s="11"/>
      <c r="G106" s="11"/>
      <c r="H106" s="59"/>
      <c r="I106" s="59"/>
    </row>
    <row r="107" spans="1:9" x14ac:dyDescent="0.2">
      <c r="A107" s="59"/>
      <c r="B107" s="59"/>
      <c r="C107" s="59"/>
      <c r="D107" s="59"/>
      <c r="E107" s="11"/>
      <c r="G107" s="11"/>
      <c r="H107" s="59"/>
      <c r="I107" s="59"/>
    </row>
    <row r="108" spans="1:9" x14ac:dyDescent="0.2">
      <c r="A108" s="59"/>
      <c r="B108" s="59"/>
      <c r="C108" s="59"/>
      <c r="D108" s="59"/>
      <c r="E108" s="11"/>
      <c r="G108" s="11"/>
      <c r="H108" s="59"/>
      <c r="I108" s="59"/>
    </row>
    <row r="109" spans="1:9" x14ac:dyDescent="0.2">
      <c r="A109" s="59"/>
      <c r="B109" s="59"/>
      <c r="C109" s="59"/>
      <c r="D109" s="59"/>
      <c r="E109" s="11"/>
      <c r="G109" s="11"/>
      <c r="H109" s="59"/>
      <c r="I109" s="59"/>
    </row>
    <row r="110" spans="1:9" x14ac:dyDescent="0.2">
      <c r="A110" s="59"/>
      <c r="B110" s="59"/>
      <c r="C110" s="59"/>
      <c r="D110" s="59"/>
      <c r="E110" s="11"/>
      <c r="G110" s="11"/>
      <c r="H110" s="59"/>
      <c r="I110" s="59"/>
    </row>
    <row r="111" spans="1:9" x14ac:dyDescent="0.2">
      <c r="A111" s="59"/>
      <c r="B111" s="59"/>
      <c r="C111" s="59"/>
      <c r="D111" s="59"/>
      <c r="E111" s="11"/>
      <c r="G111" s="11"/>
      <c r="H111" s="59"/>
      <c r="I111" s="59"/>
    </row>
    <row r="112" spans="1:9" x14ac:dyDescent="0.2">
      <c r="A112" s="59"/>
      <c r="B112" s="59"/>
      <c r="C112" s="59"/>
      <c r="D112" s="59"/>
      <c r="E112" s="11"/>
      <c r="G112" s="11"/>
      <c r="H112" s="59"/>
      <c r="I112" s="59"/>
    </row>
    <row r="113" spans="1:9" x14ac:dyDescent="0.2">
      <c r="A113" s="59"/>
      <c r="B113" s="59"/>
      <c r="C113" s="59"/>
      <c r="D113" s="59"/>
      <c r="E113" s="11"/>
      <c r="G113" s="11"/>
      <c r="H113" s="59"/>
      <c r="I113" s="59"/>
    </row>
    <row r="114" spans="1:9" x14ac:dyDescent="0.2">
      <c r="A114" s="59"/>
      <c r="B114" s="59"/>
      <c r="C114" s="59"/>
      <c r="D114" s="59"/>
      <c r="E114" s="11"/>
      <c r="G114" s="11"/>
      <c r="H114" s="59"/>
      <c r="I114" s="59"/>
    </row>
    <row r="115" spans="1:9" x14ac:dyDescent="0.2">
      <c r="A115" s="59"/>
      <c r="B115" s="59"/>
      <c r="C115" s="59"/>
      <c r="D115" s="59"/>
      <c r="E115" s="11"/>
      <c r="G115" s="11"/>
      <c r="H115" s="59"/>
      <c r="I115" s="59"/>
    </row>
    <row r="116" spans="1:9" x14ac:dyDescent="0.2">
      <c r="A116" s="59"/>
      <c r="B116" s="59"/>
      <c r="C116" s="59"/>
      <c r="D116" s="59"/>
      <c r="E116" s="11"/>
      <c r="G116" s="11"/>
      <c r="H116" s="59"/>
      <c r="I116" s="59"/>
    </row>
    <row r="117" spans="1:9" x14ac:dyDescent="0.2">
      <c r="A117" s="59"/>
      <c r="B117" s="59"/>
      <c r="C117" s="59"/>
      <c r="D117" s="59"/>
      <c r="E117" s="11"/>
      <c r="G117" s="11"/>
      <c r="H117" s="59"/>
      <c r="I117" s="59"/>
    </row>
    <row r="118" spans="1:9" x14ac:dyDescent="0.2">
      <c r="A118" s="59"/>
      <c r="B118" s="59"/>
      <c r="C118" s="59"/>
      <c r="D118" s="59"/>
      <c r="E118" s="11"/>
      <c r="G118" s="11"/>
      <c r="H118" s="59"/>
      <c r="I118" s="59"/>
    </row>
    <row r="119" spans="1:9" x14ac:dyDescent="0.2">
      <c r="A119" s="59"/>
      <c r="B119" s="59"/>
      <c r="C119" s="59"/>
      <c r="D119" s="59"/>
      <c r="E119" s="11"/>
      <c r="G119" s="11"/>
      <c r="H119" s="59"/>
      <c r="I119" s="59"/>
    </row>
    <row r="120" spans="1:9" x14ac:dyDescent="0.2">
      <c r="A120" s="59"/>
      <c r="B120" s="59"/>
      <c r="C120" s="59"/>
      <c r="D120" s="59"/>
      <c r="E120" s="11"/>
      <c r="G120" s="11"/>
      <c r="H120" s="59"/>
      <c r="I120" s="59"/>
    </row>
    <row r="121" spans="1:9" x14ac:dyDescent="0.2">
      <c r="A121" s="59" t="s">
        <v>996</v>
      </c>
      <c r="B121" s="59"/>
      <c r="C121" s="59"/>
      <c r="D121" s="59"/>
      <c r="E121" s="11"/>
      <c r="G121" s="11"/>
      <c r="H121" s="59"/>
      <c r="I121" s="59"/>
    </row>
    <row r="122" spans="1:9" x14ac:dyDescent="0.2">
      <c r="A122" s="59"/>
      <c r="B122" s="59"/>
      <c r="C122" s="59"/>
      <c r="D122" s="59"/>
      <c r="E122" s="11"/>
      <c r="G122" s="11"/>
      <c r="H122" s="59"/>
      <c r="I122" s="59"/>
    </row>
    <row r="123" spans="1:9" x14ac:dyDescent="0.2">
      <c r="A123" s="59"/>
      <c r="B123" s="59"/>
      <c r="C123" s="59"/>
      <c r="D123" s="59"/>
      <c r="E123" s="11"/>
      <c r="G123" s="11"/>
      <c r="H123" s="59"/>
      <c r="I123" s="59"/>
    </row>
    <row r="124" spans="1:9" x14ac:dyDescent="0.2">
      <c r="A124" s="70"/>
      <c r="B124" s="59"/>
      <c r="C124" s="59"/>
      <c r="D124" s="59"/>
      <c r="E124" s="11"/>
      <c r="G124" s="11"/>
      <c r="H124" s="59"/>
      <c r="I124" s="59"/>
    </row>
    <row r="125" spans="1:9" x14ac:dyDescent="0.2">
      <c r="A125" s="70"/>
      <c r="B125" s="59"/>
      <c r="C125" s="59"/>
      <c r="D125" s="59"/>
      <c r="E125" s="11"/>
      <c r="G125" s="11"/>
      <c r="H125" s="59"/>
      <c r="I125" s="59"/>
    </row>
    <row r="126" spans="1:9" x14ac:dyDescent="0.2">
      <c r="A126" s="59"/>
      <c r="B126" s="59"/>
      <c r="C126" s="59"/>
      <c r="D126" s="59"/>
      <c r="E126" s="11"/>
      <c r="G126" s="11"/>
      <c r="H126" s="59"/>
      <c r="I126" s="59"/>
    </row>
    <row r="127" spans="1:9" x14ac:dyDescent="0.2">
      <c r="A127" s="59"/>
      <c r="B127" s="59"/>
      <c r="C127" s="59"/>
      <c r="D127" s="59"/>
      <c r="E127" s="11"/>
      <c r="G127" s="11"/>
      <c r="H127" s="59"/>
      <c r="I127" s="59"/>
    </row>
    <row r="128" spans="1:9" x14ac:dyDescent="0.2">
      <c r="A128" s="59"/>
      <c r="B128" s="59"/>
      <c r="C128" s="59"/>
      <c r="D128" s="59"/>
      <c r="E128" s="11"/>
      <c r="G128" s="11"/>
      <c r="H128" s="59"/>
      <c r="I128" s="59"/>
    </row>
    <row r="129" spans="1:9" x14ac:dyDescent="0.2">
      <c r="A129" s="59"/>
      <c r="B129" s="59"/>
      <c r="C129" s="59"/>
      <c r="D129" s="59"/>
      <c r="E129" s="11"/>
      <c r="G129" s="11"/>
      <c r="H129" s="59"/>
      <c r="I129" s="59"/>
    </row>
    <row r="130" spans="1:9" x14ac:dyDescent="0.2">
      <c r="A130" s="59"/>
      <c r="B130" s="59"/>
      <c r="C130" s="59"/>
      <c r="D130" s="59"/>
      <c r="E130" s="11"/>
      <c r="G130" s="11"/>
      <c r="H130" s="59"/>
      <c r="I130" s="59"/>
    </row>
    <row r="131" spans="1:9" x14ac:dyDescent="0.2">
      <c r="A131" s="59"/>
      <c r="B131" s="59"/>
      <c r="C131" s="59"/>
      <c r="D131" s="59"/>
      <c r="E131" s="11"/>
      <c r="G131" s="11"/>
      <c r="H131" s="59"/>
      <c r="I131" s="59"/>
    </row>
    <row r="132" spans="1:9" x14ac:dyDescent="0.2">
      <c r="A132" s="59"/>
      <c r="B132" s="59"/>
      <c r="C132" s="59"/>
      <c r="D132" s="59"/>
      <c r="E132" s="11"/>
      <c r="G132" s="11"/>
      <c r="H132" s="59"/>
      <c r="I132" s="59"/>
    </row>
    <row r="133" spans="1:9" x14ac:dyDescent="0.2">
      <c r="A133" s="59"/>
      <c r="B133" s="59"/>
      <c r="C133" s="59"/>
      <c r="D133" s="59"/>
      <c r="E133" s="11"/>
      <c r="G133" s="11"/>
      <c r="H133" s="59"/>
      <c r="I133" s="59"/>
    </row>
    <row r="134" spans="1:9" x14ac:dyDescent="0.2">
      <c r="A134" s="59"/>
      <c r="B134" s="59"/>
      <c r="C134" s="59"/>
      <c r="D134" s="59"/>
      <c r="E134" s="11"/>
      <c r="G134" s="11"/>
      <c r="H134" s="59"/>
      <c r="I134" s="59"/>
    </row>
    <row r="135" spans="1:9" x14ac:dyDescent="0.2">
      <c r="A135" s="59"/>
      <c r="B135" s="59"/>
      <c r="C135" s="59"/>
      <c r="D135" s="59"/>
      <c r="E135" s="11"/>
      <c r="G135" s="11"/>
      <c r="H135" s="59"/>
      <c r="I135" s="59"/>
    </row>
    <row r="136" spans="1:9" x14ac:dyDescent="0.2">
      <c r="A136" s="59"/>
      <c r="B136" s="59"/>
      <c r="C136" s="59"/>
      <c r="D136" s="59"/>
      <c r="E136" s="11"/>
      <c r="G136" s="11"/>
      <c r="H136" s="59"/>
      <c r="I136" s="59"/>
    </row>
    <row r="137" spans="1:9" x14ac:dyDescent="0.2">
      <c r="A137" s="59"/>
      <c r="B137" s="59"/>
      <c r="C137" s="59"/>
      <c r="D137" s="59"/>
      <c r="E137" s="11"/>
      <c r="G137" s="11"/>
      <c r="H137" s="59"/>
      <c r="I137" s="59"/>
    </row>
    <row r="138" spans="1:9" x14ac:dyDescent="0.2">
      <c r="A138" s="59"/>
      <c r="B138" s="59"/>
      <c r="C138" s="59"/>
      <c r="D138" s="59"/>
      <c r="E138" s="11"/>
      <c r="G138" s="11"/>
      <c r="H138" s="59"/>
      <c r="I138" s="59"/>
    </row>
    <row r="139" spans="1:9" x14ac:dyDescent="0.2">
      <c r="A139" s="59"/>
      <c r="B139" s="59"/>
      <c r="C139" s="59"/>
      <c r="D139" s="59"/>
      <c r="E139" s="11"/>
      <c r="G139" s="11"/>
      <c r="H139" s="59"/>
      <c r="I139" s="59"/>
    </row>
    <row r="140" spans="1:9" x14ac:dyDescent="0.2">
      <c r="A140" s="59"/>
      <c r="B140" s="59"/>
      <c r="C140" s="59"/>
      <c r="D140" s="59"/>
      <c r="E140" s="11"/>
      <c r="G140" s="11"/>
      <c r="H140" s="59"/>
      <c r="I140" s="59"/>
    </row>
    <row r="141" spans="1:9" x14ac:dyDescent="0.2">
      <c r="A141" s="59"/>
      <c r="B141" s="59"/>
      <c r="C141" s="59"/>
      <c r="D141" s="59"/>
      <c r="E141" s="11"/>
      <c r="G141" s="11"/>
      <c r="H141" s="59"/>
      <c r="I141" s="59"/>
    </row>
    <row r="142" spans="1:9" x14ac:dyDescent="0.2">
      <c r="A142" s="59"/>
      <c r="B142" s="59"/>
      <c r="C142" s="59"/>
      <c r="D142" s="59"/>
      <c r="E142" s="11"/>
      <c r="G142" s="11"/>
      <c r="H142" s="59"/>
      <c r="I142" s="59"/>
    </row>
    <row r="143" spans="1:9" x14ac:dyDescent="0.2">
      <c r="A143" s="59"/>
      <c r="B143" s="59"/>
      <c r="C143" s="59"/>
      <c r="D143" s="59"/>
      <c r="E143" s="11"/>
      <c r="G143" s="11"/>
      <c r="H143" s="59"/>
      <c r="I143" s="59"/>
    </row>
    <row r="144" spans="1:9" x14ac:dyDescent="0.2">
      <c r="A144" s="59"/>
      <c r="B144" s="59"/>
      <c r="C144" s="59"/>
      <c r="D144" s="59"/>
      <c r="E144" s="11"/>
      <c r="G144" s="11"/>
      <c r="H144" s="59"/>
      <c r="I144" s="59"/>
    </row>
    <row r="145" spans="1:9" x14ac:dyDescent="0.2">
      <c r="A145" s="59"/>
      <c r="B145" s="59"/>
      <c r="C145" s="59"/>
      <c r="D145" s="59"/>
      <c r="E145" s="11"/>
      <c r="G145" s="11"/>
      <c r="H145" s="59"/>
      <c r="I145" s="59"/>
    </row>
    <row r="146" spans="1:9" x14ac:dyDescent="0.2">
      <c r="A146" s="59"/>
      <c r="B146" s="59"/>
      <c r="C146" s="59"/>
      <c r="D146" s="59"/>
      <c r="E146" s="11"/>
      <c r="G146" s="11"/>
      <c r="H146" s="59"/>
      <c r="I146" s="59"/>
    </row>
    <row r="147" spans="1:9" x14ac:dyDescent="0.2">
      <c r="A147" s="59"/>
      <c r="B147" s="59"/>
      <c r="C147" s="59"/>
      <c r="D147" s="59"/>
      <c r="E147" s="11"/>
      <c r="G147" s="11"/>
      <c r="H147" s="59"/>
      <c r="I147" s="59"/>
    </row>
    <row r="148" spans="1:9" x14ac:dyDescent="0.2">
      <c r="A148" s="59"/>
      <c r="B148" s="59"/>
      <c r="C148" s="59"/>
      <c r="D148" s="59"/>
      <c r="E148" s="11"/>
      <c r="G148" s="11"/>
      <c r="H148" s="59"/>
      <c r="I148" s="59"/>
    </row>
    <row r="149" spans="1:9" x14ac:dyDescent="0.2">
      <c r="A149" s="59"/>
      <c r="B149" s="59"/>
      <c r="C149" s="59"/>
      <c r="D149" s="59"/>
      <c r="E149" s="11"/>
      <c r="G149" s="11"/>
      <c r="H149" s="59"/>
      <c r="I149" s="59"/>
    </row>
    <row r="150" spans="1:9" x14ac:dyDescent="0.2">
      <c r="A150" s="59"/>
      <c r="B150" s="59"/>
      <c r="C150" s="59"/>
      <c r="D150" s="59"/>
      <c r="E150" s="11"/>
      <c r="G150" s="11"/>
      <c r="H150" s="59"/>
      <c r="I150" s="59"/>
    </row>
    <row r="151" spans="1:9" x14ac:dyDescent="0.2">
      <c r="A151" s="59"/>
      <c r="B151" s="59"/>
      <c r="C151" s="59"/>
      <c r="D151" s="59"/>
      <c r="E151" s="11"/>
      <c r="G151" s="11"/>
      <c r="H151" s="59"/>
      <c r="I151" s="59"/>
    </row>
    <row r="152" spans="1:9" x14ac:dyDescent="0.2">
      <c r="A152" s="59"/>
      <c r="B152" s="59"/>
      <c r="C152" s="59"/>
      <c r="D152" s="59"/>
      <c r="E152" s="11"/>
      <c r="G152" s="11"/>
      <c r="H152" s="59"/>
      <c r="I152" s="59"/>
    </row>
    <row r="153" spans="1:9" x14ac:dyDescent="0.2">
      <c r="A153" s="59"/>
      <c r="B153" s="59"/>
      <c r="C153" s="59"/>
      <c r="D153" s="59"/>
      <c r="E153" s="11"/>
      <c r="G153" s="11"/>
      <c r="H153" s="59"/>
      <c r="I153" s="59"/>
    </row>
    <row r="154" spans="1:9" x14ac:dyDescent="0.2">
      <c r="A154" s="59"/>
      <c r="B154" s="59"/>
      <c r="C154" s="59"/>
      <c r="D154" s="59"/>
      <c r="E154" s="11"/>
      <c r="G154" s="11"/>
      <c r="H154" s="59"/>
      <c r="I154" s="59"/>
    </row>
    <row r="155" spans="1:9" x14ac:dyDescent="0.2">
      <c r="A155" s="59"/>
      <c r="B155" s="59"/>
      <c r="C155" s="59"/>
      <c r="D155" s="59"/>
      <c r="E155" s="11"/>
      <c r="G155" s="11"/>
      <c r="H155" s="59"/>
      <c r="I155" s="59"/>
    </row>
    <row r="156" spans="1:9" x14ac:dyDescent="0.2">
      <c r="A156" s="59"/>
      <c r="B156" s="59"/>
      <c r="C156" s="59"/>
      <c r="D156" s="59"/>
      <c r="E156" s="11"/>
      <c r="G156" s="11"/>
      <c r="H156" s="59"/>
      <c r="I156" s="59"/>
    </row>
    <row r="157" spans="1:9" x14ac:dyDescent="0.2">
      <c r="A157" s="59"/>
      <c r="B157" s="59"/>
      <c r="C157" s="59"/>
      <c r="D157" s="59"/>
      <c r="E157" s="11"/>
      <c r="G157" s="11"/>
      <c r="H157" s="59"/>
      <c r="I157" s="59"/>
    </row>
    <row r="158" spans="1:9" x14ac:dyDescent="0.2">
      <c r="A158" s="59"/>
      <c r="B158" s="59"/>
      <c r="C158" s="59"/>
      <c r="D158" s="59"/>
      <c r="E158" s="11"/>
      <c r="G158" s="11"/>
      <c r="H158" s="59"/>
      <c r="I158" s="59"/>
    </row>
    <row r="159" spans="1:9" x14ac:dyDescent="0.2">
      <c r="A159" s="59"/>
      <c r="B159" s="59"/>
      <c r="C159" s="59"/>
      <c r="D159" s="59"/>
      <c r="E159" s="11"/>
      <c r="G159" s="11"/>
      <c r="H159" s="59"/>
      <c r="I159" s="59"/>
    </row>
    <row r="160" spans="1:9" x14ac:dyDescent="0.2">
      <c r="A160" s="59"/>
      <c r="B160" s="59"/>
      <c r="C160" s="59"/>
      <c r="D160" s="59"/>
      <c r="E160" s="11"/>
      <c r="G160" s="11"/>
      <c r="H160" s="59"/>
      <c r="I160" s="59"/>
    </row>
    <row r="161" spans="1:9" x14ac:dyDescent="0.2">
      <c r="A161" s="59"/>
      <c r="B161" s="59"/>
      <c r="C161" s="59"/>
      <c r="D161" s="59"/>
      <c r="E161" s="11"/>
      <c r="G161" s="11"/>
      <c r="H161" s="59"/>
      <c r="I161" s="59"/>
    </row>
    <row r="162" spans="1:9" x14ac:dyDescent="0.2">
      <c r="A162" s="59"/>
      <c r="B162" s="59"/>
      <c r="C162" s="59"/>
      <c r="D162" s="59"/>
      <c r="E162" s="11"/>
      <c r="G162" s="11"/>
      <c r="H162" s="59"/>
      <c r="I162" s="59"/>
    </row>
    <row r="163" spans="1:9" x14ac:dyDescent="0.2">
      <c r="A163" s="59"/>
      <c r="B163" s="59"/>
      <c r="C163" s="59"/>
      <c r="D163" s="59"/>
      <c r="E163" s="11"/>
      <c r="G163" s="11"/>
      <c r="H163" s="59"/>
      <c r="I163" s="59"/>
    </row>
    <row r="164" spans="1:9" x14ac:dyDescent="0.2">
      <c r="A164" s="59"/>
      <c r="B164" s="59"/>
      <c r="C164" s="59"/>
      <c r="D164" s="59"/>
      <c r="E164" s="11"/>
      <c r="G164" s="11"/>
      <c r="H164" s="59"/>
      <c r="I164" s="59"/>
    </row>
    <row r="165" spans="1:9" x14ac:dyDescent="0.2">
      <c r="A165" s="59"/>
      <c r="B165" s="59"/>
      <c r="C165" s="59"/>
      <c r="D165" s="59"/>
      <c r="E165" s="11"/>
      <c r="G165" s="11"/>
      <c r="H165" s="59"/>
      <c r="I165" s="59"/>
    </row>
    <row r="166" spans="1:9" x14ac:dyDescent="0.2">
      <c r="A166" s="59"/>
      <c r="B166" s="59"/>
      <c r="C166" s="59"/>
      <c r="D166" s="59"/>
      <c r="E166" s="11"/>
      <c r="G166" s="11"/>
      <c r="H166" s="59"/>
      <c r="I166" s="59"/>
    </row>
    <row r="167" spans="1:9" x14ac:dyDescent="0.2">
      <c r="A167" s="59"/>
      <c r="B167" s="59"/>
      <c r="C167" s="59"/>
      <c r="D167" s="59"/>
      <c r="E167" s="11"/>
      <c r="G167" s="11"/>
      <c r="H167" s="59"/>
      <c r="I167" s="59"/>
    </row>
    <row r="168" spans="1:9" x14ac:dyDescent="0.2">
      <c r="A168" s="59"/>
      <c r="B168" s="59"/>
      <c r="C168" s="59"/>
      <c r="D168" s="59"/>
      <c r="E168" s="11"/>
      <c r="G168" s="11"/>
      <c r="H168" s="59"/>
      <c r="I168" s="59"/>
    </row>
    <row r="169" spans="1:9" x14ac:dyDescent="0.2">
      <c r="A169" s="59"/>
      <c r="B169" s="59"/>
      <c r="C169" s="59"/>
      <c r="D169" s="59"/>
      <c r="E169" s="11"/>
      <c r="G169" s="11"/>
      <c r="H169" s="59"/>
      <c r="I169" s="59"/>
    </row>
    <row r="170" spans="1:9" x14ac:dyDescent="0.2">
      <c r="A170" s="59"/>
      <c r="B170" s="59"/>
      <c r="C170" s="59"/>
      <c r="D170" s="59"/>
      <c r="E170" s="11"/>
      <c r="G170" s="11"/>
      <c r="H170" s="59"/>
      <c r="I170" s="59"/>
    </row>
    <row r="171" spans="1:9" x14ac:dyDescent="0.2">
      <c r="A171" s="59"/>
      <c r="B171" s="59"/>
      <c r="C171" s="59"/>
      <c r="D171" s="59"/>
      <c r="E171" s="11"/>
      <c r="G171" s="11"/>
      <c r="H171" s="59"/>
      <c r="I171" s="59"/>
    </row>
    <row r="172" spans="1:9" x14ac:dyDescent="0.2">
      <c r="A172" s="59"/>
      <c r="B172" s="59"/>
      <c r="C172" s="59"/>
      <c r="D172" s="59"/>
      <c r="E172" s="11"/>
      <c r="G172" s="11"/>
      <c r="H172" s="59"/>
      <c r="I172" s="59"/>
    </row>
    <row r="173" spans="1:9" x14ac:dyDescent="0.2">
      <c r="A173" s="59"/>
      <c r="B173" s="59"/>
      <c r="C173" s="59"/>
      <c r="D173" s="59"/>
      <c r="E173" s="11"/>
      <c r="G173" s="11"/>
      <c r="H173" s="59"/>
      <c r="I173" s="59"/>
    </row>
    <row r="174" spans="1:9" x14ac:dyDescent="0.2">
      <c r="A174" s="59"/>
      <c r="B174" s="59"/>
      <c r="C174" s="59"/>
      <c r="D174" s="59"/>
      <c r="E174" s="11"/>
      <c r="G174" s="11"/>
      <c r="H174" s="59"/>
      <c r="I174" s="59"/>
    </row>
    <row r="175" spans="1:9" x14ac:dyDescent="0.2">
      <c r="A175" s="59"/>
      <c r="B175" s="59"/>
      <c r="C175" s="59"/>
      <c r="D175" s="59"/>
      <c r="E175" s="11"/>
      <c r="G175" s="11"/>
      <c r="H175" s="59"/>
      <c r="I175" s="59"/>
    </row>
    <row r="176" spans="1:9" x14ac:dyDescent="0.2">
      <c r="A176" s="59"/>
      <c r="B176" s="59"/>
      <c r="C176" s="59"/>
      <c r="D176" s="59"/>
      <c r="E176" s="11"/>
      <c r="G176" s="11"/>
      <c r="H176" s="59"/>
      <c r="I176" s="59"/>
    </row>
    <row r="177" spans="1:9" x14ac:dyDescent="0.2">
      <c r="A177" s="59"/>
      <c r="B177" s="59"/>
      <c r="C177" s="59"/>
      <c r="D177" s="59"/>
      <c r="E177" s="11"/>
      <c r="G177" s="11"/>
      <c r="H177" s="59"/>
      <c r="I177" s="59"/>
    </row>
    <row r="178" spans="1:9" x14ac:dyDescent="0.2">
      <c r="A178" s="59"/>
      <c r="B178" s="59"/>
      <c r="C178" s="59"/>
      <c r="D178" s="59"/>
      <c r="E178" s="11"/>
      <c r="G178" s="11"/>
      <c r="H178" s="59"/>
      <c r="I178" s="59"/>
    </row>
    <row r="179" spans="1:9" x14ac:dyDescent="0.2">
      <c r="A179" s="59"/>
      <c r="B179" s="59"/>
      <c r="C179" s="59"/>
      <c r="D179" s="59"/>
      <c r="E179" s="11"/>
      <c r="G179" s="11"/>
      <c r="H179" s="59"/>
      <c r="I179" s="59"/>
    </row>
    <row r="180" spans="1:9" x14ac:dyDescent="0.2">
      <c r="A180" s="59"/>
      <c r="B180" s="59"/>
      <c r="C180" s="59"/>
      <c r="D180" s="59"/>
      <c r="E180" s="11"/>
      <c r="G180" s="11"/>
      <c r="H180" s="59"/>
      <c r="I180" s="59"/>
    </row>
    <row r="181" spans="1:9" x14ac:dyDescent="0.2">
      <c r="A181" s="59"/>
      <c r="B181" s="59"/>
      <c r="C181" s="59"/>
      <c r="D181" s="59"/>
      <c r="E181" s="11"/>
      <c r="G181" s="11"/>
      <c r="H181" s="59"/>
      <c r="I181" s="59"/>
    </row>
    <row r="182" spans="1:9" x14ac:dyDescent="0.2">
      <c r="A182" s="59"/>
      <c r="B182" s="59"/>
      <c r="C182" s="59"/>
      <c r="D182" s="59"/>
      <c r="E182" s="11"/>
      <c r="G182" s="11"/>
      <c r="H182" s="59"/>
      <c r="I182" s="59"/>
    </row>
    <row r="183" spans="1:9" x14ac:dyDescent="0.2">
      <c r="A183" s="59"/>
      <c r="B183" s="59"/>
      <c r="C183" s="59"/>
      <c r="D183" s="59"/>
      <c r="E183" s="11"/>
      <c r="G183" s="11"/>
      <c r="H183" s="59"/>
      <c r="I183" s="59"/>
    </row>
    <row r="184" spans="1:9" x14ac:dyDescent="0.2">
      <c r="A184" s="59"/>
      <c r="B184" s="59"/>
      <c r="C184" s="59"/>
      <c r="D184" s="59"/>
      <c r="E184" s="11"/>
      <c r="G184" s="11"/>
      <c r="H184" s="59"/>
      <c r="I184" s="59"/>
    </row>
    <row r="185" spans="1:9" x14ac:dyDescent="0.2">
      <c r="A185" s="59"/>
      <c r="B185" s="59"/>
      <c r="C185" s="59"/>
      <c r="D185" s="59"/>
      <c r="E185" s="11"/>
      <c r="G185" s="11"/>
      <c r="H185" s="59"/>
      <c r="I185" s="59"/>
    </row>
    <row r="186" spans="1:9" x14ac:dyDescent="0.2">
      <c r="A186" s="59"/>
      <c r="B186" s="59"/>
      <c r="C186" s="59"/>
      <c r="D186" s="59"/>
      <c r="E186" s="11"/>
      <c r="G186" s="11"/>
      <c r="H186" s="59"/>
      <c r="I186" s="59"/>
    </row>
    <row r="187" spans="1:9" x14ac:dyDescent="0.2">
      <c r="A187" s="59"/>
      <c r="B187" s="59"/>
      <c r="C187" s="59"/>
      <c r="D187" s="59"/>
      <c r="E187" s="11"/>
      <c r="G187" s="11"/>
      <c r="H187" s="59"/>
      <c r="I187" s="59"/>
    </row>
    <row r="188" spans="1:9" x14ac:dyDescent="0.2">
      <c r="A188" s="59"/>
      <c r="B188" s="59"/>
      <c r="C188" s="59"/>
      <c r="D188" s="59"/>
      <c r="E188" s="11"/>
      <c r="G188" s="11"/>
      <c r="H188" s="59"/>
      <c r="I188" s="59"/>
    </row>
    <row r="189" spans="1:9" x14ac:dyDescent="0.2">
      <c r="A189" s="59"/>
      <c r="B189" s="59"/>
      <c r="C189" s="59"/>
      <c r="D189" s="59"/>
      <c r="E189" s="11"/>
      <c r="G189" s="11"/>
      <c r="H189" s="59"/>
      <c r="I189" s="59"/>
    </row>
    <row r="190" spans="1:9" x14ac:dyDescent="0.2">
      <c r="A190" s="59"/>
      <c r="B190" s="59"/>
      <c r="C190" s="59"/>
      <c r="D190" s="59"/>
      <c r="E190" s="11"/>
      <c r="G190" s="11"/>
      <c r="H190" s="59"/>
      <c r="I190" s="59"/>
    </row>
    <row r="191" spans="1:9" x14ac:dyDescent="0.2">
      <c r="A191" s="59"/>
      <c r="B191" s="59"/>
      <c r="C191" s="59"/>
      <c r="D191" s="59"/>
      <c r="E191" s="11"/>
      <c r="G191" s="11"/>
      <c r="H191" s="59"/>
      <c r="I191" s="59"/>
    </row>
    <row r="192" spans="1:9" x14ac:dyDescent="0.2">
      <c r="A192" s="59"/>
      <c r="B192" s="59"/>
      <c r="C192" s="59"/>
      <c r="D192" s="59"/>
      <c r="E192" s="11"/>
      <c r="G192" s="11"/>
      <c r="H192" s="59"/>
      <c r="I192" s="59"/>
    </row>
    <row r="193" spans="1:9" x14ac:dyDescent="0.2">
      <c r="A193" s="59"/>
      <c r="B193" s="59"/>
      <c r="C193" s="59"/>
      <c r="D193" s="59"/>
      <c r="E193" s="11"/>
      <c r="G193" s="11"/>
      <c r="H193" s="59"/>
      <c r="I193" s="59"/>
    </row>
    <row r="194" spans="1:9" x14ac:dyDescent="0.2">
      <c r="A194" s="59"/>
      <c r="B194" s="59"/>
      <c r="C194" s="59"/>
      <c r="D194" s="59"/>
      <c r="E194" s="11"/>
      <c r="G194" s="11"/>
      <c r="H194" s="59"/>
      <c r="I194" s="59"/>
    </row>
    <row r="195" spans="1:9" x14ac:dyDescent="0.2">
      <c r="A195" s="59"/>
      <c r="B195" s="59"/>
      <c r="C195" s="59"/>
      <c r="D195" s="59"/>
      <c r="E195" s="11"/>
      <c r="G195" s="11"/>
      <c r="H195" s="59"/>
      <c r="I195" s="59"/>
    </row>
    <row r="196" spans="1:9" x14ac:dyDescent="0.2">
      <c r="A196" s="59"/>
      <c r="B196" s="59"/>
      <c r="C196" s="59"/>
      <c r="D196" s="59"/>
      <c r="E196" s="11"/>
      <c r="G196" s="11"/>
      <c r="H196" s="59"/>
      <c r="I196" s="59"/>
    </row>
    <row r="197" spans="1:9" x14ac:dyDescent="0.2">
      <c r="A197" s="59"/>
      <c r="B197" s="59"/>
      <c r="C197" s="59"/>
      <c r="D197" s="59"/>
      <c r="E197" s="11"/>
      <c r="G197" s="11"/>
      <c r="H197" s="59"/>
      <c r="I197" s="59"/>
    </row>
    <row r="198" spans="1:9" x14ac:dyDescent="0.2">
      <c r="A198" s="59"/>
      <c r="B198" s="59"/>
      <c r="C198" s="59"/>
      <c r="D198" s="59"/>
      <c r="E198" s="11"/>
      <c r="G198" s="11"/>
      <c r="H198" s="59"/>
      <c r="I198" s="59"/>
    </row>
    <row r="199" spans="1:9" x14ac:dyDescent="0.2">
      <c r="A199" s="59"/>
      <c r="B199" s="59"/>
      <c r="C199" s="59"/>
      <c r="D199" s="59"/>
      <c r="E199" s="11"/>
      <c r="G199" s="11"/>
      <c r="H199" s="59"/>
      <c r="I199" s="59"/>
    </row>
    <row r="200" spans="1:9" x14ac:dyDescent="0.2">
      <c r="A200" s="59"/>
      <c r="B200" s="59"/>
      <c r="C200" s="59"/>
      <c r="D200" s="59"/>
      <c r="E200" s="11"/>
      <c r="G200" s="11"/>
      <c r="H200" s="59"/>
      <c r="I200" s="59"/>
    </row>
    <row r="201" spans="1:9" x14ac:dyDescent="0.2">
      <c r="A201" s="59"/>
      <c r="B201" s="59"/>
      <c r="C201" s="59"/>
      <c r="D201" s="59"/>
      <c r="E201" s="11"/>
      <c r="G201" s="11"/>
      <c r="H201" s="59"/>
      <c r="I201" s="59"/>
    </row>
    <row r="202" spans="1:9" x14ac:dyDescent="0.2">
      <c r="A202" s="59"/>
      <c r="B202" s="59"/>
      <c r="C202" s="59"/>
      <c r="D202" s="59"/>
      <c r="E202" s="11"/>
      <c r="G202" s="11"/>
      <c r="H202" s="59"/>
      <c r="I202" s="59"/>
    </row>
    <row r="203" spans="1:9" x14ac:dyDescent="0.2">
      <c r="A203" s="59"/>
      <c r="B203" s="59"/>
      <c r="C203" s="59"/>
      <c r="D203" s="59"/>
      <c r="E203" s="11"/>
      <c r="G203" s="11"/>
      <c r="H203" s="59"/>
      <c r="I203" s="59"/>
    </row>
    <row r="204" spans="1:9" x14ac:dyDescent="0.2">
      <c r="A204" s="59"/>
      <c r="B204" s="59"/>
      <c r="C204" s="59"/>
      <c r="D204" s="59"/>
      <c r="E204" s="11"/>
      <c r="G204" s="11"/>
      <c r="H204" s="59"/>
      <c r="I204" s="59"/>
    </row>
    <row r="205" spans="1:9" x14ac:dyDescent="0.2">
      <c r="A205" s="59"/>
      <c r="B205" s="59"/>
      <c r="C205" s="59"/>
      <c r="D205" s="59"/>
      <c r="E205" s="11"/>
      <c r="G205" s="11"/>
      <c r="H205" s="59"/>
      <c r="I205" s="59"/>
    </row>
    <row r="206" spans="1:9" x14ac:dyDescent="0.2">
      <c r="A206" s="59"/>
      <c r="B206" s="59"/>
      <c r="C206" s="59"/>
      <c r="D206" s="59"/>
      <c r="E206" s="11"/>
      <c r="G206" s="11"/>
      <c r="H206" s="59"/>
      <c r="I206" s="59"/>
    </row>
    <row r="207" spans="1:9" x14ac:dyDescent="0.2">
      <c r="A207" s="59"/>
      <c r="B207" s="59"/>
      <c r="C207" s="59"/>
      <c r="D207" s="59"/>
      <c r="E207" s="11"/>
      <c r="G207" s="11"/>
      <c r="H207" s="59"/>
      <c r="I207" s="59"/>
    </row>
    <row r="208" spans="1:9" x14ac:dyDescent="0.2">
      <c r="A208" s="59"/>
      <c r="B208" s="59"/>
      <c r="C208" s="59"/>
      <c r="D208" s="59"/>
      <c r="E208" s="11"/>
      <c r="G208" s="11"/>
      <c r="H208" s="59"/>
      <c r="I208" s="59"/>
    </row>
    <row r="209" spans="1:9" x14ac:dyDescent="0.2">
      <c r="A209" s="59"/>
      <c r="B209" s="59"/>
      <c r="C209" s="59"/>
      <c r="D209" s="59"/>
      <c r="E209" s="11"/>
      <c r="G209" s="11"/>
      <c r="H209" s="59"/>
      <c r="I209" s="59"/>
    </row>
    <row r="210" spans="1:9" x14ac:dyDescent="0.2">
      <c r="A210" s="59"/>
      <c r="B210" s="59"/>
      <c r="C210" s="59"/>
      <c r="D210" s="59"/>
      <c r="E210" s="11"/>
      <c r="G210" s="11"/>
      <c r="H210" s="59"/>
      <c r="I210" s="59"/>
    </row>
    <row r="211" spans="1:9" x14ac:dyDescent="0.2">
      <c r="A211" s="59"/>
      <c r="B211" s="59"/>
      <c r="C211" s="59"/>
      <c r="D211" s="59"/>
      <c r="E211" s="11"/>
      <c r="G211" s="11"/>
      <c r="H211" s="59"/>
      <c r="I211" s="59"/>
    </row>
    <row r="212" spans="1:9" x14ac:dyDescent="0.2">
      <c r="A212" s="59"/>
      <c r="B212" s="59"/>
      <c r="C212" s="59"/>
      <c r="D212" s="59"/>
      <c r="E212" s="11"/>
      <c r="G212" s="11"/>
      <c r="H212" s="59"/>
      <c r="I212" s="59"/>
    </row>
    <row r="213" spans="1:9" x14ac:dyDescent="0.2">
      <c r="A213" s="59"/>
      <c r="B213" s="59"/>
      <c r="C213" s="59"/>
      <c r="D213" s="59"/>
      <c r="E213" s="11"/>
      <c r="G213" s="11"/>
      <c r="H213" s="59"/>
      <c r="I213" s="59"/>
    </row>
    <row r="214" spans="1:9" x14ac:dyDescent="0.2">
      <c r="A214" s="59"/>
      <c r="B214" s="59"/>
      <c r="C214" s="59"/>
      <c r="D214" s="59"/>
      <c r="E214" s="11"/>
      <c r="G214" s="11"/>
      <c r="H214" s="59"/>
      <c r="I214" s="59"/>
    </row>
    <row r="215" spans="1:9" x14ac:dyDescent="0.2">
      <c r="A215" s="59"/>
      <c r="B215" s="59"/>
      <c r="C215" s="59"/>
      <c r="D215" s="59"/>
      <c r="E215" s="11"/>
      <c r="G215" s="11"/>
      <c r="H215" s="59"/>
      <c r="I215" s="59"/>
    </row>
    <row r="216" spans="1:9" x14ac:dyDescent="0.2">
      <c r="A216" s="59"/>
      <c r="B216" s="59"/>
      <c r="C216" s="59"/>
      <c r="D216" s="59"/>
      <c r="E216" s="11"/>
      <c r="G216" s="11"/>
      <c r="H216" s="59"/>
      <c r="I216" s="59"/>
    </row>
    <row r="217" spans="1:9" x14ac:dyDescent="0.2">
      <c r="A217" s="59"/>
      <c r="B217" s="59"/>
      <c r="C217" s="59"/>
      <c r="D217" s="59"/>
      <c r="E217" s="11"/>
      <c r="G217" s="11"/>
      <c r="H217" s="59"/>
      <c r="I217" s="59"/>
    </row>
    <row r="218" spans="1:9" x14ac:dyDescent="0.2">
      <c r="A218" s="59"/>
      <c r="B218" s="59"/>
      <c r="C218" s="59"/>
      <c r="D218" s="59"/>
      <c r="E218" s="11"/>
      <c r="G218" s="11"/>
      <c r="H218" s="59"/>
      <c r="I218" s="59"/>
    </row>
    <row r="219" spans="1:9" x14ac:dyDescent="0.2">
      <c r="A219" s="59"/>
      <c r="B219" s="59"/>
      <c r="C219" s="59"/>
      <c r="D219" s="59"/>
      <c r="E219" s="11"/>
      <c r="G219" s="11"/>
      <c r="H219" s="59"/>
      <c r="I219" s="59"/>
    </row>
    <row r="220" spans="1:9" x14ac:dyDescent="0.2">
      <c r="A220" s="59"/>
      <c r="B220" s="59"/>
      <c r="C220" s="59"/>
      <c r="D220" s="59"/>
      <c r="E220" s="11"/>
      <c r="G220" s="11"/>
      <c r="H220" s="59"/>
      <c r="I220" s="59"/>
    </row>
    <row r="221" spans="1:9" x14ac:dyDescent="0.2">
      <c r="A221" s="59"/>
      <c r="B221" s="59"/>
      <c r="C221" s="59"/>
      <c r="D221" s="59"/>
      <c r="E221" s="11"/>
      <c r="G221" s="11"/>
      <c r="H221" s="59"/>
      <c r="I221" s="59"/>
    </row>
    <row r="222" spans="1:9" x14ac:dyDescent="0.2">
      <c r="A222" s="59"/>
      <c r="B222" s="59"/>
      <c r="C222" s="59"/>
      <c r="D222" s="59"/>
      <c r="E222" s="11"/>
      <c r="G222" s="11"/>
      <c r="H222" s="59"/>
      <c r="I222" s="59"/>
    </row>
    <row r="223" spans="1:9" x14ac:dyDescent="0.2">
      <c r="A223" s="59"/>
      <c r="B223" s="59"/>
      <c r="C223" s="59"/>
      <c r="D223" s="59"/>
      <c r="E223" s="11"/>
      <c r="G223" s="11"/>
      <c r="H223" s="59"/>
      <c r="I223" s="59"/>
    </row>
  </sheetData>
  <mergeCells count="2">
    <mergeCell ref="A1:G1"/>
    <mergeCell ref="A60:G60"/>
  </mergeCells>
  <conditionalFormatting sqref="F2:F3">
    <cfRule type="cellIs" dxfId="109" priority="5" stopIfTrue="1" operator="between">
      <formula>0.009</formula>
      <formula>-0.009</formula>
    </cfRule>
  </conditionalFormatting>
  <conditionalFormatting sqref="F5:F40 F42">
    <cfRule type="cellIs" dxfId="108" priority="3" stopIfTrue="1" operator="between">
      <formula>0.009</formula>
      <formula>-0.009</formula>
    </cfRule>
  </conditionalFormatting>
  <conditionalFormatting sqref="F44:F53">
    <cfRule type="cellIs" dxfId="107" priority="4" stopIfTrue="1" operator="between">
      <formula>0.009</formula>
      <formula>-0.009</formula>
    </cfRule>
  </conditionalFormatting>
  <conditionalFormatting sqref="F55:F59">
    <cfRule type="cellIs" dxfId="106" priority="2" stopIfTrue="1" operator="between">
      <formula>0.009</formula>
      <formula>-0.009</formula>
    </cfRule>
  </conditionalFormatting>
  <conditionalFormatting sqref="F61:F325">
    <cfRule type="cellIs" dxfId="10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FILF</vt:lpstr>
      <vt:lpstr>FIONF</vt:lpstr>
      <vt:lpstr>FIMMF</vt:lpstr>
      <vt:lpstr>FIFRF</vt:lpstr>
      <vt:lpstr>FICDF</vt:lpstr>
      <vt:lpstr>FBPF</vt:lpstr>
      <vt:lpstr>FIUSDF</vt:lpstr>
      <vt:lpstr>FIMLDF</vt:lpstr>
      <vt:lpstr>FILWD</vt:lpstr>
      <vt:lpstr>FILNGDF</vt:lpstr>
      <vt:lpstr>FIGSF</vt:lpstr>
      <vt:lpstr>FIRF</vt:lpstr>
      <vt:lpstr>FICHF</vt:lpstr>
      <vt:lpstr>FIMAAF</vt:lpstr>
      <vt:lpstr>FIESF</vt:lpstr>
      <vt:lpstr>FIBAF</vt:lpstr>
      <vt:lpstr>FIAHF</vt:lpstr>
      <vt:lpstr>FIAF</vt:lpstr>
      <vt:lpstr>TIVF</vt:lpstr>
      <vt:lpstr>FITF</vt:lpstr>
      <vt:lpstr>FISCF</vt:lpstr>
      <vt:lpstr>FIOF</vt:lpstr>
      <vt:lpstr>FIMICF</vt:lpstr>
      <vt:lpstr>FIMCF</vt:lpstr>
      <vt:lpstr>FILMCF</vt:lpstr>
      <vt:lpstr>FILCF</vt:lpstr>
      <vt:lpstr>FIFEF</vt:lpstr>
      <vt:lpstr>FIEF</vt:lpstr>
      <vt:lpstr>FIDYF</vt:lpstr>
      <vt:lpstr>FBIF</vt:lpstr>
      <vt:lpstr>FAEF</vt:lpstr>
      <vt:lpstr>FIIF-NSE</vt:lpstr>
      <vt:lpstr>FITX</vt:lpstr>
      <vt:lpstr>FIUS</vt:lpstr>
      <vt:lpstr>FIPAF</vt:lpstr>
      <vt:lpstr>FF</vt:lpstr>
      <vt:lpstr>FIDA</vt:lpstr>
      <vt:lpstr>FISTIP</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2025-09-09T15:10:08Z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2025-09-05T18:52:54Z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3bf10d52-e55f-412a-b483-9e7ca1d970c3</vt:lpwstr>
  </property>
  <property fmtid="{D5CDD505-2E9C-101B-9397-08002B2CF9AE}" pid="10" name="MSIP_Label_3486a02c-2dfb-4efe-823f-aa2d1f0e6ab7_ContentBits">
    <vt:lpwstr>2</vt:lpwstr>
  </property>
  <property fmtid="{D5CDD505-2E9C-101B-9397-08002B2CF9AE}" pid="11" name="Classification">
    <vt:lpwstr>PUBLIC</vt:lpwstr>
  </property>
</Properties>
</file>