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filterPrivacy="1" defaultThemeVersion="124226"/>
  <xr:revisionPtr revIDLastSave="0" documentId="14_{87BA5050-4307-494F-80BD-720568FBC545}" xr6:coauthVersionLast="47" xr6:coauthVersionMax="47" xr10:uidLastSave="{00000000-0000-0000-0000-000000000000}"/>
  <bookViews>
    <workbookView xWindow="28680" yWindow="-120" windowWidth="29040" windowHeight="15720" xr2:uid="{00000000-000D-0000-FFFF-FFFF00000000}"/>
  </bookViews>
  <sheets>
    <sheet name="FILF" sheetId="35" r:id="rId1"/>
    <sheet name="FIONF" sheetId="36" r:id="rId2"/>
    <sheet name="FIMMF" sheetId="37" r:id="rId3"/>
    <sheet name="FIFRF" sheetId="38" r:id="rId4"/>
    <sheet name="FICDF" sheetId="39" r:id="rId5"/>
    <sheet name="FBPF" sheetId="40" r:id="rId6"/>
    <sheet name="FIUSDF" sheetId="41" r:id="rId7"/>
    <sheet name="FIMLDF" sheetId="42" r:id="rId8"/>
    <sheet name="FIGSF" sheetId="43" r:id="rId9"/>
    <sheet name="FIPP" sheetId="44" r:id="rId10"/>
    <sheet name="FIDHY" sheetId="45" r:id="rId11"/>
    <sheet name="FIESF" sheetId="13" r:id="rId12"/>
    <sheet name="FIEHF" sheetId="14" r:id="rId13"/>
    <sheet name="FIBAF" sheetId="15" r:id="rId14"/>
    <sheet name="TIVF" sheetId="16" r:id="rId15"/>
    <sheet name="TIEIF" sheetId="17" r:id="rId16"/>
    <sheet name="FITF" sheetId="18" r:id="rId17"/>
    <sheet name="FISCF" sheetId="19" r:id="rId18"/>
    <sheet name="FIPF" sheetId="20" r:id="rId19"/>
    <sheet name="FIOF" sheetId="21" r:id="rId20"/>
    <sheet name="FIMCF" sheetId="22" r:id="rId21"/>
    <sheet name="FIFEF" sheetId="23" r:id="rId22"/>
    <sheet name="FIEF" sheetId="24" r:id="rId23"/>
    <sheet name="FIEAF" sheetId="25" r:id="rId24"/>
    <sheet name="FIBF" sheetId="26" r:id="rId25"/>
    <sheet name="FBIF" sheetId="27" r:id="rId26"/>
    <sheet name="FAEF" sheetId="28" r:id="rId27"/>
    <sheet name="FIIF-NSE" sheetId="29" r:id="rId28"/>
    <sheet name="FITX" sheetId="30" r:id="rId29"/>
    <sheet name="FIUS" sheetId="31" r:id="rId30"/>
    <sheet name="FEGF" sheetId="32" r:id="rId31"/>
    <sheet name="FIMAS" sheetId="33" r:id="rId32"/>
    <sheet name="FF" sheetId="34" r:id="rId33"/>
    <sheet name="FIDA" sheetId="46" r:id="rId34"/>
    <sheet name="FISTIP" sheetId="47" r:id="rId35"/>
    <sheet name="FICRF" sheetId="48" r:id="rId3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7" i="48" l="1"/>
  <c r="F9" i="48" s="1"/>
  <c r="E7" i="48"/>
  <c r="E9" i="48" s="1"/>
  <c r="F90" i="47"/>
  <c r="F92" i="47" s="1"/>
  <c r="E90" i="47"/>
  <c r="E92" i="47" s="1"/>
  <c r="F86" i="45"/>
  <c r="E86" i="45"/>
  <c r="F82" i="45"/>
  <c r="F90" i="45" s="1"/>
  <c r="E82" i="45"/>
  <c r="F75" i="45"/>
  <c r="E75" i="45"/>
  <c r="F59" i="45"/>
  <c r="E59" i="45"/>
  <c r="F81" i="44"/>
  <c r="E81" i="44"/>
  <c r="F75" i="44"/>
  <c r="F85" i="44" s="1"/>
  <c r="E75" i="44"/>
  <c r="F60" i="44"/>
  <c r="E60" i="44"/>
  <c r="F17" i="43"/>
  <c r="E17" i="43"/>
  <c r="F10" i="43"/>
  <c r="F21" i="43" s="1"/>
  <c r="E10" i="43"/>
  <c r="E19" i="43" s="1"/>
  <c r="F14" i="42"/>
  <c r="E14" i="42"/>
  <c r="F10" i="42"/>
  <c r="E10" i="42"/>
  <c r="E18" i="42" s="1"/>
  <c r="F32" i="41"/>
  <c r="E32" i="41"/>
  <c r="F28" i="41"/>
  <c r="E28" i="41"/>
  <c r="F24" i="41"/>
  <c r="E24" i="41"/>
  <c r="F19" i="41"/>
  <c r="E19" i="41"/>
  <c r="F11" i="41"/>
  <c r="E11" i="41"/>
  <c r="F37" i="40"/>
  <c r="E37" i="40"/>
  <c r="F33" i="40"/>
  <c r="E33" i="40"/>
  <c r="F28" i="40"/>
  <c r="E28" i="40"/>
  <c r="F36" i="39"/>
  <c r="E36" i="39"/>
  <c r="F32" i="39"/>
  <c r="E32" i="39"/>
  <c r="F27" i="39"/>
  <c r="E27" i="39"/>
  <c r="F22" i="38"/>
  <c r="E22" i="38"/>
  <c r="F18" i="38"/>
  <c r="E18" i="38"/>
  <c r="F10" i="38"/>
  <c r="F24" i="38" s="1"/>
  <c r="E10" i="38"/>
  <c r="E26" i="38" s="1"/>
  <c r="F65" i="37"/>
  <c r="E65" i="37"/>
  <c r="F61" i="37"/>
  <c r="E61" i="37"/>
  <c r="F57" i="37"/>
  <c r="E57" i="37"/>
  <c r="F50" i="37"/>
  <c r="E50" i="37"/>
  <c r="F30" i="37"/>
  <c r="E30" i="37"/>
  <c r="F10" i="36"/>
  <c r="F12" i="36" s="1"/>
  <c r="E10" i="36"/>
  <c r="E14" i="36" s="1"/>
  <c r="F60" i="35"/>
  <c r="E60" i="35"/>
  <c r="F56" i="35"/>
  <c r="E56" i="35"/>
  <c r="F50" i="35"/>
  <c r="E50" i="35"/>
  <c r="F41" i="35"/>
  <c r="E41" i="35"/>
  <c r="F27" i="35"/>
  <c r="E27" i="35"/>
  <c r="F15" i="35"/>
  <c r="F62" i="35" s="1"/>
  <c r="E15" i="35"/>
  <c r="F64" i="35" l="1"/>
  <c r="E36" i="41"/>
  <c r="F67" i="37"/>
  <c r="F26" i="38"/>
  <c r="F36" i="41"/>
  <c r="E90" i="45"/>
  <c r="E39" i="40"/>
  <c r="F19" i="43"/>
  <c r="F88" i="45"/>
  <c r="F14" i="36"/>
  <c r="F39" i="40"/>
  <c r="F34" i="41"/>
  <c r="F18" i="42"/>
  <c r="E85" i="44"/>
  <c r="E67" i="37"/>
  <c r="E40" i="39"/>
  <c r="E41" i="40"/>
  <c r="E34" i="41"/>
  <c r="E16" i="42"/>
  <c r="F83" i="44"/>
  <c r="E64" i="35"/>
  <c r="F69" i="37"/>
  <c r="F40" i="39"/>
  <c r="E69" i="37"/>
  <c r="E38" i="39"/>
  <c r="E21" i="43"/>
  <c r="F38" i="39"/>
  <c r="F41" i="40"/>
  <c r="E62" i="35"/>
  <c r="E12" i="36"/>
  <c r="E24" i="38"/>
  <c r="E83" i="44"/>
  <c r="E88" i="45"/>
  <c r="F16" i="42"/>
  <c r="D7" i="33" l="1"/>
  <c r="E7" i="33"/>
  <c r="E12" i="34"/>
  <c r="E16" i="34" s="1"/>
  <c r="D12" i="34"/>
  <c r="D14" i="34" s="1"/>
  <c r="E17" i="33"/>
  <c r="E19" i="33" s="1"/>
  <c r="E21" i="33" s="1"/>
  <c r="D17" i="33"/>
  <c r="D19" i="33" s="1"/>
  <c r="D21" i="33" s="1"/>
  <c r="E7" i="32"/>
  <c r="E11" i="32" s="1"/>
  <c r="D7" i="32"/>
  <c r="D9" i="32" s="1"/>
  <c r="D11" i="32"/>
  <c r="E7" i="31"/>
  <c r="E9" i="31" s="1"/>
  <c r="D7" i="31"/>
  <c r="D9" i="31" s="1"/>
  <c r="F64" i="30"/>
  <c r="E64" i="30"/>
  <c r="F59" i="30"/>
  <c r="F68" i="30" s="1"/>
  <c r="F66" i="30"/>
  <c r="E59" i="30"/>
  <c r="E68" i="30" s="1"/>
  <c r="F57" i="29"/>
  <c r="F61" i="29" s="1"/>
  <c r="E57" i="29"/>
  <c r="E61" i="29" s="1"/>
  <c r="F60" i="28"/>
  <c r="E60" i="28"/>
  <c r="F27" i="28"/>
  <c r="F64" i="28" s="1"/>
  <c r="E27" i="28"/>
  <c r="E64" i="28" s="1"/>
  <c r="F48" i="27"/>
  <c r="F52" i="27" s="1"/>
  <c r="E48" i="27"/>
  <c r="E50" i="27" s="1"/>
  <c r="E52" i="27"/>
  <c r="F50" i="26"/>
  <c r="F54" i="26" s="1"/>
  <c r="E50" i="26"/>
  <c r="E52" i="26" s="1"/>
  <c r="F60" i="25"/>
  <c r="E60" i="25"/>
  <c r="F56" i="25"/>
  <c r="E56" i="25"/>
  <c r="E64" i="25" s="1"/>
  <c r="E62" i="25"/>
  <c r="F71" i="24"/>
  <c r="E71" i="24"/>
  <c r="F66" i="24"/>
  <c r="E66" i="24"/>
  <c r="F61" i="24"/>
  <c r="E61" i="24"/>
  <c r="F41" i="23"/>
  <c r="F45" i="23" s="1"/>
  <c r="E41" i="23"/>
  <c r="F36" i="23"/>
  <c r="F43" i="23" s="1"/>
  <c r="E36" i="23"/>
  <c r="F79" i="22"/>
  <c r="E79" i="22"/>
  <c r="F74" i="22"/>
  <c r="F81" i="22" s="1"/>
  <c r="E74" i="22"/>
  <c r="E83" i="22" s="1"/>
  <c r="F73" i="21"/>
  <c r="E73" i="21"/>
  <c r="F68" i="21"/>
  <c r="E68" i="21"/>
  <c r="F87" i="20"/>
  <c r="E87" i="20"/>
  <c r="F83" i="20"/>
  <c r="E83" i="20"/>
  <c r="F106" i="19"/>
  <c r="E106" i="19"/>
  <c r="F101" i="19"/>
  <c r="F108" i="19" s="1"/>
  <c r="E101" i="19"/>
  <c r="E108" i="19" s="1"/>
  <c r="F46" i="18"/>
  <c r="E46" i="18"/>
  <c r="F42" i="18"/>
  <c r="E42" i="18"/>
  <c r="E50" i="18" s="1"/>
  <c r="F33" i="18"/>
  <c r="F50" i="18" s="1"/>
  <c r="E33" i="18"/>
  <c r="F64" i="17"/>
  <c r="E64" i="17"/>
  <c r="F60" i="17"/>
  <c r="E60" i="17"/>
  <c r="F45" i="17"/>
  <c r="F68" i="17" s="1"/>
  <c r="E45" i="17"/>
  <c r="F39" i="17"/>
  <c r="E39" i="17"/>
  <c r="F57" i="16"/>
  <c r="E57" i="16"/>
  <c r="F53" i="16"/>
  <c r="E53" i="16"/>
  <c r="F104" i="15"/>
  <c r="F100" i="15"/>
  <c r="E100" i="15"/>
  <c r="F93" i="15"/>
  <c r="E93" i="15"/>
  <c r="F86" i="15"/>
  <c r="F102" i="15" s="1"/>
  <c r="E86" i="15"/>
  <c r="H65" i="15"/>
  <c r="G65" i="15"/>
  <c r="H61" i="15"/>
  <c r="D129" i="15" s="1"/>
  <c r="G61" i="15"/>
  <c r="F61" i="15"/>
  <c r="E61" i="15"/>
  <c r="E106" i="15" s="1"/>
  <c r="F98" i="14"/>
  <c r="E98" i="14"/>
  <c r="F92" i="14"/>
  <c r="E92" i="14"/>
  <c r="F66" i="14"/>
  <c r="E66" i="14"/>
  <c r="F61" i="14"/>
  <c r="E61" i="14"/>
  <c r="F95" i="13"/>
  <c r="F91" i="13"/>
  <c r="E91" i="13"/>
  <c r="F86" i="13"/>
  <c r="E86" i="13"/>
  <c r="F80" i="13"/>
  <c r="E80" i="13"/>
  <c r="E97" i="13" s="1"/>
  <c r="H68" i="13"/>
  <c r="D124" i="13" s="1"/>
  <c r="G68" i="13"/>
  <c r="F68" i="13"/>
  <c r="E68" i="13"/>
  <c r="D16" i="34" l="1"/>
  <c r="E59" i="16"/>
  <c r="F106" i="15"/>
  <c r="F89" i="20"/>
  <c r="F83" i="22"/>
  <c r="E14" i="34"/>
  <c r="E102" i="15"/>
  <c r="E91" i="20"/>
  <c r="E45" i="23"/>
  <c r="F64" i="25"/>
  <c r="F97" i="13"/>
  <c r="F61" i="16"/>
  <c r="F66" i="17"/>
  <c r="E110" i="19"/>
  <c r="E66" i="17"/>
  <c r="F48" i="18"/>
  <c r="F110" i="19"/>
  <c r="D11" i="31"/>
  <c r="E100" i="14"/>
  <c r="F102" i="14"/>
  <c r="F75" i="24"/>
  <c r="F73" i="24"/>
  <c r="E75" i="24"/>
  <c r="E75" i="21"/>
  <c r="F77" i="21"/>
  <c r="E77" i="21"/>
  <c r="F75" i="21"/>
  <c r="F91" i="20"/>
  <c r="E89" i="20"/>
  <c r="E9" i="32"/>
  <c r="E11" i="31"/>
  <c r="E66" i="30"/>
  <c r="E59" i="29"/>
  <c r="F59" i="29"/>
  <c r="F62" i="28"/>
  <c r="E62" i="28"/>
  <c r="F50" i="27"/>
  <c r="F52" i="26"/>
  <c r="E54" i="26"/>
  <c r="F62" i="25"/>
  <c r="E73" i="24"/>
  <c r="E43" i="23"/>
  <c r="E81" i="22"/>
  <c r="E48" i="18"/>
  <c r="E68" i="17"/>
  <c r="F59" i="16"/>
  <c r="E61" i="16"/>
  <c r="E102" i="14"/>
  <c r="F100" i="14"/>
  <c r="F93" i="13"/>
  <c r="E93" i="13"/>
</calcChain>
</file>

<file path=xl/sharedStrings.xml><?xml version="1.0" encoding="utf-8"?>
<sst xmlns="http://schemas.openxmlformats.org/spreadsheetml/2006/main" count="5686" uniqueCount="1281">
  <si>
    <t>Name of the Instrument</t>
  </si>
  <si>
    <t>Quantity</t>
  </si>
  <si>
    <t>ISIN Number</t>
  </si>
  <si>
    <t>% to Net Assets</t>
  </si>
  <si>
    <t>Industry Classification / Rating</t>
  </si>
  <si>
    <t>YTM</t>
  </si>
  <si>
    <t>Market Value (including accrued interest, if any) (Rs. in Lakhs)</t>
  </si>
  <si>
    <t>Portfolio Statement as on October 31, 2024</t>
  </si>
  <si>
    <t>Franklin India Equity Savings Fund</t>
  </si>
  <si>
    <t>Franklin India Equity Hybrid Fund</t>
  </si>
  <si>
    <t>Franklin India Balanced Advantage Fund</t>
  </si>
  <si>
    <t>Templeton India Value Fund</t>
  </si>
  <si>
    <t>Templeton India Equity Income Fund</t>
  </si>
  <si>
    <t>Franklin India Technology Fund</t>
  </si>
  <si>
    <t>Franklin India Smaller Companies Fund</t>
  </si>
  <si>
    <t>Franklin India Prima Fund</t>
  </si>
  <si>
    <t>Franklin India Opportunities Fund</t>
  </si>
  <si>
    <t>Franklin India Multi Cap Fund</t>
  </si>
  <si>
    <t>Franklin India Focused Equity Fund</t>
  </si>
  <si>
    <t>Franklin India Equity Advantage Fund</t>
  </si>
  <si>
    <t>Franklin India Bluechip Fund</t>
  </si>
  <si>
    <t>Franklin Build India Fund</t>
  </si>
  <si>
    <t>Franklin Asian Equity Fund</t>
  </si>
  <si>
    <t>Franklin India Feeder - Franklin U.S. Opportunities Fund</t>
  </si>
  <si>
    <t>Debt Instruments</t>
  </si>
  <si>
    <t>(a) Listed / awaiting listing on Stock Exchanges</t>
  </si>
  <si>
    <t>CRISIL AAA</t>
  </si>
  <si>
    <t>ICRA AAA</t>
  </si>
  <si>
    <t>Sub Total</t>
  </si>
  <si>
    <t>Money Market Instruments</t>
  </si>
  <si>
    <t>Treasury Bill</t>
  </si>
  <si>
    <t>Government Securities</t>
  </si>
  <si>
    <t>SOVEREIGN</t>
  </si>
  <si>
    <t>Total</t>
  </si>
  <si>
    <t>Net Assets</t>
  </si>
  <si>
    <t>Call, Cash &amp; Other Assets</t>
  </si>
  <si>
    <t>** Non- Traded Scrips</t>
  </si>
  <si>
    <t>Notes</t>
  </si>
  <si>
    <t>a) NAV at the beginning and at the end of the Half-year ended 31-Oct-2024</t>
  </si>
  <si>
    <t xml:space="preserve">      Plan/Option</t>
  </si>
  <si>
    <t>As on 31-Oct-2024</t>
  </si>
  <si>
    <t>As on 30-Apr-2024</t>
  </si>
  <si>
    <t xml:space="preserve">      Growth Plan</t>
  </si>
  <si>
    <t xml:space="preserve">      IDCW Plan</t>
  </si>
  <si>
    <t xml:space="preserve">      Direct Growth Plan</t>
  </si>
  <si>
    <t xml:space="preserve">      Direct IDCW Plan</t>
  </si>
  <si>
    <t>IDCW - Income Distribution cum capital withdrawal</t>
  </si>
  <si>
    <t>b) Aggregate Distributions declared during the Half - year ended 31-Oct-2024</t>
  </si>
  <si>
    <t>Nil</t>
  </si>
  <si>
    <t>(In Years)</t>
  </si>
  <si>
    <t xml:space="preserve">d) During the month additional instances of fair valuation/deviation from valuation price provided by the valuation agencies </t>
  </si>
  <si>
    <t>Mutual Fund Units</t>
  </si>
  <si>
    <t>Plan Name</t>
  </si>
  <si>
    <t>Distributions per unit (Rs.)+++</t>
  </si>
  <si>
    <t>+++ Distribution payouts/ re-investments are subject to deduction of TDS at the applicable rates.</t>
  </si>
  <si>
    <t>CARE AAA</t>
  </si>
  <si>
    <t>7.97% Mankind Pharma Ltd (16-Nov-2027) **</t>
  </si>
  <si>
    <t>INE634S07033</t>
  </si>
  <si>
    <t>CRISIL AA+</t>
  </si>
  <si>
    <t>6.45% ICICI Bank Ltd (15-Jun-2028) **</t>
  </si>
  <si>
    <t>INE090A08UE8</t>
  </si>
  <si>
    <t>6.79% GOI 2034 (07-Oct-2034)</t>
  </si>
  <si>
    <t>IN0020240126</t>
  </si>
  <si>
    <t>7.10% GOI 2034 (08-Apr-2034)</t>
  </si>
  <si>
    <t>IN0020240019</t>
  </si>
  <si>
    <t>7.82% Bajaj Finance Ltd (31-Jan-2034) **</t>
  </si>
  <si>
    <t>INE296A07SV1</t>
  </si>
  <si>
    <t>IND AAA</t>
  </si>
  <si>
    <t>8.29% ONGC Petro Additions Ltd (25-Jan-2027) **</t>
  </si>
  <si>
    <t>INE163N08289</t>
  </si>
  <si>
    <t>CRISIL AA</t>
  </si>
  <si>
    <t>8.10% ICICI Home Finance Co Ltd (05-Mar-2027) **</t>
  </si>
  <si>
    <t>INE071G07660</t>
  </si>
  <si>
    <t>7.96% Pipeline Infrastructure Ltd (11-Mar-2029) **</t>
  </si>
  <si>
    <t>INE01XX07034</t>
  </si>
  <si>
    <t>7.87% Summit Digitel Infrastructure Ltd (15-Mar-2030) **</t>
  </si>
  <si>
    <t>INE507T07146</t>
  </si>
  <si>
    <t>0.00% REC Ltd (03-Nov-2034) **</t>
  </si>
  <si>
    <t>INE020B08FJ3</t>
  </si>
  <si>
    <t>8.39% ONGC Petro Additions Ltd (28-Jun-2027) **</t>
  </si>
  <si>
    <t>INE163N08313</t>
  </si>
  <si>
    <t>6.40% LIC Housing Finance Ltd (30-Nov-2026) **</t>
  </si>
  <si>
    <t>INE115A07PN6</t>
  </si>
  <si>
    <t>6.40% Jamnagar Utilities &amp; Power Pvt Ltd (29-Sep-2026) **</t>
  </si>
  <si>
    <t>INE936D07174</t>
  </si>
  <si>
    <t>8.3774% Kotak Mahindra Investments Ltd (21-Jun-2027) **</t>
  </si>
  <si>
    <t>INE975F07IR8</t>
  </si>
  <si>
    <t xml:space="preserve">      Monthly IDCW Plan</t>
  </si>
  <si>
    <t xml:space="preserve">      Quarterly IDCW Plan</t>
  </si>
  <si>
    <t xml:space="preserve">      Direct Monthly IDCW Plan</t>
  </si>
  <si>
    <t xml:space="preserve">      Direct Quarterly IDCW Plan</t>
  </si>
  <si>
    <t>7.58% National Bank For Agriculture &amp; Rural Development (31-Jul-2026)</t>
  </si>
  <si>
    <t>INE261F08DX0</t>
  </si>
  <si>
    <t>7.23% Indian Railway Finance Corporation Ltd (15-Oct-2026) **</t>
  </si>
  <si>
    <t>INE053F08304</t>
  </si>
  <si>
    <t>7.70% REC Ltd (31-Aug-2026)</t>
  </si>
  <si>
    <t>INE020B08FC8</t>
  </si>
  <si>
    <t>7.44% Small Industries Development Bank Of India (04-Sep-2026) **</t>
  </si>
  <si>
    <t>INE556F08KI9</t>
  </si>
  <si>
    <t>7.68% Small Industries Development Bank Of India (10-Aug-2027) **</t>
  </si>
  <si>
    <t>INE556F08KP4</t>
  </si>
  <si>
    <t>364 DTB (07-Nov-2024)</t>
  </si>
  <si>
    <t>IN002023Z349</t>
  </si>
  <si>
    <t>182 DTB (14-Nov-2024)</t>
  </si>
  <si>
    <t>IN002024Y076</t>
  </si>
  <si>
    <t>364 DTB (16-Jan-2025)</t>
  </si>
  <si>
    <t>IN002023Z448</t>
  </si>
  <si>
    <t>91 DTB (30-Jan-2025)</t>
  </si>
  <si>
    <t>IN002024X300</t>
  </si>
  <si>
    <t>Equity &amp; Equity related</t>
  </si>
  <si>
    <t>HDFC Bank Ltd</t>
  </si>
  <si>
    <t>INE040A01034</t>
  </si>
  <si>
    <t>Banks</t>
  </si>
  <si>
    <t>ICICI Bank Ltd</t>
  </si>
  <si>
    <t>INE090A01021</t>
  </si>
  <si>
    <t>Larsen &amp; Toubro Ltd</t>
  </si>
  <si>
    <t>INE018A01030</t>
  </si>
  <si>
    <t>Construction</t>
  </si>
  <si>
    <t>Infosys Ltd</t>
  </si>
  <si>
    <t>INE009A01021</t>
  </si>
  <si>
    <t>IT - Software</t>
  </si>
  <si>
    <t>Bharti Airtel Ltd</t>
  </si>
  <si>
    <t>INE397D01024</t>
  </si>
  <si>
    <t>Telecom - Services</t>
  </si>
  <si>
    <t>Axis Bank Ltd</t>
  </si>
  <si>
    <t>INE238A01034</t>
  </si>
  <si>
    <t>Reliance Industries Ltd</t>
  </si>
  <si>
    <t>INE002A01018</t>
  </si>
  <si>
    <t>Petroleum Products</t>
  </si>
  <si>
    <t>HCL Technologies Ltd</t>
  </si>
  <si>
    <t>INE860A01027</t>
  </si>
  <si>
    <t>NTPC Ltd</t>
  </si>
  <si>
    <t>INE733E01010</t>
  </si>
  <si>
    <t>Power</t>
  </si>
  <si>
    <t>United Spirits Ltd</t>
  </si>
  <si>
    <t>INE854D01024</t>
  </si>
  <si>
    <t>Beverages</t>
  </si>
  <si>
    <t>Zomato Ltd</t>
  </si>
  <si>
    <t>INE758T01015</t>
  </si>
  <si>
    <t>Retailing</t>
  </si>
  <si>
    <t>State Bank of India</t>
  </si>
  <si>
    <t>INE062A01020</t>
  </si>
  <si>
    <t>Tata Motors Ltd</t>
  </si>
  <si>
    <t>INE155A01022</t>
  </si>
  <si>
    <t>Automobiles</t>
  </si>
  <si>
    <t>Sun Pharmaceutical Industries Ltd</t>
  </si>
  <si>
    <t>INE044A01036</t>
  </si>
  <si>
    <t>Pharmaceuticals &amp; Biotechnology</t>
  </si>
  <si>
    <t>Apollo Hospitals Enterprise Ltd</t>
  </si>
  <si>
    <t>INE437A01024</t>
  </si>
  <si>
    <t>Healthcare Services</t>
  </si>
  <si>
    <t>PB Fintech Ltd</t>
  </si>
  <si>
    <t>INE417T01026</t>
  </si>
  <si>
    <t>Financial Technology (Fintech)</t>
  </si>
  <si>
    <t>Crompton Greaves Consumer Electricals Ltd</t>
  </si>
  <si>
    <t>INE299U01018</t>
  </si>
  <si>
    <t>Consumer Durables</t>
  </si>
  <si>
    <t>Jubilant Foodworks Ltd</t>
  </si>
  <si>
    <t>INE797F01020</t>
  </si>
  <si>
    <t>Leisure Services</t>
  </si>
  <si>
    <t>HDFC Life Insurance Co Ltd</t>
  </si>
  <si>
    <t>INE795G01014</t>
  </si>
  <si>
    <t>Insurance</t>
  </si>
  <si>
    <t>Maruti Suzuki India Ltd</t>
  </si>
  <si>
    <t>INE585B01010</t>
  </si>
  <si>
    <t>Pearl Global Industries Ltd</t>
  </si>
  <si>
    <t>INE940H01022</t>
  </si>
  <si>
    <t>Textiles &amp; Apparels</t>
  </si>
  <si>
    <t>Eris Lifesciences Ltd</t>
  </si>
  <si>
    <t>INE406M01024</t>
  </si>
  <si>
    <t>Tech Mahindra Ltd</t>
  </si>
  <si>
    <t>INE669C01036</t>
  </si>
  <si>
    <t>Amara Raja Energy And Mobility Ltd</t>
  </si>
  <si>
    <t>INE885A01032</t>
  </si>
  <si>
    <t>Auto Components</t>
  </si>
  <si>
    <t>Hindustan Unilever Ltd</t>
  </si>
  <si>
    <t>INE030A01027</t>
  </si>
  <si>
    <t>Diversified Fmcg</t>
  </si>
  <si>
    <t>IndusInd Bank Ltd</t>
  </si>
  <si>
    <t>INE095A01012</t>
  </si>
  <si>
    <t>GAIL (India) Ltd</t>
  </si>
  <si>
    <t>INE129A01019</t>
  </si>
  <si>
    <t>Gas</t>
  </si>
  <si>
    <t>Kirloskar Oil Engines Ltd</t>
  </si>
  <si>
    <t>INE146L01010</t>
  </si>
  <si>
    <t>Industrial Products</t>
  </si>
  <si>
    <t>Sapphire Foods India Ltd</t>
  </si>
  <si>
    <t>INE806T01020</t>
  </si>
  <si>
    <t>Bharti Hexacom Ltd</t>
  </si>
  <si>
    <t>INE343G01021</t>
  </si>
  <si>
    <t>Tube Investments of India Ltd</t>
  </si>
  <si>
    <t>INE974X01010</t>
  </si>
  <si>
    <t>Bharat Electronics Ltd</t>
  </si>
  <si>
    <t>INE263A01024</t>
  </si>
  <si>
    <t>Aerospace &amp; Defense</t>
  </si>
  <si>
    <t>Oil &amp; Natural Gas Corporation Ltd</t>
  </si>
  <si>
    <t>INE213A01029</t>
  </si>
  <si>
    <t>Oil</t>
  </si>
  <si>
    <t>Teamlease Services Ltd</t>
  </si>
  <si>
    <t>INE985S01024</t>
  </si>
  <si>
    <t>Commercial Services &amp; Supplies</t>
  </si>
  <si>
    <t>Ultratech Cement Ltd</t>
  </si>
  <si>
    <t>INE481G01011</t>
  </si>
  <si>
    <t>Cement &amp; Cement Products</t>
  </si>
  <si>
    <t>Marico Ltd</t>
  </si>
  <si>
    <t>INE196A01026</t>
  </si>
  <si>
    <t>Agricultural Food &amp; Other Products</t>
  </si>
  <si>
    <t>Amber Enterprises India Ltd</t>
  </si>
  <si>
    <t>INE371P01015</t>
  </si>
  <si>
    <t>Dalmia Bharat Ltd</t>
  </si>
  <si>
    <t>INE00R701025</t>
  </si>
  <si>
    <t>Lemon Tree Hotels Ltd</t>
  </si>
  <si>
    <t>INE970X01018</t>
  </si>
  <si>
    <t>Tata Steel Ltd</t>
  </si>
  <si>
    <t>INE081A01020</t>
  </si>
  <si>
    <t>Ferrous Metals</t>
  </si>
  <si>
    <t>SBI Cards and Payment Services Ltd</t>
  </si>
  <si>
    <t>INE018E01016</t>
  </si>
  <si>
    <t>Finance</t>
  </si>
  <si>
    <t>Intellect Design Arena Ltd</t>
  </si>
  <si>
    <t>INE306R01017</t>
  </si>
  <si>
    <t>Prestige Estates Projects Ltd</t>
  </si>
  <si>
    <t>INE811K01011</t>
  </si>
  <si>
    <t>Realty</t>
  </si>
  <si>
    <t>360 One Wam Ltd</t>
  </si>
  <si>
    <t>INE466L01038</t>
  </si>
  <si>
    <t>Capital Markets</t>
  </si>
  <si>
    <t>JK Lakshmi Cement Ltd</t>
  </si>
  <si>
    <t>INE786A01032</t>
  </si>
  <si>
    <t>SKF India Ltd</t>
  </si>
  <si>
    <t>INE640A01023</t>
  </si>
  <si>
    <t>PNB Housing Finance Ltd</t>
  </si>
  <si>
    <t>INE572E01012</t>
  </si>
  <si>
    <t>Chemplast Sanmar Ltd</t>
  </si>
  <si>
    <t>INE488A01050</t>
  </si>
  <si>
    <t>Chemicals &amp; Petrochemicals</t>
  </si>
  <si>
    <t>Apeejay Surrendra Park Hotels Ltd</t>
  </si>
  <si>
    <t>INE988S01028</t>
  </si>
  <si>
    <t>Indus Towers Ltd</t>
  </si>
  <si>
    <t>INE121J01017</t>
  </si>
  <si>
    <t>SRF Ltd</t>
  </si>
  <si>
    <t>INE647A01010</t>
  </si>
  <si>
    <t>Piramal Pharma Ltd</t>
  </si>
  <si>
    <t>INE0DK501011</t>
  </si>
  <si>
    <t>Metropolis Healthcare Ltd</t>
  </si>
  <si>
    <t>INE112L01020</t>
  </si>
  <si>
    <t>8.80% Bharti Telecom Ltd (21-Nov-2025) **</t>
  </si>
  <si>
    <t>INE403D08132</t>
  </si>
  <si>
    <t>7.90% Bajaj Housing Finance Ltd (28-Apr-2028) **</t>
  </si>
  <si>
    <t>INE377Y07417</t>
  </si>
  <si>
    <t>8.10% Mahindra &amp; Mahindra Financial Services Ltd (21-May-2026) **</t>
  </si>
  <si>
    <t>INE774D07UX3</t>
  </si>
  <si>
    <t>7.50% National Bank For Agriculture &amp; Rural Development (31-Aug-2026) **</t>
  </si>
  <si>
    <t>INE261F08EA6</t>
  </si>
  <si>
    <t>5.63% GOI 2026 (12-Apr-2026)</t>
  </si>
  <si>
    <t>IN0020210012</t>
  </si>
  <si>
    <t>7.64% Power Finance Corporation Ltd (25-Aug-2026) **</t>
  </si>
  <si>
    <t>INE134E08MT1</t>
  </si>
  <si>
    <t>7.06% GOI 2028 (10-Apr-2028)</t>
  </si>
  <si>
    <t>IN0020230010</t>
  </si>
  <si>
    <t>% to Net Assets(Hedged &amp; Unhedged)</t>
  </si>
  <si>
    <t>Outstanding position in Derivative Instruments (Rs. in Lakhs) Long / (Short)</t>
  </si>
  <si>
    <t>Outstanding derivative exposure as % to net assets Long / (Short)</t>
  </si>
  <si>
    <t>Tata Power Co Ltd</t>
  </si>
  <si>
    <t>INE245A01021</t>
  </si>
  <si>
    <t>Kotak Mahindra Bank Ltd</t>
  </si>
  <si>
    <t>INE237A01028</t>
  </si>
  <si>
    <t>Bajaj Finance Ltd</t>
  </si>
  <si>
    <t>INE296A01024</t>
  </si>
  <si>
    <t>Interglobe Aviation Ltd</t>
  </si>
  <si>
    <t>INE646L01027</t>
  </si>
  <si>
    <t>Transport Services</t>
  </si>
  <si>
    <t>ITC Ltd</t>
  </si>
  <si>
    <t>INE154A01025</t>
  </si>
  <si>
    <t>Mahindra &amp; Mahindra Ltd</t>
  </si>
  <si>
    <t>INE101A01026</t>
  </si>
  <si>
    <t>Bharat Petroleum Corporation Ltd</t>
  </si>
  <si>
    <t>INE029A01011</t>
  </si>
  <si>
    <t>Hindustan Petroleum Corporation Ltd</t>
  </si>
  <si>
    <t>INE094A01015</t>
  </si>
  <si>
    <t>Hindustan Aeronautics Ltd</t>
  </si>
  <si>
    <t>INE066F01020</t>
  </si>
  <si>
    <t>Tata Consultancy Services Ltd</t>
  </si>
  <si>
    <t>INE467B01029</t>
  </si>
  <si>
    <t>Bank of Baroda</t>
  </si>
  <si>
    <t>INE028A01039</t>
  </si>
  <si>
    <t>Power Finance Corporation Ltd</t>
  </si>
  <si>
    <t>INE134E01011</t>
  </si>
  <si>
    <t>Cipla Ltd</t>
  </si>
  <si>
    <t>INE059A01026</t>
  </si>
  <si>
    <t>Ambuja Cements Ltd</t>
  </si>
  <si>
    <t>INE079A01024</t>
  </si>
  <si>
    <t>Power Grid Corporation of India Ltd</t>
  </si>
  <si>
    <t>INE752E01010</t>
  </si>
  <si>
    <t>Havells India Ltd</t>
  </si>
  <si>
    <t>INE176B01034</t>
  </si>
  <si>
    <t>Cholamandalam Investment and Finance Co Ltd</t>
  </si>
  <si>
    <t>INE121A01024</t>
  </si>
  <si>
    <t>Titan Co Ltd</t>
  </si>
  <si>
    <t>INE280A01028</t>
  </si>
  <si>
    <t>REC Ltd</t>
  </si>
  <si>
    <t>INE020B01018</t>
  </si>
  <si>
    <t>Bandhan Bank Ltd</t>
  </si>
  <si>
    <t>INE545U01014</t>
  </si>
  <si>
    <t>Indian Oil Corporation Ltd</t>
  </si>
  <si>
    <t>INE242A01010</t>
  </si>
  <si>
    <t>Canara Bank</t>
  </si>
  <si>
    <t>INE476A01022</t>
  </si>
  <si>
    <t>Biocon Ltd</t>
  </si>
  <si>
    <t>INE376G01013</t>
  </si>
  <si>
    <t>Hero MotoCorp Ltd</t>
  </si>
  <si>
    <t>INE158A01026</t>
  </si>
  <si>
    <t>ACC Ltd</t>
  </si>
  <si>
    <t>INE012A01025</t>
  </si>
  <si>
    <t>Adani Ports and Special Economic Zone Ltd</t>
  </si>
  <si>
    <t>INE742F01042</t>
  </si>
  <si>
    <t>Transport Infrastructure</t>
  </si>
  <si>
    <t>Wipro Ltd</t>
  </si>
  <si>
    <t>INE075A01022</t>
  </si>
  <si>
    <t>Hindalco Industries Ltd</t>
  </si>
  <si>
    <t>INE038A01020</t>
  </si>
  <si>
    <t>Non - Ferrous Metals</t>
  </si>
  <si>
    <t>JSW Steel Ltd</t>
  </si>
  <si>
    <t>INE019A01038</t>
  </si>
  <si>
    <t>7.835% Lic Housing Finance Ltd 11-May-27 **</t>
  </si>
  <si>
    <t>INE115A07QO2</t>
  </si>
  <si>
    <t>7.70% National Bank For Agriculture &amp; Rural Development (30-Sep-2027)</t>
  </si>
  <si>
    <t>INE261F08EI9</t>
  </si>
  <si>
    <t>364 DTB (23-Jan-2025)</t>
  </si>
  <si>
    <t>IN002023Z455</t>
  </si>
  <si>
    <t>7.37% GOI 2028 (23-Oct-2028)</t>
  </si>
  <si>
    <t>IN0020230101</t>
  </si>
  <si>
    <t>Margin on Derivatives</t>
  </si>
  <si>
    <t xml:space="preserve">c) Total outstanding position (as at October 31, 2024) in Derivative Instruments (Gross Notional) </t>
  </si>
  <si>
    <t>Rs. 35,718.11 Lacs</t>
  </si>
  <si>
    <t xml:space="preserve">d) Outstanding derivative exposure as % to net assets </t>
  </si>
  <si>
    <t>e) Portfolio Turnover Ratio during the Half - year 31-Oct-2024</t>
  </si>
  <si>
    <t>f) Residual maturity / Average Maturity as on 31-Oct-2024</t>
  </si>
  <si>
    <t xml:space="preserve">g) During the month additional instances of fair valuation/deviation from valuation price provided by the valuation agencies </t>
  </si>
  <si>
    <t>Akums Drugs And Pharmaceuticals Ltd</t>
  </si>
  <si>
    <t>INE09XN01023</t>
  </si>
  <si>
    <t xml:space="preserve">(b) Unlisted </t>
  </si>
  <si>
    <t>Numero Uno International Ltd ** ^^</t>
  </si>
  <si>
    <t>Globsyn Technologies Ltd ** ^^</t>
  </si>
  <si>
    <t>INE671B01034</t>
  </si>
  <si>
    <t>IT - Services</t>
  </si>
  <si>
    <t>9.03% HDFC Credila Financial Services Ltd (04-Mar-2026) **</t>
  </si>
  <si>
    <t>INE539K07270</t>
  </si>
  <si>
    <t>7.43% Small Industries Development Bank Of India (31-Aug-2026) **</t>
  </si>
  <si>
    <t>INE556F08KH1</t>
  </si>
  <si>
    <t>7.54% Small Industries Development Bank Of India (12-Jan-2026) **</t>
  </si>
  <si>
    <t>INE556F08KF5</t>
  </si>
  <si>
    <t>7.61% LIC Housing Finance Ltd (30-Jul-2025) **</t>
  </si>
  <si>
    <t>INE115A07PW7</t>
  </si>
  <si>
    <t>7.40% HDFC Bank Ltd (02-Jun-2025) **</t>
  </si>
  <si>
    <t>INE040A08AH8</t>
  </si>
  <si>
    <t>7.38% GOI 2027 (20-Jun-2027)</t>
  </si>
  <si>
    <t>IN0020220037</t>
  </si>
  <si>
    <t>^^ Securities are fair valued</t>
  </si>
  <si>
    <t>c) Portfolio Turnover Ratio during the Half - year 31-Oct-2024</t>
  </si>
  <si>
    <t>d) Residual maturity / Average Maturity as on 31-Oct-2024</t>
  </si>
  <si>
    <t xml:space="preserve">e) During the month additional instances of fair valuation/deviation from valuation price provided by the valuation agencies </t>
  </si>
  <si>
    <t>b) Index Futures</t>
  </si>
  <si>
    <t>8.09% Kotak Mahindra Prime Ltd (09-Nov-2026) **</t>
  </si>
  <si>
    <t>INE916DA7SL3</t>
  </si>
  <si>
    <t>91 DTB (07-Nov-2024)</t>
  </si>
  <si>
    <t>IN002024X201</t>
  </si>
  <si>
    <t>Rs. 47,930.10 Lacs</t>
  </si>
  <si>
    <t>ICICI Prudential Life Insurance Co Ltd</t>
  </si>
  <si>
    <t>INE726G01019</t>
  </si>
  <si>
    <t>Grasim Industries Ltd</t>
  </si>
  <si>
    <t>INE047A01021</t>
  </si>
  <si>
    <t>Hyundai Motor India Ltd</t>
  </si>
  <si>
    <t>INE0V6F01027</t>
  </si>
  <si>
    <t>City Union Bank Ltd</t>
  </si>
  <si>
    <t>INE491A01021</t>
  </si>
  <si>
    <t>Emami Ltd</t>
  </si>
  <si>
    <t>INE548C01032</t>
  </si>
  <si>
    <t>Personal Products</t>
  </si>
  <si>
    <t>Dr. Reddy's Laboratories Ltd</t>
  </si>
  <si>
    <t>INE089A01031</t>
  </si>
  <si>
    <t>Nuvoco Vistas Corporation Ltd</t>
  </si>
  <si>
    <t>INE118D01016</t>
  </si>
  <si>
    <t>Akzo Nobel India Ltd</t>
  </si>
  <si>
    <t>INE133A01011</t>
  </si>
  <si>
    <t>DCB Bank Ltd</t>
  </si>
  <si>
    <t>INE503A01015</t>
  </si>
  <si>
    <t>Mahindra &amp; Mahindra Financial Services Ltd</t>
  </si>
  <si>
    <t>INE774D01024</t>
  </si>
  <si>
    <t>Gujarat State Petronet Ltd</t>
  </si>
  <si>
    <t>INE246F01010</t>
  </si>
  <si>
    <t>UPL Ltd</t>
  </si>
  <si>
    <t>INE628A01036</t>
  </si>
  <si>
    <t>Fertilizers &amp; Agrochemicals</t>
  </si>
  <si>
    <t>Restaurant Brands Asia Ltd</t>
  </si>
  <si>
    <t>INE07T201019</t>
  </si>
  <si>
    <t>Gateway Distriparks Ltd</t>
  </si>
  <si>
    <t>INE079J01017</t>
  </si>
  <si>
    <t>CarTrade Tech Ltd</t>
  </si>
  <si>
    <t>INE290S01011</t>
  </si>
  <si>
    <t>Coal India Ltd</t>
  </si>
  <si>
    <t>INE522F01014</t>
  </si>
  <si>
    <t>Consumable Fuels</t>
  </si>
  <si>
    <t>TVS Holdings Ltd</t>
  </si>
  <si>
    <t>INE105A01035</t>
  </si>
  <si>
    <t>(b) Units of Real Estate Investment Trusts (REITs)</t>
  </si>
  <si>
    <t>Brookfield India Real Estate Trust</t>
  </si>
  <si>
    <t>INE0FDU25010</t>
  </si>
  <si>
    <t>Industry Classification</t>
  </si>
  <si>
    <t>NHPC Ltd</t>
  </si>
  <si>
    <t>INE848E01016</t>
  </si>
  <si>
    <t>CESC Ltd</t>
  </si>
  <si>
    <t>INE486A01021</t>
  </si>
  <si>
    <t>Petronet LNG Ltd</t>
  </si>
  <si>
    <t>INE347G01014</t>
  </si>
  <si>
    <t>Castrol India Ltd</t>
  </si>
  <si>
    <t>INE172A01027</t>
  </si>
  <si>
    <t>Chambal Fertilizers &amp; Chemicals Ltd</t>
  </si>
  <si>
    <t>INE085A01013</t>
  </si>
  <si>
    <t>Colgate Palmolive (India) Ltd</t>
  </si>
  <si>
    <t>INE259A01022</t>
  </si>
  <si>
    <t>Finolex Industries Ltd</t>
  </si>
  <si>
    <t>INE183A01024</t>
  </si>
  <si>
    <t>IN9047A01029</t>
  </si>
  <si>
    <t>Embassy Office Parks REIT</t>
  </si>
  <si>
    <t>INE041025011</t>
  </si>
  <si>
    <t>Nexus Select Trust REIT</t>
  </si>
  <si>
    <t>INE0NDH25011</t>
  </si>
  <si>
    <t>Foreign Equity Securities</t>
  </si>
  <si>
    <t>Mediatek Inc</t>
  </si>
  <si>
    <t>TW0002454006</t>
  </si>
  <si>
    <t>IT - Hardware</t>
  </si>
  <si>
    <t>Unilever PLC, (ADR)</t>
  </si>
  <si>
    <t>US9047677045</t>
  </si>
  <si>
    <t>Food Products</t>
  </si>
  <si>
    <t>Hon Hai Precision Industry Co Ltd</t>
  </si>
  <si>
    <t>TW0002317005</t>
  </si>
  <si>
    <t>Industrial Manufacturing</t>
  </si>
  <si>
    <t>Novatek Microelectronics Corp. Ltd</t>
  </si>
  <si>
    <t>TW0003034005</t>
  </si>
  <si>
    <t>Primax Electronics Ltd</t>
  </si>
  <si>
    <t>TW0004915004</t>
  </si>
  <si>
    <t>Hyundai Motor Co Ltd</t>
  </si>
  <si>
    <t>KR7005380001</t>
  </si>
  <si>
    <t>Cognizant Technology Solutions Corp., A</t>
  </si>
  <si>
    <t>US1924461023</t>
  </si>
  <si>
    <t>Fila Holdings Corp</t>
  </si>
  <si>
    <t>KR7081660003</t>
  </si>
  <si>
    <t>SK Telecom Co Ltd</t>
  </si>
  <si>
    <t>KR7017670001</t>
  </si>
  <si>
    <t>Xtep International Holdings Ltd</t>
  </si>
  <si>
    <t>KYG982771092</t>
  </si>
  <si>
    <t>Thai Beverage Pcl</t>
  </si>
  <si>
    <t>TH0902010014</t>
  </si>
  <si>
    <t>Xinyi Solar Holdings Ltd</t>
  </si>
  <si>
    <t>KYG9829N1025</t>
  </si>
  <si>
    <t>Foreign Mutual Fund Units</t>
  </si>
  <si>
    <t>TW0000056001</t>
  </si>
  <si>
    <t>Foreign Mutual Fund</t>
  </si>
  <si>
    <t>Rategain Travel Technologies Ltd</t>
  </si>
  <si>
    <t>INE0CLI01024</t>
  </si>
  <si>
    <t>Zensar Technologies Ltd</t>
  </si>
  <si>
    <t>INE520A01027</t>
  </si>
  <si>
    <t>Coforge Ltd</t>
  </si>
  <si>
    <t>INE591G01017</t>
  </si>
  <si>
    <t>Birlasoft Ltd</t>
  </si>
  <si>
    <t>INE836A01035</t>
  </si>
  <si>
    <t>CE Info Systems Ltd</t>
  </si>
  <si>
    <t>INE0BV301023</t>
  </si>
  <si>
    <t>Info Edge (India) Ltd</t>
  </si>
  <si>
    <t>INE663F01024</t>
  </si>
  <si>
    <t>Cyient Ltd</t>
  </si>
  <si>
    <t>INE136B01020</t>
  </si>
  <si>
    <t>Tanla Platforms Ltd</t>
  </si>
  <si>
    <t>INE483C01032</t>
  </si>
  <si>
    <t>Indiamart Intermesh Ltd</t>
  </si>
  <si>
    <t>INE933S01016</t>
  </si>
  <si>
    <t>Mphasis Ltd</t>
  </si>
  <si>
    <t>INE356A01018</t>
  </si>
  <si>
    <t>Unicommerce eSolutions Ltd</t>
  </si>
  <si>
    <t>INE00U401027</t>
  </si>
  <si>
    <t>One 97 Communications Ltd</t>
  </si>
  <si>
    <t>INE982J01020</t>
  </si>
  <si>
    <t>Persistent Systems Ltd</t>
  </si>
  <si>
    <t>INE262H01021</t>
  </si>
  <si>
    <t>JustDial Ltd</t>
  </si>
  <si>
    <t>INE599M01018</t>
  </si>
  <si>
    <t>Affle India Ltd</t>
  </si>
  <si>
    <t>INE00WC01027</t>
  </si>
  <si>
    <t>Tracxn Technologies Ltd</t>
  </si>
  <si>
    <t>INE0HMF01019</t>
  </si>
  <si>
    <t>Xelpmoc Design and Tech Ltd</t>
  </si>
  <si>
    <t>INE01P501012</t>
  </si>
  <si>
    <t>Meta Platforms Inc</t>
  </si>
  <si>
    <t>US30303M1027</t>
  </si>
  <si>
    <t>Apple Inc</t>
  </si>
  <si>
    <t>US0378331005</t>
  </si>
  <si>
    <t>Alphabet Inc</t>
  </si>
  <si>
    <t>US02079K3059</t>
  </si>
  <si>
    <t>Amazon.com INC</t>
  </si>
  <si>
    <t>US0231351067</t>
  </si>
  <si>
    <t>Microsoft Corp</t>
  </si>
  <si>
    <t>US5949181045</t>
  </si>
  <si>
    <t>Franklin Technology Fund, Class I (Acc)</t>
  </si>
  <si>
    <t>LU0626261944</t>
  </si>
  <si>
    <t>Brigade Enterprises Ltd</t>
  </si>
  <si>
    <t>INE791I01019</t>
  </si>
  <si>
    <t>Aster DM Healthcare Ltd</t>
  </si>
  <si>
    <t>INE914M01019</t>
  </si>
  <si>
    <t>Deepak Nitrite Ltd</t>
  </si>
  <si>
    <t>INE288B01029</t>
  </si>
  <si>
    <t>Karur Vysya Bank Ltd</t>
  </si>
  <si>
    <t>INE036D01028</t>
  </si>
  <si>
    <t>Equitas Small Finance Bank Ltd</t>
  </si>
  <si>
    <t>INE063P01018</t>
  </si>
  <si>
    <t>Kalyan Jewellers India Ltd</t>
  </si>
  <si>
    <t>INE303R01014</t>
  </si>
  <si>
    <t>J.B. Chemicals &amp; Pharmaceuticals Ltd</t>
  </si>
  <si>
    <t>INE572A01036</t>
  </si>
  <si>
    <t>Blue Star Ltd</t>
  </si>
  <si>
    <t>INE472A01039</t>
  </si>
  <si>
    <t>CCL Products (India) Ltd</t>
  </si>
  <si>
    <t>INE421D01022</t>
  </si>
  <si>
    <t>K.P.R. Mill Ltd</t>
  </si>
  <si>
    <t>INE930H01031</t>
  </si>
  <si>
    <t>Sobha Ltd</t>
  </si>
  <si>
    <t>INE671H01015</t>
  </si>
  <si>
    <t>Carborundum Universal Ltd</t>
  </si>
  <si>
    <t>INE120A01034</t>
  </si>
  <si>
    <t>Ion Exchange (India) Ltd</t>
  </si>
  <si>
    <t>INE570A01022</t>
  </si>
  <si>
    <t>Other Utilities</t>
  </si>
  <si>
    <t>KPIT Technologies Ltd</t>
  </si>
  <si>
    <t>INE04I401011</t>
  </si>
  <si>
    <t>Kirloskar Pneumatic Co Ltd</t>
  </si>
  <si>
    <t>INE811A01020</t>
  </si>
  <si>
    <t>Cholamandalam Financial Holdings Ltd</t>
  </si>
  <si>
    <t>INE149A01033</t>
  </si>
  <si>
    <t>Syrma SGS Technology Ltd</t>
  </si>
  <si>
    <t>INE0DYJ01015</t>
  </si>
  <si>
    <t>KNR Constructions Ltd</t>
  </si>
  <si>
    <t>INE634I01029</t>
  </si>
  <si>
    <t>Jyothy Labs Ltd</t>
  </si>
  <si>
    <t>INE668F01031</t>
  </si>
  <si>
    <t>Household Products</t>
  </si>
  <si>
    <t>Titagarh Rail Systems Ltd</t>
  </si>
  <si>
    <t>INE615H01020</t>
  </si>
  <si>
    <t>Elecon Engineering Co Ltd</t>
  </si>
  <si>
    <t>INE205B01031</t>
  </si>
  <si>
    <t>S J S Enterprises Ltd</t>
  </si>
  <si>
    <t>INE284S01014</t>
  </si>
  <si>
    <t>Exide Industries Ltd</t>
  </si>
  <si>
    <t>INE302A01020</t>
  </si>
  <si>
    <t>Praj Industries Ltd</t>
  </si>
  <si>
    <t>INE074A01025</t>
  </si>
  <si>
    <t>Tega Industries Ltd</t>
  </si>
  <si>
    <t>INE011K01018</t>
  </si>
  <si>
    <t>Hitachi Energy India Ltd</t>
  </si>
  <si>
    <t>INE07Y701011</t>
  </si>
  <si>
    <t>Electrical Equipment</t>
  </si>
  <si>
    <t>Multi Commodity Exchange Of India Ltd</t>
  </si>
  <si>
    <t>INE745G01035</t>
  </si>
  <si>
    <t>Pricol Ltd</t>
  </si>
  <si>
    <t>INE726V01018</t>
  </si>
  <si>
    <t>Finolex Cables Ltd</t>
  </si>
  <si>
    <t>INE235A01022</t>
  </si>
  <si>
    <t>Ahluwalia Contracts (India) Ltd</t>
  </si>
  <si>
    <t>INE758C01029</t>
  </si>
  <si>
    <t>Jubilant Ingrevia Ltd</t>
  </si>
  <si>
    <t>INE0BY001018</t>
  </si>
  <si>
    <t>Apollo Pipes Ltd</t>
  </si>
  <si>
    <t>INE126J01016</t>
  </si>
  <si>
    <t>Atul Ltd</t>
  </si>
  <si>
    <t>INE100A01010</t>
  </si>
  <si>
    <t>Data Patterns India Ltd</t>
  </si>
  <si>
    <t>INE0IX101010</t>
  </si>
  <si>
    <t>Nesco Ltd</t>
  </si>
  <si>
    <t>INE317F01035</t>
  </si>
  <si>
    <t>V-Mart Retail Ltd</t>
  </si>
  <si>
    <t>INE665J01013</t>
  </si>
  <si>
    <t>Anand Rathi Wealth Ltd</t>
  </si>
  <si>
    <t>INE463V01026</t>
  </si>
  <si>
    <t>Angel One Ltd</t>
  </si>
  <si>
    <t>INE732I01013</t>
  </si>
  <si>
    <t>Ratnamani Metals &amp; Tubes Ltd</t>
  </si>
  <si>
    <t>INE703B01027</t>
  </si>
  <si>
    <t>GHCL Ltd</t>
  </si>
  <si>
    <t>INE539A01019</t>
  </si>
  <si>
    <t>Techno Electric &amp; Engineering Co Ltd</t>
  </si>
  <si>
    <t>INE285K01026</t>
  </si>
  <si>
    <t>The Ramco Cements Ltd</t>
  </si>
  <si>
    <t>INE331A01037</t>
  </si>
  <si>
    <t>Mrs Bectors Food Specialities Ltd</t>
  </si>
  <si>
    <t>INE495P01012</t>
  </si>
  <si>
    <t>Karnataka Bank Ltd</t>
  </si>
  <si>
    <t>INE614B01018</t>
  </si>
  <si>
    <t>Kirloskar Brothers Ltd</t>
  </si>
  <si>
    <t>INE732A01036</t>
  </si>
  <si>
    <t>TTK Prestige Ltd</t>
  </si>
  <si>
    <t>INE690A01028</t>
  </si>
  <si>
    <t>Shivalik Bimetal Controls Ltd</t>
  </si>
  <si>
    <t>INE386D01027</t>
  </si>
  <si>
    <t>Rolex Rings Ltd</t>
  </si>
  <si>
    <t>INE645S01016</t>
  </si>
  <si>
    <t>India Shelter Finance Corporation Ltd</t>
  </si>
  <si>
    <t>INE922K01024</t>
  </si>
  <si>
    <t>Stanley Lifestyles Ltd</t>
  </si>
  <si>
    <t>INE01A001028</t>
  </si>
  <si>
    <t>Vishnu Chemicals Ltd</t>
  </si>
  <si>
    <t>INE270I01022</t>
  </si>
  <si>
    <t>S P Apparels Ltd</t>
  </si>
  <si>
    <t>INE212I01016</t>
  </si>
  <si>
    <t>Shankara Building Products Ltd</t>
  </si>
  <si>
    <t>INE274V01019</t>
  </si>
  <si>
    <t>MTAR Technologies Ltd</t>
  </si>
  <si>
    <t>INE864I01014</t>
  </si>
  <si>
    <t>SBFC Finance Ltd</t>
  </si>
  <si>
    <t>INE423Y01016</t>
  </si>
  <si>
    <t>Devyani International Ltd</t>
  </si>
  <si>
    <t>INE872J01023</t>
  </si>
  <si>
    <t>Indoco Remedies Ltd</t>
  </si>
  <si>
    <t>INE873D01024</t>
  </si>
  <si>
    <t>Pitti Engineering Ltd</t>
  </si>
  <si>
    <t>INE450D01021</t>
  </si>
  <si>
    <t>TV Today Network Ltd</t>
  </si>
  <si>
    <t>INE038F01029</t>
  </si>
  <si>
    <t>Entertainment</t>
  </si>
  <si>
    <t>MedPlus Health Services Ltd</t>
  </si>
  <si>
    <t>INE804L01022</t>
  </si>
  <si>
    <t>Music Broadcast Ltd (Non- Convertible Preference Shares)</t>
  </si>
  <si>
    <t>INE919I04010</t>
  </si>
  <si>
    <t>Campus Activewear Ltd</t>
  </si>
  <si>
    <t>INE278Y01022</t>
  </si>
  <si>
    <t>IN9671H01013</t>
  </si>
  <si>
    <t>Federal Bank Ltd</t>
  </si>
  <si>
    <t>INE171A01029</t>
  </si>
  <si>
    <t>Max Financial Services Ltd</t>
  </si>
  <si>
    <t>INE180A01020</t>
  </si>
  <si>
    <t>IPCA Laboratories Ltd</t>
  </si>
  <si>
    <t>INE571A01038</t>
  </si>
  <si>
    <t>Coromandel International Ltd</t>
  </si>
  <si>
    <t>INE169A01031</t>
  </si>
  <si>
    <t>Trent Ltd</t>
  </si>
  <si>
    <t>INE849A01020</t>
  </si>
  <si>
    <t>Voltas Ltd</t>
  </si>
  <si>
    <t>INE226A01021</t>
  </si>
  <si>
    <t>Dixon Technologies (India) Ltd</t>
  </si>
  <si>
    <t>INE935N01020</t>
  </si>
  <si>
    <t>Max Healthcare Institute Ltd</t>
  </si>
  <si>
    <t>INE027H01010</t>
  </si>
  <si>
    <t>Cummins India Ltd</t>
  </si>
  <si>
    <t>INE298A01020</t>
  </si>
  <si>
    <t>Oberoi Realty Ltd</t>
  </si>
  <si>
    <t>INE093I01010</t>
  </si>
  <si>
    <t>CG Power and Industrial Solutions Ltd</t>
  </si>
  <si>
    <t>INE067A01029</t>
  </si>
  <si>
    <t>J.K. Cement Ltd</t>
  </si>
  <si>
    <t>INE823G01014</t>
  </si>
  <si>
    <t>APL Apollo Tubes Ltd</t>
  </si>
  <si>
    <t>INE702C01027</t>
  </si>
  <si>
    <t>Alkem Laboratories Ltd</t>
  </si>
  <si>
    <t>INE540L01014</t>
  </si>
  <si>
    <t>Phoenix Mills Ltd</t>
  </si>
  <si>
    <t>INE211B01039</t>
  </si>
  <si>
    <t>PI Industries Ltd</t>
  </si>
  <si>
    <t>INE603J01030</t>
  </si>
  <si>
    <t>Endurance Technologies Ltd</t>
  </si>
  <si>
    <t>INE913H01037</t>
  </si>
  <si>
    <t>Page Industries Ltd</t>
  </si>
  <si>
    <t>INE761H01022</t>
  </si>
  <si>
    <t>Indian Hotels Co Ltd</t>
  </si>
  <si>
    <t>INE053A01029</t>
  </si>
  <si>
    <t>Ajanta Pharma Ltd</t>
  </si>
  <si>
    <t>INE031B01049</t>
  </si>
  <si>
    <t>United Breweries Ltd</t>
  </si>
  <si>
    <t>INE686F01025</t>
  </si>
  <si>
    <t>Abbott India Ltd</t>
  </si>
  <si>
    <t>INE358A01014</t>
  </si>
  <si>
    <t>Escorts Kubota Ltd</t>
  </si>
  <si>
    <t>INE042A01014</t>
  </si>
  <si>
    <t>Agricultural, Commercial &amp; Construction Vehicles</t>
  </si>
  <si>
    <t>Sundram Fasteners Ltd</t>
  </si>
  <si>
    <t>INE387A01021</t>
  </si>
  <si>
    <t>ICICI Lombard General Insurance Co Ltd</t>
  </si>
  <si>
    <t>INE765G01017</t>
  </si>
  <si>
    <t>Laurus Labs Ltd</t>
  </si>
  <si>
    <t>INE947Q01028</t>
  </si>
  <si>
    <t>Motherson Sumi Wiring India Ltd</t>
  </si>
  <si>
    <t>INE0FS801015</t>
  </si>
  <si>
    <t>Kajaria Ceramics Ltd</t>
  </si>
  <si>
    <t>INE217B01036</t>
  </si>
  <si>
    <t>Balkrishna Industries Ltd</t>
  </si>
  <si>
    <t>INE787D01026</t>
  </si>
  <si>
    <t>Timken India Ltd</t>
  </si>
  <si>
    <t>INE325A01013</t>
  </si>
  <si>
    <t>Whirlpool Of India Ltd</t>
  </si>
  <si>
    <t>INE716A01013</t>
  </si>
  <si>
    <t>Uno Minda Ltd</t>
  </si>
  <si>
    <t>INE405E01023</t>
  </si>
  <si>
    <t>Lupin Ltd</t>
  </si>
  <si>
    <t>INE326A01037</t>
  </si>
  <si>
    <t>Indraprastha Gas Ltd</t>
  </si>
  <si>
    <t>INE203G01027</t>
  </si>
  <si>
    <t>Container Corporation Of India Ltd</t>
  </si>
  <si>
    <t>INE111A01025</t>
  </si>
  <si>
    <t>Waaree Energies Ltd</t>
  </si>
  <si>
    <t>INE377N01017</t>
  </si>
  <si>
    <t>* Less than 0.01%</t>
  </si>
  <si>
    <t>Sudarshan Chemical Industries Ltd</t>
  </si>
  <si>
    <t>INE659A01023</t>
  </si>
  <si>
    <t>Samvardhana Motherson International Ltd</t>
  </si>
  <si>
    <t>INE775A01035</t>
  </si>
  <si>
    <t>ISGEC Heavy Engineering Ltd</t>
  </si>
  <si>
    <t>INE858B01029</t>
  </si>
  <si>
    <t>Godrej Consumer Products Ltd</t>
  </si>
  <si>
    <t>INE102D01028</t>
  </si>
  <si>
    <t>Syngene International Ltd</t>
  </si>
  <si>
    <t>INE398R01022</t>
  </si>
  <si>
    <t>Senco Gold Ltd</t>
  </si>
  <si>
    <t>INE602W01019</t>
  </si>
  <si>
    <t>AU Small Finance Bank Ltd</t>
  </si>
  <si>
    <t>INE949L01017</t>
  </si>
  <si>
    <t>TVS Motor Co Ltd</t>
  </si>
  <si>
    <t>INE494B01023</t>
  </si>
  <si>
    <t>Unichem Laboratories Ltd</t>
  </si>
  <si>
    <t>INE351A01035</t>
  </si>
  <si>
    <t>TBO Tek Ltd</t>
  </si>
  <si>
    <t>INE673O01025</t>
  </si>
  <si>
    <t>Emcure Pharmaceuticals Ltd</t>
  </si>
  <si>
    <t>INE168P01015</t>
  </si>
  <si>
    <t>Somany Ceramics Ltd</t>
  </si>
  <si>
    <t>INE355A01028</t>
  </si>
  <si>
    <t>Godavari Biorefineries Ltd</t>
  </si>
  <si>
    <t>INE497S01012</t>
  </si>
  <si>
    <t>Diversified FMCG</t>
  </si>
  <si>
    <t>Chennai Interactive Business Services Pvt Ltd ** ^^</t>
  </si>
  <si>
    <t>Ecos India Mobility &amp; Hospitality Ltd</t>
  </si>
  <si>
    <t>INE06HJ01020</t>
  </si>
  <si>
    <t>Dabur India Ltd</t>
  </si>
  <si>
    <t>INE016A01026</t>
  </si>
  <si>
    <t>The Anup Engineering Ltd</t>
  </si>
  <si>
    <t>INE294Z01018</t>
  </si>
  <si>
    <t>KEI Industries Ltd</t>
  </si>
  <si>
    <t>INE878B01027</t>
  </si>
  <si>
    <t>Delhivery Ltd</t>
  </si>
  <si>
    <t>INE148O01028</t>
  </si>
  <si>
    <t>Kansai Nerolac Paints Ltd</t>
  </si>
  <si>
    <t>INE531A01024</t>
  </si>
  <si>
    <t>Quantum Information Systems ** ^^</t>
  </si>
  <si>
    <t>91 DTB (03-Jan-2025)</t>
  </si>
  <si>
    <t>IN002024X268</t>
  </si>
  <si>
    <t>Mankind Pharma Ltd</t>
  </si>
  <si>
    <t>INE634S01028</t>
  </si>
  <si>
    <t>Sona Blw Precision Forgings Ltd</t>
  </si>
  <si>
    <t>INE073K01018</t>
  </si>
  <si>
    <t>Godrej Properties Ltd</t>
  </si>
  <si>
    <t>INE484J01027</t>
  </si>
  <si>
    <t>Tata Consumer Products Ltd</t>
  </si>
  <si>
    <t>INE192A01025</t>
  </si>
  <si>
    <t>JSW Infrastructure Ltd</t>
  </si>
  <si>
    <t>INE880J01026</t>
  </si>
  <si>
    <t>Godrej Agrovet Ltd</t>
  </si>
  <si>
    <t>INE850D01014</t>
  </si>
  <si>
    <t>Aadhar Housing Finance Ltd</t>
  </si>
  <si>
    <t>INE883F01010</t>
  </si>
  <si>
    <t>Ola Electric Mobility Ltd</t>
  </si>
  <si>
    <t>INE0LXG01040</t>
  </si>
  <si>
    <t>Ashok Leyland Ltd</t>
  </si>
  <si>
    <t>INE208A01029</t>
  </si>
  <si>
    <t>Torrent Pharmaceuticals Ltd</t>
  </si>
  <si>
    <t>INE685A01028</t>
  </si>
  <si>
    <t>Freshworks Inc</t>
  </si>
  <si>
    <t>US3580541049</t>
  </si>
  <si>
    <t>NCC Ltd</t>
  </si>
  <si>
    <t>INE868B01028</t>
  </si>
  <si>
    <t>Avalon Technologies Ltd</t>
  </si>
  <si>
    <t>INE0LCL01028</t>
  </si>
  <si>
    <t>Taiwan Semiconductor Manufacturing Co. Ltd</t>
  </si>
  <si>
    <t>TW0002330008</t>
  </si>
  <si>
    <t>Tencent Holdings Ltd</t>
  </si>
  <si>
    <t>KYG875721634</t>
  </si>
  <si>
    <t>Alibaba Group Holding Ltd</t>
  </si>
  <si>
    <t>KYG017191142</t>
  </si>
  <si>
    <t>Samsung Electronics Co. Ltd</t>
  </si>
  <si>
    <t>KR7005930003</t>
  </si>
  <si>
    <t>AIA Group Ltd</t>
  </si>
  <si>
    <t>HK0000069689</t>
  </si>
  <si>
    <t>Contemporary Amperex Technology Co Ltd</t>
  </si>
  <si>
    <t>CNE100003662</t>
  </si>
  <si>
    <t>Meituan</t>
  </si>
  <si>
    <t>KYG596691041</t>
  </si>
  <si>
    <t>Yum China Holdings INC</t>
  </si>
  <si>
    <t>US98850P1093</t>
  </si>
  <si>
    <t>SK Hynix Inc</t>
  </si>
  <si>
    <t>KR7000660001</t>
  </si>
  <si>
    <t>Sumber Alfaria Trijaya Tbk PT</t>
  </si>
  <si>
    <t>ID1000128705</t>
  </si>
  <si>
    <t>Bank Central Asia Tbk Pt</t>
  </si>
  <si>
    <t>ID1000109507</t>
  </si>
  <si>
    <t>Budweiser Brewing Co APAC Ltd</t>
  </si>
  <si>
    <t>KYG1674K1013</t>
  </si>
  <si>
    <t>DBS Group Holdings Ltd</t>
  </si>
  <si>
    <t>SG1L01001701</t>
  </si>
  <si>
    <t>China Merchants Bank Co Ltd</t>
  </si>
  <si>
    <t>CNE1000002M1</t>
  </si>
  <si>
    <t>Midea Group Co Ltd</t>
  </si>
  <si>
    <t>CNE100001QQ5</t>
  </si>
  <si>
    <t>Minor International Pcl, Fgn.</t>
  </si>
  <si>
    <t>TH0128B10Z17</t>
  </si>
  <si>
    <t>Makemytrip Ltd</t>
  </si>
  <si>
    <t>MU0295S00016</t>
  </si>
  <si>
    <t>Samsung Sdi Co Ltd</t>
  </si>
  <si>
    <t>KR7006400006</t>
  </si>
  <si>
    <t>Bank Rakyat Indonesia Persero Tbk Pt</t>
  </si>
  <si>
    <t>ID1000118201</t>
  </si>
  <si>
    <t>Bangkok Dusit Medical Services Pcl</t>
  </si>
  <si>
    <t>TH0264A10Z12</t>
  </si>
  <si>
    <t>SF Holding Co Ltd</t>
  </si>
  <si>
    <t>CNE100000L63</t>
  </si>
  <si>
    <t>BDO Unibank Inc.</t>
  </si>
  <si>
    <t>PHY077751022</t>
  </si>
  <si>
    <t>China Mengniu Dairy Co. Ltd</t>
  </si>
  <si>
    <t>KYG210961051</t>
  </si>
  <si>
    <t>Agricultural Food &amp; other Products</t>
  </si>
  <si>
    <t>Ayala Land Inc</t>
  </si>
  <si>
    <t>PHY0488F1004</t>
  </si>
  <si>
    <t>Sunresin New Materials Co Ltd</t>
  </si>
  <si>
    <t>CNE100002136</t>
  </si>
  <si>
    <t>Trip.Com Group Ltd</t>
  </si>
  <si>
    <t>KYG9066F1019</t>
  </si>
  <si>
    <t>Techtronic Industries Co. Ltd</t>
  </si>
  <si>
    <t>HK0669013440</t>
  </si>
  <si>
    <t>Asian Paints Ltd</t>
  </si>
  <si>
    <t>INE021A01026</t>
  </si>
  <si>
    <t>Bajaj Auto Ltd</t>
  </si>
  <si>
    <t>INE917I01010</t>
  </si>
  <si>
    <t>Bajaj Finserv Ltd</t>
  </si>
  <si>
    <t>INE918I01026</t>
  </si>
  <si>
    <t>Shriram Finance Ltd</t>
  </si>
  <si>
    <t>INE721A01013</t>
  </si>
  <si>
    <t>Nestle India Ltd</t>
  </si>
  <si>
    <t>INE239A01024</t>
  </si>
  <si>
    <t>SBI Life Insurance Co Ltd</t>
  </si>
  <si>
    <t>INE123W01016</t>
  </si>
  <si>
    <t>Adani Enterprises Ltd</t>
  </si>
  <si>
    <t>INE423A01024</t>
  </si>
  <si>
    <t>Metals &amp; Minerals Trading</t>
  </si>
  <si>
    <t>Britannia Industries Ltd</t>
  </si>
  <si>
    <t>INE216A01030</t>
  </si>
  <si>
    <t>Eicher Motors Ltd</t>
  </si>
  <si>
    <t>INE066A01021</t>
  </si>
  <si>
    <t>Franklin U.S. Opportunities Fund, Class I (Acc)</t>
  </si>
  <si>
    <t>LU0195948665</t>
  </si>
  <si>
    <t>Templeton European Opportunities Fund, Class I (Acc)</t>
  </si>
  <si>
    <t>LU0195949390</t>
  </si>
  <si>
    <t>Franklin India Bluechip Fund Direct-Growth Plan</t>
  </si>
  <si>
    <t>INF090I01FN7</t>
  </si>
  <si>
    <t>INF109K013N3</t>
  </si>
  <si>
    <t>INF200K01VE4</t>
  </si>
  <si>
    <t>Nippon India ETF Gold Bees</t>
  </si>
  <si>
    <t>INF204KB17I5</t>
  </si>
  <si>
    <t>Franklin India Short-Term Income Plan (No. of Segregated Portfolios in the Scheme- 3) - (under winding up) Direct-Growth Plan ^^ $$$</t>
  </si>
  <si>
    <t>INF090I01GK1</t>
  </si>
  <si>
    <t>Franklin India Liquid Fund Direct-Growth Plan</t>
  </si>
  <si>
    <t>INF090I01JV2</t>
  </si>
  <si>
    <t>Franklin India Short Term Income Plan-Segregated Portfolio 3- 9.50% Yes Bank Ltd CO 23 Dec 2021-Direct-Growth Plan</t>
  </si>
  <si>
    <t>INF090I01VS3</t>
  </si>
  <si>
    <t>Franklin India Flexi Cap Fund-Direct Growth Plan (Formerly known as Franklin India Equity Fund)</t>
  </si>
  <si>
    <t>INF090I01FK3</t>
  </si>
  <si>
    <t>Franklin India Dynamic Accrual Fund- Segregated Portfolio 3- 9.50% Yes Bank Ltd CO 23 Dec 2021-Direct-Growth Plan</t>
  </si>
  <si>
    <t>INF090I01WD3</t>
  </si>
  <si>
    <t>Foreign ETF</t>
  </si>
  <si>
    <t>Franklin India Feeder - Templeton European Opportunities Fund</t>
  </si>
  <si>
    <t>ICICI Prudential Short Term Fund Direct - Growth Plan</t>
  </si>
  <si>
    <t>SBI Short Term Debt Fund Direct - Growth Plan</t>
  </si>
  <si>
    <t>ETF</t>
  </si>
  <si>
    <t>Franklin India Flexi Cap Fund ( Formerly known as Franklin India Equity Fund) ^</t>
  </si>
  <si>
    <t>Franklin India NSE Nifty 50 Index Fund (Formerly known as Franklin India Index Fund – NSE Nifty Plan) ^</t>
  </si>
  <si>
    <t>Franklin India ELSS Tax Saver Fund (Formerly known as Franklin India TAXSHIELD) ^</t>
  </si>
  <si>
    <t>Franklin India Multi-Asset Solution Fund of Funds (Formerly known as Franklin India Multi-Asset Solution Fund) ^</t>
  </si>
  <si>
    <t>Franklin India Dynamic Asset Allocation Fund Of Funds**</t>
  </si>
  <si>
    <t>$$$ This scheme is under winding-up and SBI Funds Management Private Limited has been appointed as the liquidator as per the order of Hon'ble Supreme Court dated February 12, 2021.</t>
  </si>
  <si>
    <t>Refer below link for rationale of devation under Valuation policy</t>
  </si>
  <si>
    <t>Additional Disclosure Valuation Policy</t>
  </si>
  <si>
    <t xml:space="preserve">e) Risk-o-meter </t>
  </si>
  <si>
    <t>NIL</t>
  </si>
  <si>
    <t xml:space="preserve">h) Risk-o-meter </t>
  </si>
  <si>
    <t>Grasim Industries Ltd- Partly Paid</t>
  </si>
  <si>
    <t>Sobha Ltd - Partly Paid</t>
  </si>
  <si>
    <t>Primary Benchmark: Nifty Equity Savings Index</t>
  </si>
  <si>
    <t>Investors should consult their financial advisers if in doubt about whether the product is suitable for them</t>
  </si>
  <si>
    <t>Risk level based on portfolio as on October 31, 2024</t>
  </si>
  <si>
    <t>Risk level of primary benchmark as on October 31, 2024</t>
  </si>
  <si>
    <t>Primary Benchmark: CRISIL Hybrid 35+65 - Aggressive Index</t>
  </si>
  <si>
    <t>Primary Benchmark: Nifty 50 Hybrid Composite Debt 50:50 Index</t>
  </si>
  <si>
    <t>Primary Benchmark:  Tier-1 Index:  Nifty 500 (Effective August 1, 2023, the benchmark of the scheme has been changed from NIFTY500 Value 50)</t>
  </si>
  <si>
    <t xml:space="preserve">Tier-2 Index:  NIFTY500 Value 50 </t>
  </si>
  <si>
    <t>Primary Benchmark: Tier-1 Index:  Nifty 500 (Effective August 1, 2023, the benchmark of the scheme has been changed from  Nifty Dividend Opportunities 50 )</t>
  </si>
  <si>
    <t>Tier-2 Index:  Nifty Dividend Opportunities 50</t>
  </si>
  <si>
    <t>Primary Benchmark: BSE Teck (Effective June 1, 2024, the benchmark of the scheme has been renamed from S&amp;P BSE Teck)</t>
  </si>
  <si>
    <t>Primary Benchmark: Nifty Smallcap 250</t>
  </si>
  <si>
    <t>Primary Benchmark: Nifty Midcap 150</t>
  </si>
  <si>
    <t>Primary Benchmark: NIFTY 500</t>
  </si>
  <si>
    <t>Primary Benchmark: Nifty 500 Multi Cap 50:25:25 Total Returns Index</t>
  </si>
  <si>
    <t>^ Franklin India Equity Fund is renamed as Franklin India Flexi Cap Fund effective Jan 29, 2021.</t>
  </si>
  <si>
    <t>Primary Benchmark: NIFTY LargeMidcap 250</t>
  </si>
  <si>
    <t>Primary Benchmark: Nifty 100</t>
  </si>
  <si>
    <t>Primary Benchmark: BSE India Infrastructure Index (Effective June 1, 2024, the benchmark of the scheme has been renamed from S&amp;P BSE India Infrastructure Index)</t>
  </si>
  <si>
    <t>Primary Benchmark: 75% MSCI Asia (Ex-Japan) Standard Index + 25% Nifty 500 Index (Effective March 9, 2024, the benchmark of the scheme has changed from MSCI Asia (ex-Japan) Standard Index)</t>
  </si>
  <si>
    <t>Primary Benchmark: Nifty 50</t>
  </si>
  <si>
    <t>^ Franklin India Index Fund – NSE Nifty Plan is renamed as Franklin India NSE Nifty 50 Index Fund effective July 01, 2022.</t>
  </si>
  <si>
    <t>^ Franklin India TAXSHIELD is renamed as Franklin India ELSS Tax Saver Fund effective December 22, 2023.</t>
  </si>
  <si>
    <t>Primary Benchmark: Russell 3000 Growth Index</t>
  </si>
  <si>
    <t>Primary Benchmark: MSCI Europe Index</t>
  </si>
  <si>
    <t xml:space="preserve">Primary Benchmark: 40% Nifty 500 TRI + 40% Nifty Short Duration Debt Index + 20% domestic gold price </t>
  </si>
  <si>
    <t>^ Franklin India Multi-Asset Solution Fund is renamed as Franklin India Multi-Asset Solution Fund of Funds effective Dec 19, 2022.</t>
  </si>
  <si>
    <t>Primary Benchmark: CRISIL Hybrid 50+50 - Moderate Index</t>
  </si>
  <si>
    <t>** All Plans under Franklin India Life Stage Fund of Funds (FILSF) were merged with Franklin India Dynamic Asset Allocation Fund of Funds (FIDAAF) as on December 19, 2022.</t>
  </si>
  <si>
    <t>Risk level of tier-1 benchmark  as on October 31, 2024</t>
  </si>
  <si>
    <t>Risk level of tier-2 benchmark  as on October 31, 2024</t>
  </si>
  <si>
    <t>Franklin India Liquid Fund</t>
  </si>
  <si>
    <t>Rating</t>
  </si>
  <si>
    <t>INE163N08255</t>
  </si>
  <si>
    <t>8.12% ONGC Petro Additions Ltd (22-Nov-2024) **</t>
  </si>
  <si>
    <t>ICRA AA</t>
  </si>
  <si>
    <t>INE860H07HR0</t>
  </si>
  <si>
    <t>INE377Y07250</t>
  </si>
  <si>
    <t>5.69% Bajaj Housing Finance Ltd (06-Dec-2024) **</t>
  </si>
  <si>
    <t>INE134E08KH0</t>
  </si>
  <si>
    <t>7.42% Power Finance Corporation Ltd (19-Nov-2024)</t>
  </si>
  <si>
    <t>INE557F08FG1</t>
  </si>
  <si>
    <t>7.05% National Housing Bank (18-Dec-2024) **</t>
  </si>
  <si>
    <t>INE115A07PD7</t>
  </si>
  <si>
    <t>6.40% LIC Housing Finance Ltd (24-Jan-2025) **</t>
  </si>
  <si>
    <t>INE110L08060</t>
  </si>
  <si>
    <t>9.00% Reliance Industries Ltd (21-Jan-2025) **</t>
  </si>
  <si>
    <t>INE020B08898</t>
  </si>
  <si>
    <t>8.23% REC Ltd (23-Jan-2025) **</t>
  </si>
  <si>
    <t>Certificate of Deposit</t>
  </si>
  <si>
    <t>INE237A162V1</t>
  </si>
  <si>
    <t>Kotak Mahindra Bank Ltd (03-Jan-2025) **</t>
  </si>
  <si>
    <t>CRISIL A1+</t>
  </si>
  <si>
    <t>INE562A16NI5</t>
  </si>
  <si>
    <t>Indian Bank (05-Dec-2024) **</t>
  </si>
  <si>
    <t>INE476A16XK3</t>
  </si>
  <si>
    <t>Canara Bank (22-Jan-2025)</t>
  </si>
  <si>
    <t>INE062A16549</t>
  </si>
  <si>
    <t>State Bank Of India (27-Dec-2024) **</t>
  </si>
  <si>
    <t>INE160A16PR4</t>
  </si>
  <si>
    <t>Punjab National Bank (25-Nov-2024) **</t>
  </si>
  <si>
    <t>INE160A16OF2</t>
  </si>
  <si>
    <t>Punjab National Bank (05-Dec-2024) **</t>
  </si>
  <si>
    <t>INE476A16YQ8</t>
  </si>
  <si>
    <t>Canara Bank (13-Dec-2024) **</t>
  </si>
  <si>
    <t>INE476A16XI7</t>
  </si>
  <si>
    <t>Canara Bank (16-Jan-2025) **</t>
  </si>
  <si>
    <t>Commercial Paper</t>
  </si>
  <si>
    <t>INE634S14021</t>
  </si>
  <si>
    <t>Mankind Pharma Ltd (16-Jan-2025) **@</t>
  </si>
  <si>
    <t>INE110L14SK0</t>
  </si>
  <si>
    <t>Reliance Jio Infocomm Ltd (06-Dec-2024) **@</t>
  </si>
  <si>
    <t>INE514E14SE1</t>
  </si>
  <si>
    <t>Export-Import Bank Of India (23-Dec-2024) **@</t>
  </si>
  <si>
    <t>INE763G14VK0</t>
  </si>
  <si>
    <t>ICICI Securities Ltd (14-Nov-2024) **@</t>
  </si>
  <si>
    <t>INE700G14LM9</t>
  </si>
  <si>
    <t>HDFC Securities Ltd (02-Dec-2024) **@</t>
  </si>
  <si>
    <t>ICRA A1+</t>
  </si>
  <si>
    <t>INE763G14VQ7</t>
  </si>
  <si>
    <t>ICICI Securities Ltd (02-Dec-2024) **@</t>
  </si>
  <si>
    <t>INE338I14IH0</t>
  </si>
  <si>
    <t>Motilal Oswal Financial Services Ltd (05-Dec-2024) **@</t>
  </si>
  <si>
    <t>INE957N14HS6</t>
  </si>
  <si>
    <t>Hero Fincorp Ltd (13-Dec-2024) **@</t>
  </si>
  <si>
    <t>INE01C314AJ6</t>
  </si>
  <si>
    <t>Bajaj Financial Securities Ltd (19-Dec-2024) **@</t>
  </si>
  <si>
    <t>INE338I14IN8</t>
  </si>
  <si>
    <t>Motilal Oswal Financial Services Ltd (29-Jan-2025) **@</t>
  </si>
  <si>
    <t>INE261F14MH2</t>
  </si>
  <si>
    <t>National Bank For Agriculture &amp; Rural Development (03-Dec-2024) **@</t>
  </si>
  <si>
    <t>IN002024X292</t>
  </si>
  <si>
    <t>91 DTB (23-Jan-2025)</t>
  </si>
  <si>
    <t>IN002024X243</t>
  </si>
  <si>
    <t>91 DTB (05-Dec-2024)</t>
  </si>
  <si>
    <t>IN002024X250</t>
  </si>
  <si>
    <t>91 DTB (12-Dec-2024)</t>
  </si>
  <si>
    <t>IN0020190396</t>
  </si>
  <si>
    <t>6.18% GOI 2024 (04-Nov-2024)</t>
  </si>
  <si>
    <t>IN0020110048</t>
  </si>
  <si>
    <t>9.15% GOI 2024 (14-Nov-2024)</t>
  </si>
  <si>
    <t>IN1320140057</t>
  </si>
  <si>
    <t>8.15% BIHAR SDL (14-Jan-25)</t>
  </si>
  <si>
    <t>Alternative Investment Fund #</t>
  </si>
  <si>
    <t>INF0RQ622028</t>
  </si>
  <si>
    <t>Corporate Debt Market Development Fund Class A2</t>
  </si>
  <si>
    <t>Alternative Investment Fund Units</t>
  </si>
  <si>
    <t>@ Listed</t>
  </si>
  <si>
    <t># In accordance with SEBI/HO/IMD/PoD2/P/CIR/2023/129 circular dated July 27, 2023, Investment in Corporate Debt Market Development Fund.</t>
  </si>
  <si>
    <t>$ Yield to maturity (YTM) for floating rate securities is calculated by recomputing yield from simple average of valuation prices provided by valuation agencies.</t>
  </si>
  <si>
    <t>This scheme has exposure to floating rate instruments.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</si>
  <si>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 xml:space="preserve">      Regular Plan Growth Option</t>
  </si>
  <si>
    <t xml:space="preserve">      Regular Plan Daily IDCW Reinvestment Option</t>
  </si>
  <si>
    <t xml:space="preserve">      Regular Plan Weekly IDCW Option</t>
  </si>
  <si>
    <t xml:space="preserve">      Institutional Plan Daily IDCW Reinvestment Option</t>
  </si>
  <si>
    <t xml:space="preserve">      Institutional Plan Weekly IDCW Option</t>
  </si>
  <si>
    <t xml:space="preserve">      Super Institutional Plan Growth Option</t>
  </si>
  <si>
    <t xml:space="preserve">      Super Institutional Plan Daily IDCW Reinvestment Option</t>
  </si>
  <si>
    <t xml:space="preserve">      Super Institutional Plan Weekly IDCW Option</t>
  </si>
  <si>
    <t xml:space="preserve">      Direct Super Institutional Growth Option</t>
  </si>
  <si>
    <t xml:space="preserve">      Direct Super Institutional Daily IDCW Reinvestment Option</t>
  </si>
  <si>
    <t xml:space="preserve">      Direct Super Institutional Weekly IDCW Option</t>
  </si>
  <si>
    <t xml:space="preserve">      Unclaimed Redemption Plan - Growth</t>
  </si>
  <si>
    <t xml:space="preserve">      Unclaimed IDCW Plan - Growth</t>
  </si>
  <si>
    <t xml:space="preserve">      Unclaimed Redemption Investor Education Plan - Growth</t>
  </si>
  <si>
    <t xml:space="preserve">      Unclaimed IDCW Investor Education Plan - Growth</t>
  </si>
  <si>
    <t>c) Residual maturity / Average Maturity as on 31-Oct-2024</t>
  </si>
  <si>
    <t>e) Risk-o-meter</t>
  </si>
  <si>
    <t xml:space="preserve">Primary Benchmark: Tier-1 Index:  NIFTY Liquid Index A-I (Effective April 1, 2024, the benchmark of the scheme is changed from CRISIL Liquid Debt B-I Index) </t>
  </si>
  <si>
    <t>Franklin India Overnight Fund</t>
  </si>
  <si>
    <t>IN002024Y084</t>
  </si>
  <si>
    <t>182 DTB (22-Nov-2024)</t>
  </si>
  <si>
    <t xml:space="preserve">      Daily IDCW Plan</t>
  </si>
  <si>
    <t xml:space="preserve">      Weekly IDCW Plan</t>
  </si>
  <si>
    <t xml:space="preserve">      Direct Daily IDCW Plan</t>
  </si>
  <si>
    <t xml:space="preserve">      Direct Weekly IDCW Plan</t>
  </si>
  <si>
    <t xml:space="preserve">      Unclaimed Redemption Plan</t>
  </si>
  <si>
    <t xml:space="preserve">      Unclaimed IDCW Plan</t>
  </si>
  <si>
    <t xml:space="preserve">      Unclaimed Redemption Investor Education Plan</t>
  </si>
  <si>
    <t xml:space="preserve">      Unclaimed IDCW Investor Education Plan</t>
  </si>
  <si>
    <t xml:space="preserve">Primary Benchmark: Tier-1 Index: NIFTY 1D Rate Index (Effective April 1, 2024, the benchmark of the scheme is changed from CRISIL Liquid Overnight Index) </t>
  </si>
  <si>
    <t>Franklin India Money Market Fund (formerly known as Franklin India Savings Fund) ^</t>
  </si>
  <si>
    <t>INE476A16XV0</t>
  </si>
  <si>
    <t>Canara Bank (11-Mar-2025) **</t>
  </si>
  <si>
    <t>INE040A16FM0</t>
  </si>
  <si>
    <t>HDFC Bank Ltd (19-Sep-2025)</t>
  </si>
  <si>
    <t>CARE A1+</t>
  </si>
  <si>
    <t>INE562A16MR8</t>
  </si>
  <si>
    <t>Indian Bank (13-Mar-2025) **</t>
  </si>
  <si>
    <t>INE028A16GR2</t>
  </si>
  <si>
    <t>Bank of Baroda (15-May-2025) **</t>
  </si>
  <si>
    <t>IND A1+</t>
  </si>
  <si>
    <t>INE238AD6843</t>
  </si>
  <si>
    <t>Axis Bank Ltd (05-Jun-2025) **</t>
  </si>
  <si>
    <t>INE160A16OM8</t>
  </si>
  <si>
    <t>Punjab National Bank (25-Feb-2025)</t>
  </si>
  <si>
    <t>INE692A16GZ8</t>
  </si>
  <si>
    <t>Union Bank of India (27-Feb-2025) **</t>
  </si>
  <si>
    <t>INE562A16MT4</t>
  </si>
  <si>
    <t>Indian Bank (10-Mar-2025)</t>
  </si>
  <si>
    <t>INE160A16OH8</t>
  </si>
  <si>
    <t>Punjab National Bank (31-Jan-2025)</t>
  </si>
  <si>
    <t>INE261F16785</t>
  </si>
  <si>
    <t>National Bank For Agriculture &amp; Rural Development (07-Feb-2025) **</t>
  </si>
  <si>
    <t>INE092T16WB9</t>
  </si>
  <si>
    <t>IDFC First Bank Ltd (21-Feb-2025) **</t>
  </si>
  <si>
    <t>INE238AD6819</t>
  </si>
  <si>
    <t>Axis Bank Ltd (27-Feb-2025) **</t>
  </si>
  <si>
    <t>INE556F16AR4</t>
  </si>
  <si>
    <t>Small Industries Development Bank of India (27-Feb-2025) **</t>
  </si>
  <si>
    <t>INE476A16YS4</t>
  </si>
  <si>
    <t>Canara Bank (06-Mar-2025) **</t>
  </si>
  <si>
    <t>INE01GA16228</t>
  </si>
  <si>
    <t>DBS Bank India Ltd (07-Mar-2025) **</t>
  </si>
  <si>
    <t>INE040A16EU6</t>
  </si>
  <si>
    <t>HDFC Bank Ltd (12-Mar-2025) **</t>
  </si>
  <si>
    <t>INE692A16HP7</t>
  </si>
  <si>
    <t>Union Bank of India (18-Mar-2025) **</t>
  </si>
  <si>
    <t>INE090AD6170</t>
  </si>
  <si>
    <t>ICICI Bank Ltd (25-Jul-2025) **</t>
  </si>
  <si>
    <t>INE040A16EN1</t>
  </si>
  <si>
    <t>HDFC Bank Ltd (20-Feb-2025) **</t>
  </si>
  <si>
    <t>INE040A16ER2</t>
  </si>
  <si>
    <t>HDFC Bank Ltd (06-Mar-2025) **</t>
  </si>
  <si>
    <t>INE261F16835</t>
  </si>
  <si>
    <t>National Bank For Agriculture &amp; Rural Development (07-Mar-2025) **</t>
  </si>
  <si>
    <t>INE238AD6827</t>
  </si>
  <si>
    <t>Axis Bank Ltd (28-Feb-2025) **</t>
  </si>
  <si>
    <t>INE160A16OP1</t>
  </si>
  <si>
    <t>Punjab National Bank (11-Mar-2025) **</t>
  </si>
  <si>
    <t>INE403D14544</t>
  </si>
  <si>
    <t>Bharti Telecom Ltd (17-Oct-2025) **@</t>
  </si>
  <si>
    <t>INE02JD14492</t>
  </si>
  <si>
    <t>Godrej Housing Finance Ltd (07-Feb-2025) **@</t>
  </si>
  <si>
    <t>INE879F14JL9</t>
  </si>
  <si>
    <t>Infina Finance Pvt Ltd (10-Mar-2025) **@</t>
  </si>
  <si>
    <t>INE634S14039</t>
  </si>
  <si>
    <t>Mankind Pharma Ltd (17-Oct-2025) **@</t>
  </si>
  <si>
    <t>INE018A14KY6</t>
  </si>
  <si>
    <t>Larsen &amp; Toubro Ltd (31-Jan-2025) **@</t>
  </si>
  <si>
    <t>INE824H14PX3</t>
  </si>
  <si>
    <t>Julius Baer Capital (India) Pvt Ltd (24-Jan-2025) **@</t>
  </si>
  <si>
    <t>INE115A14EX5</t>
  </si>
  <si>
    <t>LIC Housing Finance Ltd (21-Mar-2025) **@</t>
  </si>
  <si>
    <t>INE417C14710</t>
  </si>
  <si>
    <t>Pilani Investment And Industries Corporation Ltd (21-Mar-2025) **@</t>
  </si>
  <si>
    <t>INE414G14TR9</t>
  </si>
  <si>
    <t>Muthoot Finance Ltd (10-Jun-2025) **@</t>
  </si>
  <si>
    <t>INE09OL14EL0</t>
  </si>
  <si>
    <t>Birla Group Holdings Pvt Ltd (07-Feb-2025) **@</t>
  </si>
  <si>
    <t>INE472H14417</t>
  </si>
  <si>
    <t>Standard Chartered Securities (India) Ltd (31-Jan-2025) **@</t>
  </si>
  <si>
    <t>INE115A14EV9</t>
  </si>
  <si>
    <t>LIC Housing Finance Ltd (04-Mar-2025) **@</t>
  </si>
  <si>
    <t>INE860H142T4</t>
  </si>
  <si>
    <t>Aditya Birla Finance Ltd (14-Mar-2025) **@</t>
  </si>
  <si>
    <t>INE140A144D3</t>
  </si>
  <si>
    <t>Piramal Enterprises Ltd (03-Mar-2025) **@</t>
  </si>
  <si>
    <t>INE472H14391</t>
  </si>
  <si>
    <t>Standard Chartered Securities (India) Ltd (13-Mar-2025) **@</t>
  </si>
  <si>
    <t>INE634S14013</t>
  </si>
  <si>
    <t>Mankind Pharma Ltd (17-Apr-2025) **@</t>
  </si>
  <si>
    <t>IN002024Z180</t>
  </si>
  <si>
    <t>364 DTB (31-Jul-2025)</t>
  </si>
  <si>
    <t>IN002024Z297</t>
  </si>
  <si>
    <t>364 DTB (30-Oct-2025)</t>
  </si>
  <si>
    <t>IN002024Z222</t>
  </si>
  <si>
    <t>364 DTB (28-Aug-2025)</t>
  </si>
  <si>
    <t>IN002024Z289</t>
  </si>
  <si>
    <t>364 DTB (23-Oct-2025)</t>
  </si>
  <si>
    <t>IN0020200112</t>
  </si>
  <si>
    <t>5.22% GOI 2025 (15-Jun-2025)</t>
  </si>
  <si>
    <t xml:space="preserve">      Retail Plan Growth Option</t>
  </si>
  <si>
    <t xml:space="preserve">      Retail Plan Daily IDCW Option</t>
  </si>
  <si>
    <t xml:space="preserve">      Retail Plan Weekly IDCW Option</t>
  </si>
  <si>
    <t xml:space="preserve">      Retail Plan Monthly IDCW Option</t>
  </si>
  <si>
    <t xml:space="preserve">      Retail Plan Quarterly IDCW Option</t>
  </si>
  <si>
    <t xml:space="preserve">      Direct Retail Plan Growth Option</t>
  </si>
  <si>
    <t xml:space="preserve">      Direct Retail Plan Daily IDCW Option</t>
  </si>
  <si>
    <t xml:space="preserve">      Direct Retail Plan Weekly IDCW Option</t>
  </si>
  <si>
    <t xml:space="preserve">      Direct Retail Plan Monthly IDCW Option</t>
  </si>
  <si>
    <t xml:space="preserve">      Direct Retail Plan Quarterly IDCW Option</t>
  </si>
  <si>
    <t xml:space="preserve">Primary Benchmark: Tier-1 Index: NIFTY Money Market Index A-I (Effective April 1, 2024, the benchmark of the scheme is changed from NIFTY Money Market Index B-I) </t>
  </si>
  <si>
    <t>^ Franklin India Savings Fund is renames as Franklin India Money Market effective May 15, 2023.</t>
  </si>
  <si>
    <t>Franklin India Floating Rate Fund</t>
  </si>
  <si>
    <t>IN0020200120</t>
  </si>
  <si>
    <t>GOI FRB 2033 (22-Sep-2033) $</t>
  </si>
  <si>
    <t>IN0020210160</t>
  </si>
  <si>
    <t>GOI FRB 2028 (04-Oct-2028) $</t>
  </si>
  <si>
    <t>IN0020240050</t>
  </si>
  <si>
    <t>7.04% GOI 2029 (03-Jun-2029)</t>
  </si>
  <si>
    <t>IN0020180041</t>
  </si>
  <si>
    <t>GOI FRB 2031 (07-Dec-2031) $</t>
  </si>
  <si>
    <t>IN0020210137</t>
  </si>
  <si>
    <t>GOI FRB 2034 (30-Oct-2034) $</t>
  </si>
  <si>
    <t xml:space="preserve">Primary Benchmark: NIFTY Short Duration Debt Index A-II (Effective April 1, 2024, the benchmark of the scheme is changed from CRISIL Low Duration Debt Index) </t>
  </si>
  <si>
    <t>Franklin India Corporate Debt Fund</t>
  </si>
  <si>
    <t>INE941D07208</t>
  </si>
  <si>
    <t>6.75% Sikka Ports &amp; Terminals Ltd (22-Apr-2026) **</t>
  </si>
  <si>
    <t>INE296A07SX7</t>
  </si>
  <si>
    <t>8.1167% BAJAJ FINANCE LTD 10-MAY-27 **</t>
  </si>
  <si>
    <t>INE261F08EF5</t>
  </si>
  <si>
    <t>7.80% National Bank For Agriculture &amp; Rural Development (15-Mar-2027) **</t>
  </si>
  <si>
    <t>INE756I07EL8</t>
  </si>
  <si>
    <t>8.04% HDB Financial Services Ltd (25-Feb-2026) **</t>
  </si>
  <si>
    <t>INE134E08MC7</t>
  </si>
  <si>
    <t>7.77% Power Finance Corporation Ltd (15-Jul-2026) **</t>
  </si>
  <si>
    <t>INE756I07EY1</t>
  </si>
  <si>
    <t>8.3324% HDB FINANCIAL SERVICES LTD 10-MAY-27 **</t>
  </si>
  <si>
    <t>INE261F08DO9</t>
  </si>
  <si>
    <t>7.40% National Bank For Agriculture &amp; Rural Development (30-Jan-2026) **</t>
  </si>
  <si>
    <t>INE556F08KB4</t>
  </si>
  <si>
    <t>7.11% Small Industries Development Bank Of India (27-Feb-2026) **</t>
  </si>
  <si>
    <t>INE941D07158</t>
  </si>
  <si>
    <t>7.95% Sikka Ports &amp; Terminals Ltd (28-Oct-2026) **</t>
  </si>
  <si>
    <t xml:space="preserve">      Half Yearly IDCW Plan</t>
  </si>
  <si>
    <t xml:space="preserve">      Annual IDCW Plan</t>
  </si>
  <si>
    <t xml:space="preserve">      Direct Half Yearly IDCW Plan</t>
  </si>
  <si>
    <t xml:space="preserve">      Direct Annual IDCW Plan</t>
  </si>
  <si>
    <t xml:space="preserve">       Monthly IDCW Plan</t>
  </si>
  <si>
    <t xml:space="preserve">       Quarterly IDCW Plan</t>
  </si>
  <si>
    <t xml:space="preserve">       Half Yearly IDCW Plan</t>
  </si>
  <si>
    <t>e) For ISIN INE445K07106 - 9.50% Reliance Broadcast Network Ltd (20-Jul-2020), the amount due at maturity was not received. For further details refer below link</t>
  </si>
  <si>
    <t>https://www.franklintempletonindia.com/download/en-in/latest%20updates/189ea834-ae3f-48eb-9d73-a9cc9cd9317e/franklin-templeton-update-on-reliance-broadcast-july-23-2020-kcg9m1gq-en-in.pdf</t>
  </si>
  <si>
    <t>f) Risk-o-meter</t>
  </si>
  <si>
    <t>Primary Benchmark: Tier-1 Index:  NIFTY Corporate Bond Index A-II (Effective April 1, 2024, the benchmark of the scheme is changed from NIFTY Corporate Bond Index B-III)</t>
  </si>
  <si>
    <t>Franklin India Banking &amp; PSU Debt Fund</t>
  </si>
  <si>
    <t>YTC</t>
  </si>
  <si>
    <t>INE557F08FS6</t>
  </si>
  <si>
    <t>7.40% National Housing Bank (16-Jul-2026) **</t>
  </si>
  <si>
    <t>INE556F08KM1</t>
  </si>
  <si>
    <t>7.79% Small Industries Development Bank Of India (14-May-2027) **</t>
  </si>
  <si>
    <t>INE134E08ML8</t>
  </si>
  <si>
    <t>7.55% Power Finance Corporation Ltd (15-Jul-2026) **</t>
  </si>
  <si>
    <t>INE040A08823</t>
  </si>
  <si>
    <t>7.77% HDFC Bank Ltd (28-Jun-2027) **</t>
  </si>
  <si>
    <t>INE053F07983</t>
  </si>
  <si>
    <t>7.83% Indian Railway Finance Corporation Ltd (19-Mar-2027) **</t>
  </si>
  <si>
    <t>INE062A08256</t>
  </si>
  <si>
    <t>6.24% State Bank Of India (20-Sep-2030) **</t>
  </si>
  <si>
    <t>INE040A08500</t>
  </si>
  <si>
    <t>8.35% HDFC Bank Ltd (13-May-2026) **</t>
  </si>
  <si>
    <t>INE053F08312</t>
  </si>
  <si>
    <t>7.41% Indian Railway Finance Corporation Ltd (15-Oct-2026) **</t>
  </si>
  <si>
    <t>INE206D08261</t>
  </si>
  <si>
    <t>8.14% Nuclear Power Corporation of India Ltd (25-Mar-2026) **</t>
  </si>
  <si>
    <t>INE040A08567</t>
  </si>
  <si>
    <t>7.78% HDFC Bank Ltd (27-Mar-2027) **</t>
  </si>
  <si>
    <t>Primary Benchmark: Nifty Banking &amp; PSU Debt Index A-II (Effective April 1, 2024, the benchmark of the scheme is changed from NIFTY Banking &amp; PSU Debt Index)</t>
  </si>
  <si>
    <t>Franklin India Ultra Short Duration Fund</t>
  </si>
  <si>
    <t>INE115A07OS8</t>
  </si>
  <si>
    <t>7.33% LIC Housing Finance Ltd (12-Feb-2025) **</t>
  </si>
  <si>
    <t>INE535H07BM2</t>
  </si>
  <si>
    <t>6.80% Smfg India Credit Co Ltd (28-Mar-2025) **</t>
  </si>
  <si>
    <t>INE134E08KT5</t>
  </si>
  <si>
    <t>7.17% Power Finance Corporation Ltd (22-May-2025)</t>
  </si>
  <si>
    <t>INE556F08JX0</t>
  </si>
  <si>
    <t>5.70% Small Industries Development Bank Of India (28-Mar-2025) **</t>
  </si>
  <si>
    <t>IN002024Z230</t>
  </si>
  <si>
    <t>364 DTB (04-Sep-2025)</t>
  </si>
  <si>
    <t>As on 30-Apr-2024***</t>
  </si>
  <si>
    <t>NA</t>
  </si>
  <si>
    <t>*** Allotment date for the scheme was August 29, 2024</t>
  </si>
  <si>
    <t xml:space="preserve">Primary Benchmark: Nifty Ultra Short Duration Debt Index A-I </t>
  </si>
  <si>
    <t>Franklin India Medium to Long Duration Fund</t>
  </si>
  <si>
    <t>INE115A07QU9</t>
  </si>
  <si>
    <t>7.75% LIC Housing Finance Ltd (23-Aug-2029) **</t>
  </si>
  <si>
    <t>*** Allotment date for the scheme was September 24, 2024</t>
  </si>
  <si>
    <t>Primary Benchmark: CRISIL Medium to Long Duration Debt A-III Index</t>
  </si>
  <si>
    <t>Franklin India Government Securities Fund</t>
  </si>
  <si>
    <t>IN002024Y118</t>
  </si>
  <si>
    <t>182 DTB (12-Dec-2024)</t>
  </si>
  <si>
    <t>IN002023Z364</t>
  </si>
  <si>
    <t>364 DTB (21-Nov-2024)</t>
  </si>
  <si>
    <t>IN002023Z356</t>
  </si>
  <si>
    <t>364 DTB (14-Nov-2024)</t>
  </si>
  <si>
    <t>IN0020230085</t>
  </si>
  <si>
    <t>7.18% GOI 2033 (14-Aug-2033)</t>
  </si>
  <si>
    <t xml:space="preserve">      Growth Option</t>
  </si>
  <si>
    <t xml:space="preserve">      Quarterly IDCW Option</t>
  </si>
  <si>
    <t xml:space="preserve">      Direct Growth Option</t>
  </si>
  <si>
    <t xml:space="preserve">      Direct Quarterly IDCW Option</t>
  </si>
  <si>
    <t xml:space="preserve">Primary Benchmark: NIFTY All Duration G-Sec Index </t>
  </si>
  <si>
    <t>Franklin India Pension Plan</t>
  </si>
  <si>
    <t>INE020B08EM0</t>
  </si>
  <si>
    <t>7.64% REC Ltd (30-Jun-2026) **</t>
  </si>
  <si>
    <t>INE756I07EI4</t>
  </si>
  <si>
    <t>7.50% HDB Financial Services Ltd (23-Sep-2025) **</t>
  </si>
  <si>
    <t>IN0020200278</t>
  </si>
  <si>
    <t>5.15% GOI 2025 (09-Nov-2025)</t>
  </si>
  <si>
    <t>Primary Benchmark: CRISIL Short Term Debt Hybrid 60+40 Index (Effective August 12, 2024, the benchmark is changed from 40% Nifty 500+60% Crisil Composite Bond Index)</t>
  </si>
  <si>
    <t>Franklin India Debt Hybrid Fund</t>
  </si>
  <si>
    <t>INE403D08116</t>
  </si>
  <si>
    <t>8.70% Bharti Telecom Ltd (21-Nov-2024) **</t>
  </si>
  <si>
    <t>INE950O07420</t>
  </si>
  <si>
    <t>8.20% Mahindra Rural Housing Finance Ltd (30-Jan-2026) **</t>
  </si>
  <si>
    <t>INE121A07QV5</t>
  </si>
  <si>
    <t>8.50% Cholamandalam Investment and Finance Co Ltd (27-Mar-2026) **</t>
  </si>
  <si>
    <t>ICRA AA+</t>
  </si>
  <si>
    <t>e) Post the creation of the segregated portfolio (10.25% Yes Bank Ltd CO 05Mar 20) on March 6, 2020, the full principal due, along with the interest from March 6, 2020 to December 29, 2020 was received by the segregated portfolio on December 30, 2020. With these receipts, the segregated portfolio completed full recovery on December 30, 2020.</t>
  </si>
  <si>
    <t>Primary Benchmark: CRISIL Hybrid 85+15 Conservative Index</t>
  </si>
  <si>
    <t>Franklin India Dynamic Accrual Fund - Segregated Portfolio 3 - 9.50% Yes Bank Ltd CO 23 Dec 2021</t>
  </si>
  <si>
    <t>INE528G08352</t>
  </si>
  <si>
    <t>9.50% Yes Bank Ltd (23-Dec-2116) ~~~ $$ **</t>
  </si>
  <si>
    <t>CARE (withdrawn)/ ICRA D (hyb)</t>
  </si>
  <si>
    <t xml:space="preserve"> $$ Indicates securities below investment grade or default</t>
  </si>
  <si>
    <t>~~~ Call option for December 23, 2021 has not been exercised by the issuer as per RBI Regulations and thereby, per SEBI circular dated March 22, 2021, maturity of the security has been moved to 100 years from the date of issuance.</t>
  </si>
  <si>
    <t>c) Main portfolio of the Scheme Franklin India Dynamic Accrual Fund ceased to exist as per Regulation 41(3) of SEBI Mutual Fund Regulations and therefore no separate disclosure is published for the main portfolio</t>
  </si>
  <si>
    <t>Franklin India Short-Term Income Plan (No. of segregated Portfolios in the scheme - 3) - (under winding up) $$$</t>
  </si>
  <si>
    <t xml:space="preserve">      Institutional Plan Growth Option</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</si>
  <si>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Short Term Income Plan is 5,092.71 Lakhs.</t>
  </si>
  <si>
    <t>f) For ISIN INE445K07106 - 9.50% Reliance Broadcast Network Ltd (20-Jul-2020), the amount due at maturity was not received. The remaining value in the portfolio of the scheme represents FISTIP’s investment in the NCDs of 9.50% Reliance Broadcast Network Ltd (20-JUL-2020) issued by Reliance Broadcast Network Ltd (RBNL). RBNL defaulted on meeting its payment obligation at maturity. For further details refer below link</t>
  </si>
  <si>
    <t>g) @@@ Coupons/ part payments/ maturity payments were due to be paid by Nufuture Digital (India) Ltd. on July 31, 2020, August 31, 2020, September 2, 2020, September 30, 2020, October 31, 2020, November 30, 2020, December 31, 2020, January 31, 2021, February 28, 2021, March 31, 2021, April 30, 2021, May 31, 2021, June 30,2021, July 31, 2021, August 31,2021, September 30, 2021, October 31, 2021, November 30, 2021, December 31, 2021 by Future Ideas Co. Ltd. on July 31, 2020, October 31, 2020, January 31, 2021, April 30, 2021, July 31, 2021, October 31, 2021, January 31, 2022, April 30, 2022, July 31, 2022, October 31, 2022 , January 31, 2023 and by Rivaaz Trade Ventures Pvt Ltd on July 31, 2020, August 31, 2020, September 30, 2020, October 31, 2020, November 7, 2020, December 30, 2020, June 30,2021, December 30, 2021, June 30, 2022, December 30, 2022, December 31, 2023.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</si>
  <si>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h) Maturity proceeds from Reliance Big Private Ltd (ISIN: INE333T07048 and INE333T07055) &amp; Reliance Infrastructure Consulting &amp; Engineers Private Ltd (ISIN: INE428K07011) were due on January 14, 2021 and January 15, 2021 respectively. However, the issuers were unable to meet their payment obligations. The securities of the issuer were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</si>
  <si>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https://www.franklintempletonindia.com/download/en-in/valuation-policy/a0e293eb-f28b-4edc-9535-c7d9e7321ddc/fair_valuation_reliance_big_reliance_infra_november_4_2020-kgox4tdb-en-in.pdf</t>
  </si>
  <si>
    <t>i)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</si>
  <si>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j) Post the creation of the segregated portfolio i.e. 10.90% Vodafone Idea Ltd 02-Sep-2023 - Segregated Portfolio 2 on January 24, 2020, the annual coupon due and the full principal due along with the interest was received by the segregated portfolio on September 3, 2020, September 3, 2021, September 2, 2022 and September 1, 2023. With these receipts, the segregated portfolio completed full recovery on September 1, 2023.</t>
  </si>
  <si>
    <t>k) Risk-o-meter</t>
  </si>
  <si>
    <t xml:space="preserve">Primary Benchmark: CRISIL Short Term Bond Index </t>
  </si>
  <si>
    <t>Franklin India Short Term Income Plan - Segregated Portfolio 3 - 9.50% Yes Bank Ltd CO 23 Dec 2021</t>
  </si>
  <si>
    <t>Franklin India Credit Risk Fund - Segregated Portfolio 3 - 9.50% Yes Bank Ltd CO 23 Dec 2021</t>
  </si>
  <si>
    <t>c) Main portfolio of the Scheme Franklin India Credit Risk Fund ceased to exist as per Regulation 41(3) of SEBI Mutual Fund Regulations and therefore no separate disclosure is published for the main portfolio</t>
  </si>
  <si>
    <t>b) During the month additional instances of fair valuation/deviation from valuation price provided by the valuation agencies</t>
  </si>
  <si>
    <t>d) During the month additional instances of fair valuation/deviation from valuation price provided by the valuation agencies</t>
  </si>
  <si>
    <t xml:space="preserve">b) During the month additional instances of fair valuation/deviation from valuation price provided by the valuation agencies </t>
  </si>
  <si>
    <t>Risk level of tier-1 benchmark as on October 31, 2024</t>
  </si>
  <si>
    <t>Nifty Index Future  - 28-Nov-2024</t>
  </si>
  <si>
    <t>Yuanta/P-shares Taiwan Dividend Plus ETF</t>
  </si>
  <si>
    <t>*** Allotment date for the scheme was July 29, 2024</t>
  </si>
  <si>
    <t>(b) Unlisted</t>
  </si>
  <si>
    <t xml:space="preserve">f) Risk-o-meter </t>
  </si>
  <si>
    <t>Aditya Birla Finance Ltd (3MTBILL+165 Bps) (21-Jan-2025)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</si>
</sst>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_(* \(#,##0.00\);_(* &quot;-&quot;??_);_(@_)"/>
    <numFmt numFmtId="165" formatCode="#,##0.0000"/>
    <numFmt numFmtId="166" formatCode="#,##0.00%"/>
    <numFmt numFmtId="167" formatCode="#,##0.000"/>
    <numFmt numFmtId="168" formatCode="#,##0.0000_);\(#,##0.0000\)"/>
    <numFmt numFmtId="169" formatCode="0.0000"/>
  </numFmts>
  <fonts count="12" x14ac:knownFonts="1">
    <font>
      <sz val="11"/>
      <color theme="1"/>
      <name val="Calibri"/>
      <family val="2"/>
      <scheme val="minor"/>
    </font>
    <font>
      <b/>
      <sz val="9"/>
      <name val="Arial"/>
      <family val="2"/>
    </font>
    <font>
      <sz val="9"/>
      <name val="Arial"/>
      <family val="2"/>
    </font>
    <font>
      <b/>
      <sz val="8"/>
      <name val="Arial"/>
      <family val="2"/>
    </font>
    <font>
      <b/>
      <sz val="11"/>
      <color indexed="63"/>
      <name val="Arial"/>
      <family val="2"/>
    </font>
    <font>
      <u/>
      <sz val="11"/>
      <color theme="10"/>
      <name val="Calibri"/>
      <family val="2"/>
      <scheme val="minor"/>
    </font>
    <font>
      <sz val="9"/>
      <color theme="1"/>
      <name val="Arial"/>
      <family val="2"/>
    </font>
    <font>
      <b/>
      <sz val="8"/>
      <color theme="1"/>
      <name val="Arial"/>
      <family val="2"/>
    </font>
    <font>
      <sz val="8"/>
      <color theme="1"/>
      <name val="Arial"/>
      <family val="2"/>
    </font>
    <font>
      <b/>
      <sz val="9"/>
      <color theme="1"/>
      <name val="Arial"/>
      <family val="2"/>
    </font>
    <font>
      <sz val="8"/>
      <color rgb="FF000000"/>
      <name val="Arial"/>
      <family val="2"/>
    </font>
    <font>
      <u/>
      <sz val="8"/>
      <color theme="10"/>
      <name val="Arial"/>
      <family val="2"/>
    </font>
  </fonts>
  <fills count="5">
    <fill>
      <patternFill patternType="none"/>
    </fill>
    <fill>
      <patternFill patternType="gray125"/>
    </fill>
    <fill>
      <patternFill patternType="solid">
        <fgColor indexed="65"/>
        <bgColor indexed="64"/>
      </patternFill>
    </fill>
    <fill>
      <patternFill patternType="solid">
        <fgColor theme="0"/>
        <bgColor indexed="64"/>
      </patternFill>
    </fill>
    <fill>
      <patternFill patternType="solid">
        <fgColor theme="0" tint="-0.249977111117893"/>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0"/>
      </left>
      <right style="thin">
        <color indexed="0"/>
      </right>
      <top style="thin">
        <color indexed="0"/>
      </top>
      <bottom style="thin">
        <color indexed="0"/>
      </bottom>
      <diagonal/>
    </border>
    <border>
      <left style="thin">
        <color indexed="0"/>
      </left>
      <right style="thin">
        <color indexed="0"/>
      </right>
      <top/>
      <bottom/>
      <diagonal/>
    </border>
    <border>
      <left style="thin">
        <color indexed="0"/>
      </left>
      <right style="thin">
        <color indexed="0"/>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s>
  <cellStyleXfs count="2">
    <xf numFmtId="0" fontId="0" fillId="0" borderId="0"/>
    <xf numFmtId="0" fontId="5" fillId="0" borderId="0" applyNumberFormat="0" applyFill="0" applyBorder="0" applyAlignment="0" applyProtection="0"/>
  </cellStyleXfs>
  <cellXfs count="97">
    <xf numFmtId="0" fontId="0" fillId="0" borderId="0" xfId="0"/>
    <xf numFmtId="0" fontId="6" fillId="2" borderId="0" xfId="0" applyFont="1" applyFill="1"/>
    <xf numFmtId="0" fontId="1" fillId="2" borderId="0" xfId="0" applyFont="1" applyFill="1" applyAlignment="1">
      <alignment horizontal="left" vertical="top" wrapText="1"/>
    </xf>
    <xf numFmtId="0" fontId="2" fillId="2" borderId="0" xfId="0" applyFont="1" applyFill="1" applyAlignment="1">
      <alignment horizontal="left" vertical="top" wrapText="1"/>
    </xf>
    <xf numFmtId="4" fontId="2" fillId="2" borderId="0" xfId="0" applyNumberFormat="1" applyFont="1" applyFill="1" applyAlignment="1">
      <alignment horizontal="left" vertical="top" wrapText="1"/>
    </xf>
    <xf numFmtId="4" fontId="6" fillId="2" borderId="0" xfId="0" applyNumberFormat="1" applyFont="1" applyFill="1"/>
    <xf numFmtId="0" fontId="7" fillId="0" borderId="1" xfId="0" applyFont="1" applyBorder="1" applyAlignment="1">
      <alignment vertical="center"/>
    </xf>
    <xf numFmtId="0" fontId="8" fillId="2" borderId="0" xfId="0" applyFont="1" applyFill="1"/>
    <xf numFmtId="0" fontId="3" fillId="2" borderId="0" xfId="0" applyFont="1" applyFill="1" applyAlignment="1">
      <alignment horizontal="left" vertical="top"/>
    </xf>
    <xf numFmtId="4" fontId="8" fillId="3" borderId="0" xfId="0" applyNumberFormat="1" applyFont="1" applyFill="1"/>
    <xf numFmtId="39" fontId="8" fillId="2" borderId="0" xfId="0" applyNumberFormat="1" applyFont="1" applyFill="1"/>
    <xf numFmtId="39" fontId="8" fillId="3" borderId="0" xfId="0" applyNumberFormat="1" applyFont="1" applyFill="1"/>
    <xf numFmtId="2" fontId="7" fillId="0" borderId="1" xfId="0" applyNumberFormat="1" applyFont="1" applyBorder="1" applyAlignment="1">
      <alignment horizontal="center" vertical="center"/>
    </xf>
    <xf numFmtId="0" fontId="7" fillId="0" borderId="1" xfId="0" applyFont="1" applyBorder="1" applyAlignment="1">
      <alignment horizontal="center" vertical="center"/>
    </xf>
    <xf numFmtId="0" fontId="7" fillId="2" borderId="0" xfId="0" applyFont="1" applyFill="1"/>
    <xf numFmtId="39" fontId="7" fillId="3" borderId="0" xfId="0" applyNumberFormat="1" applyFont="1" applyFill="1"/>
    <xf numFmtId="0" fontId="7" fillId="2" borderId="2" xfId="0" applyFont="1" applyFill="1" applyBorder="1"/>
    <xf numFmtId="0" fontId="8" fillId="2" borderId="2" xfId="0" applyFont="1" applyFill="1" applyBorder="1"/>
    <xf numFmtId="39" fontId="8" fillId="2" borderId="2" xfId="0" applyNumberFormat="1" applyFont="1" applyFill="1" applyBorder="1"/>
    <xf numFmtId="39" fontId="8" fillId="3" borderId="2" xfId="0" applyNumberFormat="1" applyFont="1" applyFill="1" applyBorder="1"/>
    <xf numFmtId="0" fontId="7" fillId="2" borderId="3" xfId="0" applyFont="1" applyFill="1" applyBorder="1"/>
    <xf numFmtId="0" fontId="8" fillId="2" borderId="3" xfId="0" applyFont="1" applyFill="1" applyBorder="1"/>
    <xf numFmtId="39" fontId="8" fillId="2" borderId="3" xfId="0" applyNumberFormat="1" applyFont="1" applyFill="1" applyBorder="1"/>
    <xf numFmtId="39" fontId="8" fillId="3" borderId="3" xfId="0" applyNumberFormat="1" applyFont="1" applyFill="1" applyBorder="1"/>
    <xf numFmtId="3" fontId="8" fillId="2" borderId="3" xfId="0" applyNumberFormat="1" applyFont="1" applyFill="1" applyBorder="1"/>
    <xf numFmtId="39" fontId="7" fillId="2" borderId="3" xfId="0" applyNumberFormat="1" applyFont="1" applyFill="1" applyBorder="1"/>
    <xf numFmtId="39" fontId="7" fillId="3" borderId="3" xfId="0" applyNumberFormat="1" applyFont="1" applyFill="1" applyBorder="1"/>
    <xf numFmtId="0" fontId="7" fillId="2" borderId="4" xfId="0" applyFont="1" applyFill="1" applyBorder="1"/>
    <xf numFmtId="39" fontId="7" fillId="2" borderId="4" xfId="0" applyNumberFormat="1" applyFont="1" applyFill="1" applyBorder="1"/>
    <xf numFmtId="39" fontId="7" fillId="3" borderId="4" xfId="0" applyNumberFormat="1" applyFont="1" applyFill="1" applyBorder="1"/>
    <xf numFmtId="0" fontId="7" fillId="2" borderId="0" xfId="0" applyFont="1" applyFill="1" applyAlignment="1">
      <alignment horizontal="right"/>
    </xf>
    <xf numFmtId="165" fontId="8" fillId="2" borderId="0" xfId="0" applyNumberFormat="1" applyFont="1" applyFill="1"/>
    <xf numFmtId="4" fontId="8" fillId="2" borderId="0" xfId="0" applyNumberFormat="1" applyFont="1" applyFill="1"/>
    <xf numFmtId="0" fontId="7" fillId="2" borderId="1" xfId="0" applyFont="1" applyFill="1" applyBorder="1" applyAlignment="1">
      <alignment horizontal="center"/>
    </xf>
    <xf numFmtId="165" fontId="8" fillId="2" borderId="1" xfId="0" applyNumberFormat="1" applyFont="1" applyFill="1" applyBorder="1"/>
    <xf numFmtId="0" fontId="5" fillId="2" borderId="0" xfId="1" applyFill="1"/>
    <xf numFmtId="0" fontId="9" fillId="2" borderId="0" xfId="0" applyFont="1" applyFill="1"/>
    <xf numFmtId="0" fontId="7" fillId="0" borderId="5" xfId="0" applyFont="1" applyBorder="1" applyAlignment="1">
      <alignment vertical="center"/>
    </xf>
    <xf numFmtId="0" fontId="7" fillId="0" borderId="5" xfId="0" applyFont="1" applyBorder="1" applyAlignment="1">
      <alignment horizontal="center" vertical="center"/>
    </xf>
    <xf numFmtId="2" fontId="7" fillId="0" borderId="5" xfId="0" applyNumberFormat="1" applyFont="1" applyBorder="1" applyAlignment="1">
      <alignment horizontal="center" vertical="center"/>
    </xf>
    <xf numFmtId="0" fontId="9" fillId="2" borderId="5" xfId="0" applyFont="1" applyFill="1" applyBorder="1"/>
    <xf numFmtId="0" fontId="7" fillId="2" borderId="6" xfId="0" applyFont="1" applyFill="1" applyBorder="1"/>
    <xf numFmtId="0" fontId="8" fillId="2" borderId="6" xfId="0" applyFont="1" applyFill="1" applyBorder="1"/>
    <xf numFmtId="39" fontId="8" fillId="2" borderId="6" xfId="0" applyNumberFormat="1" applyFont="1" applyFill="1" applyBorder="1"/>
    <xf numFmtId="39" fontId="8" fillId="3" borderId="6" xfId="0" applyNumberFormat="1" applyFont="1" applyFill="1" applyBorder="1"/>
    <xf numFmtId="3" fontId="8" fillId="2" borderId="6" xfId="0" applyNumberFormat="1" applyFont="1" applyFill="1" applyBorder="1"/>
    <xf numFmtId="4" fontId="8" fillId="2" borderId="6" xfId="0" applyNumberFormat="1" applyFont="1" applyFill="1" applyBorder="1"/>
    <xf numFmtId="39" fontId="7" fillId="2" borderId="6" xfId="0" applyNumberFormat="1" applyFont="1" applyFill="1" applyBorder="1"/>
    <xf numFmtId="39" fontId="7" fillId="3" borderId="6" xfId="0" applyNumberFormat="1" applyFont="1" applyFill="1" applyBorder="1"/>
    <xf numFmtId="0" fontId="7" fillId="2" borderId="7" xfId="0" applyFont="1" applyFill="1" applyBorder="1"/>
    <xf numFmtId="39" fontId="7" fillId="2" borderId="7" xfId="0" applyNumberFormat="1" applyFont="1" applyFill="1" applyBorder="1"/>
    <xf numFmtId="39" fontId="7" fillId="3" borderId="7" xfId="0" applyNumberFormat="1" applyFont="1" applyFill="1" applyBorder="1"/>
    <xf numFmtId="166" fontId="8" fillId="2" borderId="0" xfId="0" applyNumberFormat="1" applyFont="1" applyFill="1"/>
    <xf numFmtId="2" fontId="7" fillId="0" borderId="1" xfId="0" applyNumberFormat="1" applyFont="1" applyBorder="1" applyAlignment="1">
      <alignment horizontal="center" vertical="center" wrapText="1"/>
    </xf>
    <xf numFmtId="2" fontId="7" fillId="0" borderId="5" xfId="0" applyNumberFormat="1" applyFont="1" applyBorder="1" applyAlignment="1">
      <alignment horizontal="center" vertical="center" wrapText="1"/>
    </xf>
    <xf numFmtId="0" fontId="9" fillId="2" borderId="5" xfId="0" applyFont="1" applyFill="1" applyBorder="1" applyAlignment="1">
      <alignment wrapText="1"/>
    </xf>
    <xf numFmtId="39" fontId="8" fillId="2" borderId="4" xfId="0" applyNumberFormat="1" applyFont="1" applyFill="1" applyBorder="1"/>
    <xf numFmtId="39" fontId="7" fillId="3" borderId="8" xfId="0" applyNumberFormat="1" applyFont="1" applyFill="1" applyBorder="1"/>
    <xf numFmtId="0" fontId="8" fillId="2" borderId="3" xfId="0" applyFont="1" applyFill="1" applyBorder="1" applyAlignment="1">
      <alignment wrapText="1"/>
    </xf>
    <xf numFmtId="0" fontId="8" fillId="2" borderId="11" xfId="0" applyFont="1" applyFill="1" applyBorder="1"/>
    <xf numFmtId="0" fontId="7" fillId="2" borderId="11" xfId="0" applyFont="1" applyFill="1" applyBorder="1"/>
    <xf numFmtId="0" fontId="10" fillId="0" borderId="0" xfId="0" applyFont="1" applyAlignment="1">
      <alignment vertical="center"/>
    </xf>
    <xf numFmtId="39" fontId="7" fillId="0" borderId="6" xfId="0" applyNumberFormat="1" applyFont="1" applyBorder="1"/>
    <xf numFmtId="0" fontId="8" fillId="2" borderId="9" xfId="0" applyFont="1" applyFill="1" applyBorder="1"/>
    <xf numFmtId="0" fontId="8" fillId="2" borderId="10" xfId="0" applyFont="1" applyFill="1" applyBorder="1"/>
    <xf numFmtId="0" fontId="11" fillId="2" borderId="0" xfId="1" applyFont="1" applyFill="1"/>
    <xf numFmtId="0" fontId="7" fillId="3" borderId="0" xfId="0" applyFont="1" applyFill="1"/>
    <xf numFmtId="0" fontId="11" fillId="3" borderId="0" xfId="1" applyFont="1" applyFill="1"/>
    <xf numFmtId="0" fontId="8" fillId="3" borderId="0" xfId="0" applyFont="1" applyFill="1"/>
    <xf numFmtId="0" fontId="7" fillId="3" borderId="0" xfId="0" applyFont="1" applyFill="1" applyAlignment="1">
      <alignment horizontal="left" wrapText="1"/>
    </xf>
    <xf numFmtId="0" fontId="8" fillId="2" borderId="0" xfId="0" applyFont="1" applyFill="1" applyAlignment="1">
      <alignment horizontal="left" wrapText="1"/>
    </xf>
    <xf numFmtId="167" fontId="8" fillId="2" borderId="0" xfId="0" applyNumberFormat="1" applyFont="1" applyFill="1"/>
    <xf numFmtId="168" fontId="8" fillId="2" borderId="3" xfId="0" applyNumberFormat="1" applyFont="1" applyFill="1" applyBorder="1"/>
    <xf numFmtId="165" fontId="8" fillId="2" borderId="0" xfId="0" applyNumberFormat="1" applyFont="1" applyFill="1" applyAlignment="1">
      <alignment horizontal="right"/>
    </xf>
    <xf numFmtId="39" fontId="7" fillId="2" borderId="0" xfId="0" applyNumberFormat="1" applyFont="1" applyFill="1"/>
    <xf numFmtId="0" fontId="7" fillId="3" borderId="0" xfId="0" applyFont="1" applyFill="1" applyAlignment="1">
      <alignment vertical="top"/>
    </xf>
    <xf numFmtId="0" fontId="7" fillId="3" borderId="0" xfId="0" applyFont="1" applyFill="1" applyAlignment="1">
      <alignment vertical="top" wrapText="1"/>
    </xf>
    <xf numFmtId="164" fontId="7" fillId="2" borderId="3" xfId="0" applyNumberFormat="1" applyFont="1" applyFill="1" applyBorder="1"/>
    <xf numFmtId="0" fontId="7" fillId="0" borderId="1" xfId="0" applyFont="1" applyBorder="1" applyAlignment="1">
      <alignment horizontal="center" vertical="center" wrapText="1"/>
    </xf>
    <xf numFmtId="0" fontId="7" fillId="2" borderId="0" xfId="0" applyFont="1" applyFill="1" applyAlignment="1">
      <alignment vertical="top" wrapText="1"/>
    </xf>
    <xf numFmtId="169" fontId="8" fillId="2" borderId="1" xfId="0" applyNumberFormat="1" applyFont="1" applyFill="1" applyBorder="1" applyAlignment="1">
      <alignment horizontal="right"/>
    </xf>
    <xf numFmtId="0" fontId="7" fillId="3" borderId="0" xfId="0" applyFont="1" applyFill="1" applyAlignment="1">
      <alignment horizontal="left"/>
    </xf>
    <xf numFmtId="0" fontId="8" fillId="2" borderId="0" xfId="0" applyFont="1" applyFill="1" applyAlignment="1">
      <alignment horizontal="left"/>
    </xf>
    <xf numFmtId="0" fontId="8" fillId="2" borderId="9" xfId="0" applyFont="1" applyFill="1" applyBorder="1"/>
    <xf numFmtId="0" fontId="8" fillId="2" borderId="10" xfId="0" applyFont="1" applyFill="1" applyBorder="1"/>
    <xf numFmtId="0" fontId="4" fillId="4" borderId="8" xfId="0" applyFont="1" applyFill="1" applyBorder="1" applyAlignment="1">
      <alignment horizontal="center" vertical="center" wrapText="1"/>
    </xf>
    <xf numFmtId="0" fontId="4" fillId="4" borderId="0" xfId="0" applyFont="1" applyFill="1" applyAlignment="1">
      <alignment horizontal="center" vertical="center" wrapText="1"/>
    </xf>
    <xf numFmtId="0" fontId="8" fillId="2" borderId="0" xfId="0" applyFont="1" applyFill="1" applyAlignment="1">
      <alignment wrapText="1"/>
    </xf>
    <xf numFmtId="0" fontId="7" fillId="2" borderId="9" xfId="0" applyFont="1" applyFill="1" applyBorder="1"/>
    <xf numFmtId="0" fontId="7" fillId="2" borderId="10" xfId="0" applyFont="1" applyFill="1" applyBorder="1"/>
    <xf numFmtId="0" fontId="7" fillId="2" borderId="0" xfId="0" applyFont="1" applyFill="1" applyAlignment="1">
      <alignment horizontal="left" wrapText="1"/>
    </xf>
    <xf numFmtId="0" fontId="7" fillId="2" borderId="0" xfId="0" applyFont="1" applyFill="1" applyAlignment="1">
      <alignment wrapText="1"/>
    </xf>
    <xf numFmtId="0" fontId="0" fillId="0" borderId="0" xfId="0" applyAlignment="1">
      <alignment wrapText="1"/>
    </xf>
    <xf numFmtId="0" fontId="7" fillId="2" borderId="0" xfId="0" applyFont="1" applyFill="1" applyAlignment="1">
      <alignment horizontal="left" vertical="center" wrapText="1"/>
    </xf>
    <xf numFmtId="0" fontId="7" fillId="2" borderId="0" xfId="0" applyFont="1" applyFill="1" applyAlignment="1">
      <alignment horizontal="justify" wrapText="1"/>
    </xf>
    <xf numFmtId="0" fontId="0" fillId="0" borderId="0" xfId="0" applyAlignment="1">
      <alignment horizontal="justify" wrapText="1"/>
    </xf>
    <xf numFmtId="0" fontId="7" fillId="2" borderId="0" xfId="0" applyFont="1" applyFill="1" applyAlignment="1">
      <alignment vertical="top" wrapText="1"/>
    </xf>
  </cellXfs>
  <cellStyles count="2">
    <cellStyle name="Hyperlink" xfId="1" builtinId="8"/>
    <cellStyle name="Normal" xfId="0" builtinId="0"/>
  </cellStyles>
  <dxfs count="97">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
      <numFmt numFmtId="170" formatCode="&quot;0.00*&quot;"/>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13.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4.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17.jpeg"/><Relationship Id="rId1" Type="http://schemas.openxmlformats.org/officeDocument/2006/relationships/image" Target="../media/image16.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19.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20.jpeg"/><Relationship Id="rId1" Type="http://schemas.openxmlformats.org/officeDocument/2006/relationships/image" Target="../media/image18.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21.jpeg"/><Relationship Id="rId1" Type="http://schemas.openxmlformats.org/officeDocument/2006/relationships/image" Target="../media/image18.jpeg"/></Relationships>
</file>

<file path=xl/drawings/_rels/drawing21.xml.rels><?xml version="1.0" encoding="UTF-8" standalone="yes"?>
<Relationships xmlns="http://schemas.openxmlformats.org/package/2006/relationships"><Relationship Id="rId2" Type="http://schemas.openxmlformats.org/officeDocument/2006/relationships/image" Target="../media/image21.jpeg"/><Relationship Id="rId1" Type="http://schemas.openxmlformats.org/officeDocument/2006/relationships/image" Target="../media/image18.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22.jpeg"/></Relationships>
</file>

<file path=xl/drawings/_rels/drawing23.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image" Target="../media/image23.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25.xml.rels><?xml version="1.0" encoding="UTF-8" standalone="yes"?>
<Relationships xmlns="http://schemas.openxmlformats.org/package/2006/relationships"><Relationship Id="rId2" Type="http://schemas.openxmlformats.org/officeDocument/2006/relationships/image" Target="../media/image25.jpeg"/><Relationship Id="rId1" Type="http://schemas.openxmlformats.org/officeDocument/2006/relationships/image" Target="../media/image24.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26.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29.jpeg"/><Relationship Id="rId1" Type="http://schemas.openxmlformats.org/officeDocument/2006/relationships/image" Target="../media/image28.jpeg"/></Relationships>
</file>

<file path=xl/drawings/_rels/drawing29.xml.rels><?xml version="1.0" encoding="UTF-8" standalone="yes"?>
<Relationships xmlns="http://schemas.openxmlformats.org/package/2006/relationships"><Relationship Id="rId2" Type="http://schemas.openxmlformats.org/officeDocument/2006/relationships/image" Target="../media/image31.jpeg"/><Relationship Id="rId1" Type="http://schemas.openxmlformats.org/officeDocument/2006/relationships/image" Target="../media/image30.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32.jpeg"/></Relationships>
</file>

<file path=xl/drawings/_rels/drawing31.xml.rels><?xml version="1.0" encoding="UTF-8" standalone="yes"?>
<Relationships xmlns="http://schemas.openxmlformats.org/package/2006/relationships"><Relationship Id="rId2" Type="http://schemas.openxmlformats.org/officeDocument/2006/relationships/image" Target="../media/image33.jpeg"/><Relationship Id="rId1" Type="http://schemas.openxmlformats.org/officeDocument/2006/relationships/image" Target="../media/image32.jpeg"/></Relationships>
</file>

<file path=xl/drawings/_rels/drawing32.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34.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35.jpeg"/></Relationships>
</file>

<file path=xl/drawings/_rels/drawing34.xml.rels><?xml version="1.0" encoding="UTF-8" standalone="yes"?>
<Relationships xmlns="http://schemas.openxmlformats.org/package/2006/relationships"><Relationship Id="rId2" Type="http://schemas.openxmlformats.org/officeDocument/2006/relationships/image" Target="../media/image37.jpeg"/><Relationship Id="rId1" Type="http://schemas.openxmlformats.org/officeDocument/2006/relationships/image" Target="../media/image36.jpeg"/></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113</xdr:row>
      <xdr:rowOff>85725</xdr:rowOff>
    </xdr:from>
    <xdr:to>
      <xdr:col>0</xdr:col>
      <xdr:colOff>2263140</xdr:colOff>
      <xdr:row>125</xdr:row>
      <xdr:rowOff>0</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16821150"/>
          <a:ext cx="2215515" cy="162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129</xdr:row>
      <xdr:rowOff>47625</xdr:rowOff>
    </xdr:from>
    <xdr:to>
      <xdr:col>0</xdr:col>
      <xdr:colOff>2301240</xdr:colOff>
      <xdr:row>140</xdr:row>
      <xdr:rowOff>91440</xdr:rowOff>
    </xdr:to>
    <xdr:pic>
      <xdr:nvPicPr>
        <xdr:cNvPr id="3" name="Picture 3">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9069050"/>
          <a:ext cx="2205990" cy="1615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66675</xdr:colOff>
      <xdr:row>125</xdr:row>
      <xdr:rowOff>104775</xdr:rowOff>
    </xdr:from>
    <xdr:to>
      <xdr:col>0</xdr:col>
      <xdr:colOff>2377440</xdr:colOff>
      <xdr:row>136</xdr:row>
      <xdr:rowOff>76200</xdr:rowOff>
    </xdr:to>
    <xdr:pic>
      <xdr:nvPicPr>
        <xdr:cNvPr id="2" name="Picture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8268950"/>
          <a:ext cx="2310765" cy="154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110</xdr:row>
      <xdr:rowOff>0</xdr:rowOff>
    </xdr:from>
    <xdr:to>
      <xdr:col>0</xdr:col>
      <xdr:colOff>2362200</xdr:colOff>
      <xdr:row>120</xdr:row>
      <xdr:rowOff>15240</xdr:rowOff>
    </xdr:to>
    <xdr:pic>
      <xdr:nvPicPr>
        <xdr:cNvPr id="3" name="Picture 3">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021050"/>
          <a:ext cx="2305050" cy="14439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142875</xdr:colOff>
      <xdr:row>139</xdr:row>
      <xdr:rowOff>66675</xdr:rowOff>
    </xdr:from>
    <xdr:to>
      <xdr:col>0</xdr:col>
      <xdr:colOff>2312670</xdr:colOff>
      <xdr:row>150</xdr:row>
      <xdr:rowOff>15240</xdr:rowOff>
    </xdr:to>
    <xdr:pic>
      <xdr:nvPicPr>
        <xdr:cNvPr id="2" name="Picture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20231100"/>
          <a:ext cx="2169795" cy="1520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124</xdr:row>
      <xdr:rowOff>28575</xdr:rowOff>
    </xdr:from>
    <xdr:to>
      <xdr:col>0</xdr:col>
      <xdr:colOff>2301240</xdr:colOff>
      <xdr:row>134</xdr:row>
      <xdr:rowOff>125730</xdr:rowOff>
    </xdr:to>
    <xdr:pic>
      <xdr:nvPicPr>
        <xdr:cNvPr id="3" name="Picture 2">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18049875"/>
          <a:ext cx="2177415" cy="15259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85725</xdr:colOff>
      <xdr:row>150</xdr:row>
      <xdr:rowOff>0</xdr:rowOff>
    </xdr:from>
    <xdr:to>
      <xdr:col>0</xdr:col>
      <xdr:colOff>2314575</xdr:colOff>
      <xdr:row>161</xdr:row>
      <xdr:rowOff>66675</xdr:rowOff>
    </xdr:to>
    <xdr:pic>
      <xdr:nvPicPr>
        <xdr:cNvPr id="2" name="Picture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21107400"/>
          <a:ext cx="222885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134</xdr:row>
      <xdr:rowOff>28575</xdr:rowOff>
    </xdr:from>
    <xdr:to>
      <xdr:col>0</xdr:col>
      <xdr:colOff>2276475</xdr:colOff>
      <xdr:row>145</xdr:row>
      <xdr:rowOff>66675</xdr:rowOff>
    </xdr:to>
    <xdr:pic>
      <xdr:nvPicPr>
        <xdr:cNvPr id="3" name="Picture 2">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 y="18849975"/>
          <a:ext cx="2238375"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76200</xdr:colOff>
      <xdr:row>134</xdr:row>
      <xdr:rowOff>66675</xdr:rowOff>
    </xdr:from>
    <xdr:to>
      <xdr:col>0</xdr:col>
      <xdr:colOff>2314575</xdr:colOff>
      <xdr:row>145</xdr:row>
      <xdr:rowOff>66675</xdr:rowOff>
    </xdr:to>
    <xdr:pic>
      <xdr:nvPicPr>
        <xdr:cNvPr id="2" name="Picture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20412075"/>
          <a:ext cx="2238375"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149</xdr:row>
      <xdr:rowOff>57150</xdr:rowOff>
    </xdr:from>
    <xdr:to>
      <xdr:col>0</xdr:col>
      <xdr:colOff>2314575</xdr:colOff>
      <xdr:row>160</xdr:row>
      <xdr:rowOff>57150</xdr:rowOff>
    </xdr:to>
    <xdr:pic>
      <xdr:nvPicPr>
        <xdr:cNvPr id="3" name="Picture 2">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22545675"/>
          <a:ext cx="2219325"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85725</xdr:colOff>
      <xdr:row>139</xdr:row>
      <xdr:rowOff>104775</xdr:rowOff>
    </xdr:from>
    <xdr:to>
      <xdr:col>0</xdr:col>
      <xdr:colOff>2314575</xdr:colOff>
      <xdr:row>150</xdr:row>
      <xdr:rowOff>95250</xdr:rowOff>
    </xdr:to>
    <xdr:pic>
      <xdr:nvPicPr>
        <xdr:cNvPr id="2" name="Picture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20212050"/>
          <a:ext cx="2228850"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157</xdr:row>
      <xdr:rowOff>123825</xdr:rowOff>
    </xdr:from>
    <xdr:to>
      <xdr:col>0</xdr:col>
      <xdr:colOff>2371725</xdr:colOff>
      <xdr:row>168</xdr:row>
      <xdr:rowOff>0</xdr:rowOff>
    </xdr:to>
    <xdr:pic>
      <xdr:nvPicPr>
        <xdr:cNvPr id="3" name="Picture 2">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675" y="22802850"/>
          <a:ext cx="2305050"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76200</xdr:colOff>
      <xdr:row>83</xdr:row>
      <xdr:rowOff>57150</xdr:rowOff>
    </xdr:from>
    <xdr:to>
      <xdr:col>0</xdr:col>
      <xdr:colOff>2314575</xdr:colOff>
      <xdr:row>94</xdr:row>
      <xdr:rowOff>123825</xdr:rowOff>
    </xdr:to>
    <xdr:pic>
      <xdr:nvPicPr>
        <xdr:cNvPr id="2" name="Picture 1">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2449175"/>
          <a:ext cx="2238375"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100</xdr:row>
      <xdr:rowOff>0</xdr:rowOff>
    </xdr:from>
    <xdr:to>
      <xdr:col>0</xdr:col>
      <xdr:colOff>2314575</xdr:colOff>
      <xdr:row>111</xdr:row>
      <xdr:rowOff>66675</xdr:rowOff>
    </xdr:to>
    <xdr:pic>
      <xdr:nvPicPr>
        <xdr:cNvPr id="3" name="Picture 2">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4820900"/>
          <a:ext cx="2219325"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116</xdr:row>
      <xdr:rowOff>47625</xdr:rowOff>
    </xdr:from>
    <xdr:to>
      <xdr:col>0</xdr:col>
      <xdr:colOff>2305050</xdr:colOff>
      <xdr:row>127</xdr:row>
      <xdr:rowOff>114300</xdr:rowOff>
    </xdr:to>
    <xdr:pic>
      <xdr:nvPicPr>
        <xdr:cNvPr id="4" name="Picture 3">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17154525"/>
          <a:ext cx="2219325"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76200</xdr:colOff>
      <xdr:row>93</xdr:row>
      <xdr:rowOff>57150</xdr:rowOff>
    </xdr:from>
    <xdr:to>
      <xdr:col>0</xdr:col>
      <xdr:colOff>2343150</xdr:colOff>
      <xdr:row>104</xdr:row>
      <xdr:rowOff>19050</xdr:rowOff>
    </xdr:to>
    <xdr:pic>
      <xdr:nvPicPr>
        <xdr:cNvPr id="2" name="Picture 1">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4020800"/>
          <a:ext cx="2266950"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108</xdr:row>
      <xdr:rowOff>114300</xdr:rowOff>
    </xdr:from>
    <xdr:to>
      <xdr:col>0</xdr:col>
      <xdr:colOff>2343150</xdr:colOff>
      <xdr:row>120</xdr:row>
      <xdr:rowOff>57150</xdr:rowOff>
    </xdr:to>
    <xdr:pic>
      <xdr:nvPicPr>
        <xdr:cNvPr id="3" name="Picture 2">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6221075"/>
          <a:ext cx="2266950"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125</xdr:row>
      <xdr:rowOff>76200</xdr:rowOff>
    </xdr:from>
    <xdr:to>
      <xdr:col>0</xdr:col>
      <xdr:colOff>2343150</xdr:colOff>
      <xdr:row>137</xdr:row>
      <xdr:rowOff>19050</xdr:rowOff>
    </xdr:to>
    <xdr:pic>
      <xdr:nvPicPr>
        <xdr:cNvPr id="4" name="Picture 3">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8611850"/>
          <a:ext cx="2266950"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95250</xdr:colOff>
      <xdr:row>73</xdr:row>
      <xdr:rowOff>0</xdr:rowOff>
    </xdr:from>
    <xdr:to>
      <xdr:col>0</xdr:col>
      <xdr:colOff>2305050</xdr:colOff>
      <xdr:row>84</xdr:row>
      <xdr:rowOff>0</xdr:rowOff>
    </xdr:to>
    <xdr:pic>
      <xdr:nvPicPr>
        <xdr:cNvPr id="2" name="Picture 1">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0963275"/>
          <a:ext cx="2209800"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89</xdr:row>
      <xdr:rowOff>0</xdr:rowOff>
    </xdr:from>
    <xdr:to>
      <xdr:col>0</xdr:col>
      <xdr:colOff>2305050</xdr:colOff>
      <xdr:row>100</xdr:row>
      <xdr:rowOff>0</xdr:rowOff>
    </xdr:to>
    <xdr:pic>
      <xdr:nvPicPr>
        <xdr:cNvPr id="3" name="Picture 2">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3249275"/>
          <a:ext cx="2209800"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66675</xdr:colOff>
      <xdr:row>133</xdr:row>
      <xdr:rowOff>0</xdr:rowOff>
    </xdr:from>
    <xdr:to>
      <xdr:col>0</xdr:col>
      <xdr:colOff>2314575</xdr:colOff>
      <xdr:row>144</xdr:row>
      <xdr:rowOff>66675</xdr:rowOff>
    </xdr:to>
    <xdr:pic>
      <xdr:nvPicPr>
        <xdr:cNvPr id="2" name="Picture 1">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20107275"/>
          <a:ext cx="22479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149</xdr:row>
      <xdr:rowOff>0</xdr:rowOff>
    </xdr:from>
    <xdr:to>
      <xdr:col>0</xdr:col>
      <xdr:colOff>2314575</xdr:colOff>
      <xdr:row>160</xdr:row>
      <xdr:rowOff>66675</xdr:rowOff>
    </xdr:to>
    <xdr:pic>
      <xdr:nvPicPr>
        <xdr:cNvPr id="3" name="Picture 2">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22393275"/>
          <a:ext cx="2238375"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133</xdr:row>
      <xdr:rowOff>0</xdr:rowOff>
    </xdr:from>
    <xdr:to>
      <xdr:col>0</xdr:col>
      <xdr:colOff>2314575</xdr:colOff>
      <xdr:row>144</xdr:row>
      <xdr:rowOff>66675</xdr:rowOff>
    </xdr:to>
    <xdr:pic>
      <xdr:nvPicPr>
        <xdr:cNvPr id="4" name="Picture 3">
          <a:extLst>
            <a:ext uri="{FF2B5EF4-FFF2-40B4-BE49-F238E27FC236}">
              <a16:creationId xmlns:a16="http://schemas.microsoft.com/office/drawing/2014/main" id="{00000000-0008-0000-11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20107275"/>
          <a:ext cx="22479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149</xdr:row>
      <xdr:rowOff>0</xdr:rowOff>
    </xdr:from>
    <xdr:to>
      <xdr:col>0</xdr:col>
      <xdr:colOff>2314575</xdr:colOff>
      <xdr:row>160</xdr:row>
      <xdr:rowOff>66675</xdr:rowOff>
    </xdr:to>
    <xdr:pic>
      <xdr:nvPicPr>
        <xdr:cNvPr id="5" name="Picture 4">
          <a:extLst>
            <a:ext uri="{FF2B5EF4-FFF2-40B4-BE49-F238E27FC236}">
              <a16:creationId xmlns:a16="http://schemas.microsoft.com/office/drawing/2014/main" id="{00000000-0008-0000-11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22393275"/>
          <a:ext cx="2238375"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95250</xdr:colOff>
      <xdr:row>122</xdr:row>
      <xdr:rowOff>0</xdr:rowOff>
    </xdr:from>
    <xdr:to>
      <xdr:col>0</xdr:col>
      <xdr:colOff>2305050</xdr:colOff>
      <xdr:row>133</xdr:row>
      <xdr:rowOff>0</xdr:rowOff>
    </xdr:to>
    <xdr:pic>
      <xdr:nvPicPr>
        <xdr:cNvPr id="2" name="Picture 1">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8297525"/>
          <a:ext cx="2209800"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138</xdr:row>
      <xdr:rowOff>0</xdr:rowOff>
    </xdr:from>
    <xdr:to>
      <xdr:col>0</xdr:col>
      <xdr:colOff>2305050</xdr:colOff>
      <xdr:row>149</xdr:row>
      <xdr:rowOff>0</xdr:rowOff>
    </xdr:to>
    <xdr:pic>
      <xdr:nvPicPr>
        <xdr:cNvPr id="3" name="Picture 2">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675" y="20583525"/>
          <a:ext cx="2238375"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63</xdr:row>
      <xdr:rowOff>76200</xdr:rowOff>
    </xdr:from>
    <xdr:to>
      <xdr:col>1</xdr:col>
      <xdr:colOff>91440</xdr:colOff>
      <xdr:row>74</xdr:row>
      <xdr:rowOff>102870</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9382125"/>
          <a:ext cx="2348865" cy="1598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47</xdr:row>
      <xdr:rowOff>76200</xdr:rowOff>
    </xdr:from>
    <xdr:to>
      <xdr:col>1</xdr:col>
      <xdr:colOff>91440</xdr:colOff>
      <xdr:row>58</xdr:row>
      <xdr:rowOff>102870</xdr:rowOff>
    </xdr:to>
    <xdr:pic>
      <xdr:nvPicPr>
        <xdr:cNvPr id="3" name="Picture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7096125"/>
          <a:ext cx="2339340" cy="1598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95250</xdr:colOff>
      <xdr:row>105</xdr:row>
      <xdr:rowOff>0</xdr:rowOff>
    </xdr:from>
    <xdr:to>
      <xdr:col>0</xdr:col>
      <xdr:colOff>2305050</xdr:colOff>
      <xdr:row>116</xdr:row>
      <xdr:rowOff>0</xdr:rowOff>
    </xdr:to>
    <xdr:pic>
      <xdr:nvPicPr>
        <xdr:cNvPr id="2" name="Picture 1">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5725775"/>
          <a:ext cx="2209800"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121</xdr:row>
      <xdr:rowOff>0</xdr:rowOff>
    </xdr:from>
    <xdr:to>
      <xdr:col>0</xdr:col>
      <xdr:colOff>2305050</xdr:colOff>
      <xdr:row>132</xdr:row>
      <xdr:rowOff>0</xdr:rowOff>
    </xdr:to>
    <xdr:pic>
      <xdr:nvPicPr>
        <xdr:cNvPr id="3" name="Picture 2">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18011775"/>
          <a:ext cx="2219325"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95250</xdr:colOff>
      <xdr:row>107</xdr:row>
      <xdr:rowOff>0</xdr:rowOff>
    </xdr:from>
    <xdr:to>
      <xdr:col>0</xdr:col>
      <xdr:colOff>2305050</xdr:colOff>
      <xdr:row>118</xdr:row>
      <xdr:rowOff>0</xdr:rowOff>
    </xdr:to>
    <xdr:pic>
      <xdr:nvPicPr>
        <xdr:cNvPr id="2" name="Picture 1">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5535275"/>
          <a:ext cx="2209800"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123</xdr:row>
      <xdr:rowOff>0</xdr:rowOff>
    </xdr:from>
    <xdr:to>
      <xdr:col>0</xdr:col>
      <xdr:colOff>2305050</xdr:colOff>
      <xdr:row>134</xdr:row>
      <xdr:rowOff>0</xdr:rowOff>
    </xdr:to>
    <xdr:pic>
      <xdr:nvPicPr>
        <xdr:cNvPr id="3" name="Picture 2">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17821275"/>
          <a:ext cx="2219325"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85725</xdr:colOff>
      <xdr:row>71</xdr:row>
      <xdr:rowOff>0</xdr:rowOff>
    </xdr:from>
    <xdr:to>
      <xdr:col>0</xdr:col>
      <xdr:colOff>2314575</xdr:colOff>
      <xdr:row>82</xdr:row>
      <xdr:rowOff>57150</xdr:rowOff>
    </xdr:to>
    <xdr:pic>
      <xdr:nvPicPr>
        <xdr:cNvPr id="2" name="Picture 1">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10106025"/>
          <a:ext cx="2228850" cy="162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87</xdr:row>
      <xdr:rowOff>0</xdr:rowOff>
    </xdr:from>
    <xdr:to>
      <xdr:col>0</xdr:col>
      <xdr:colOff>2314575</xdr:colOff>
      <xdr:row>98</xdr:row>
      <xdr:rowOff>57150</xdr:rowOff>
    </xdr:to>
    <xdr:pic>
      <xdr:nvPicPr>
        <xdr:cNvPr id="3" name="Picture 2">
          <a:extLst>
            <a:ext uri="{FF2B5EF4-FFF2-40B4-BE49-F238E27FC236}">
              <a16:creationId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2392025"/>
          <a:ext cx="2238375" cy="162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104775</xdr:colOff>
      <xdr:row>103</xdr:row>
      <xdr:rowOff>0</xdr:rowOff>
    </xdr:from>
    <xdr:to>
      <xdr:col>0</xdr:col>
      <xdr:colOff>2305050</xdr:colOff>
      <xdr:row>114</xdr:row>
      <xdr:rowOff>0</xdr:rowOff>
    </xdr:to>
    <xdr:pic>
      <xdr:nvPicPr>
        <xdr:cNvPr id="2" name="Picture 1">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15440025"/>
          <a:ext cx="2200275"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119</xdr:row>
      <xdr:rowOff>0</xdr:rowOff>
    </xdr:from>
    <xdr:to>
      <xdr:col>0</xdr:col>
      <xdr:colOff>2305050</xdr:colOff>
      <xdr:row>130</xdr:row>
      <xdr:rowOff>0</xdr:rowOff>
    </xdr:to>
    <xdr:pic>
      <xdr:nvPicPr>
        <xdr:cNvPr id="3" name="Picture 2">
          <a:extLst>
            <a:ext uri="{FF2B5EF4-FFF2-40B4-BE49-F238E27FC236}">
              <a16:creationId xmlns:a16="http://schemas.microsoft.com/office/drawing/2014/main" id="{00000000-0008-0000-1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726025"/>
          <a:ext cx="2209800"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95250</xdr:colOff>
      <xdr:row>87</xdr:row>
      <xdr:rowOff>0</xdr:rowOff>
    </xdr:from>
    <xdr:to>
      <xdr:col>0</xdr:col>
      <xdr:colOff>2305050</xdr:colOff>
      <xdr:row>98</xdr:row>
      <xdr:rowOff>57150</xdr:rowOff>
    </xdr:to>
    <xdr:pic>
      <xdr:nvPicPr>
        <xdr:cNvPr id="2" name="Picture 1">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3392150"/>
          <a:ext cx="2209800" cy="162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103</xdr:row>
      <xdr:rowOff>0</xdr:rowOff>
    </xdr:from>
    <xdr:to>
      <xdr:col>0</xdr:col>
      <xdr:colOff>2305050</xdr:colOff>
      <xdr:row>114</xdr:row>
      <xdr:rowOff>57150</xdr:rowOff>
    </xdr:to>
    <xdr:pic>
      <xdr:nvPicPr>
        <xdr:cNvPr id="3" name="Picture 2">
          <a:extLst>
            <a:ext uri="{FF2B5EF4-FFF2-40B4-BE49-F238E27FC236}">
              <a16:creationId xmlns:a16="http://schemas.microsoft.com/office/drawing/2014/main" id="{00000000-0008-0000-1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5678150"/>
          <a:ext cx="2209800" cy="162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133350</xdr:colOff>
      <xdr:row>77</xdr:row>
      <xdr:rowOff>0</xdr:rowOff>
    </xdr:from>
    <xdr:to>
      <xdr:col>0</xdr:col>
      <xdr:colOff>2343150</xdr:colOff>
      <xdr:row>88</xdr:row>
      <xdr:rowOff>66675</xdr:rowOff>
    </xdr:to>
    <xdr:pic>
      <xdr:nvPicPr>
        <xdr:cNvPr id="2" name="Picture 1">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11677650"/>
          <a:ext cx="22098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92</xdr:row>
      <xdr:rowOff>114300</xdr:rowOff>
    </xdr:from>
    <xdr:to>
      <xdr:col>0</xdr:col>
      <xdr:colOff>2324100</xdr:colOff>
      <xdr:row>104</xdr:row>
      <xdr:rowOff>47625</xdr:rowOff>
    </xdr:to>
    <xdr:pic>
      <xdr:nvPicPr>
        <xdr:cNvPr id="3" name="Picture 2">
          <a:extLst>
            <a:ext uri="{FF2B5EF4-FFF2-40B4-BE49-F238E27FC236}">
              <a16:creationId xmlns:a16="http://schemas.microsoft.com/office/drawing/2014/main" id="{00000000-0008-0000-18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13935075"/>
          <a:ext cx="2200275"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76200</xdr:colOff>
      <xdr:row>75</xdr:row>
      <xdr:rowOff>0</xdr:rowOff>
    </xdr:from>
    <xdr:to>
      <xdr:col>0</xdr:col>
      <xdr:colOff>2314575</xdr:colOff>
      <xdr:row>86</xdr:row>
      <xdr:rowOff>66675</xdr:rowOff>
    </xdr:to>
    <xdr:pic>
      <xdr:nvPicPr>
        <xdr:cNvPr id="2" name="Picture 1">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1106150"/>
          <a:ext cx="2238375"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91</xdr:row>
      <xdr:rowOff>0</xdr:rowOff>
    </xdr:from>
    <xdr:to>
      <xdr:col>0</xdr:col>
      <xdr:colOff>2314575</xdr:colOff>
      <xdr:row>102</xdr:row>
      <xdr:rowOff>66675</xdr:rowOff>
    </xdr:to>
    <xdr:pic>
      <xdr:nvPicPr>
        <xdr:cNvPr id="3" name="Picture 2">
          <a:extLst>
            <a:ext uri="{FF2B5EF4-FFF2-40B4-BE49-F238E27FC236}">
              <a16:creationId xmlns:a16="http://schemas.microsoft.com/office/drawing/2014/main" id="{00000000-0008-0000-19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13392150"/>
          <a:ext cx="222885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76200</xdr:colOff>
      <xdr:row>87</xdr:row>
      <xdr:rowOff>0</xdr:rowOff>
    </xdr:from>
    <xdr:to>
      <xdr:col>0</xdr:col>
      <xdr:colOff>2247900</xdr:colOff>
      <xdr:row>98</xdr:row>
      <xdr:rowOff>9525</xdr:rowOff>
    </xdr:to>
    <xdr:pic>
      <xdr:nvPicPr>
        <xdr:cNvPr id="2" name="Picture 1">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2820650"/>
          <a:ext cx="217170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103</xdr:row>
      <xdr:rowOff>0</xdr:rowOff>
    </xdr:from>
    <xdr:to>
      <xdr:col>0</xdr:col>
      <xdr:colOff>2266950</xdr:colOff>
      <xdr:row>114</xdr:row>
      <xdr:rowOff>9525</xdr:rowOff>
    </xdr:to>
    <xdr:pic>
      <xdr:nvPicPr>
        <xdr:cNvPr id="3" name="Picture 2">
          <a:extLst>
            <a:ext uri="{FF2B5EF4-FFF2-40B4-BE49-F238E27FC236}">
              <a16:creationId xmlns:a16="http://schemas.microsoft.com/office/drawing/2014/main" id="{00000000-0008-0000-1A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5106650"/>
          <a:ext cx="217170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104775</xdr:colOff>
      <xdr:row>87</xdr:row>
      <xdr:rowOff>0</xdr:rowOff>
    </xdr:from>
    <xdr:to>
      <xdr:col>0</xdr:col>
      <xdr:colOff>2314575</xdr:colOff>
      <xdr:row>98</xdr:row>
      <xdr:rowOff>57150</xdr:rowOff>
    </xdr:to>
    <xdr:pic>
      <xdr:nvPicPr>
        <xdr:cNvPr id="2" name="Picture 1">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12963525"/>
          <a:ext cx="2209800" cy="162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103</xdr:row>
      <xdr:rowOff>0</xdr:rowOff>
    </xdr:from>
    <xdr:to>
      <xdr:col>0</xdr:col>
      <xdr:colOff>2314575</xdr:colOff>
      <xdr:row>114</xdr:row>
      <xdr:rowOff>66675</xdr:rowOff>
    </xdr:to>
    <xdr:pic>
      <xdr:nvPicPr>
        <xdr:cNvPr id="3" name="Picture 2">
          <a:extLst>
            <a:ext uri="{FF2B5EF4-FFF2-40B4-BE49-F238E27FC236}">
              <a16:creationId xmlns:a16="http://schemas.microsoft.com/office/drawing/2014/main" id="{00000000-0008-0000-1B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15249525"/>
          <a:ext cx="22098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76200</xdr:colOff>
      <xdr:row>96</xdr:row>
      <xdr:rowOff>0</xdr:rowOff>
    </xdr:from>
    <xdr:to>
      <xdr:col>0</xdr:col>
      <xdr:colOff>2314575</xdr:colOff>
      <xdr:row>107</xdr:row>
      <xdr:rowOff>66675</xdr:rowOff>
    </xdr:to>
    <xdr:pic>
      <xdr:nvPicPr>
        <xdr:cNvPr id="2" name="Picture 1">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4487525"/>
          <a:ext cx="2238375"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112</xdr:row>
      <xdr:rowOff>0</xdr:rowOff>
    </xdr:from>
    <xdr:to>
      <xdr:col>0</xdr:col>
      <xdr:colOff>2314575</xdr:colOff>
      <xdr:row>123</xdr:row>
      <xdr:rowOff>66675</xdr:rowOff>
    </xdr:to>
    <xdr:pic>
      <xdr:nvPicPr>
        <xdr:cNvPr id="3" name="Picture 2">
          <a:extLst>
            <a:ext uri="{FF2B5EF4-FFF2-40B4-BE49-F238E27FC236}">
              <a16:creationId xmlns:a16="http://schemas.microsoft.com/office/drawing/2014/main" id="{00000000-0008-0000-1C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6773525"/>
          <a:ext cx="2238375"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47625</xdr:colOff>
      <xdr:row>110</xdr:row>
      <xdr:rowOff>85725</xdr:rowOff>
    </xdr:from>
    <xdr:to>
      <xdr:col>0</xdr:col>
      <xdr:colOff>2259330</xdr:colOff>
      <xdr:row>121</xdr:row>
      <xdr:rowOff>76200</xdr:rowOff>
    </xdr:to>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16106775"/>
          <a:ext cx="2211705"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128</xdr:row>
      <xdr:rowOff>85725</xdr:rowOff>
    </xdr:from>
    <xdr:to>
      <xdr:col>0</xdr:col>
      <xdr:colOff>2259330</xdr:colOff>
      <xdr:row>139</xdr:row>
      <xdr:rowOff>76200</xdr:rowOff>
    </xdr:to>
    <xdr:pic>
      <xdr:nvPicPr>
        <xdr:cNvPr id="3" name="Picture 4">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18678525"/>
          <a:ext cx="2211705"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104775</xdr:colOff>
      <xdr:row>34</xdr:row>
      <xdr:rowOff>0</xdr:rowOff>
    </xdr:from>
    <xdr:to>
      <xdr:col>1</xdr:col>
      <xdr:colOff>38100</xdr:colOff>
      <xdr:row>45</xdr:row>
      <xdr:rowOff>66675</xdr:rowOff>
    </xdr:to>
    <xdr:pic>
      <xdr:nvPicPr>
        <xdr:cNvPr id="2" name="Picture 1">
          <a:extLst>
            <a:ext uri="{FF2B5EF4-FFF2-40B4-BE49-F238E27FC236}">
              <a16:creationId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5391150"/>
          <a:ext cx="226695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50</xdr:row>
      <xdr:rowOff>0</xdr:rowOff>
    </xdr:from>
    <xdr:to>
      <xdr:col>1</xdr:col>
      <xdr:colOff>28575</xdr:colOff>
      <xdr:row>61</xdr:row>
      <xdr:rowOff>66675</xdr:rowOff>
    </xdr:to>
    <xdr:pic>
      <xdr:nvPicPr>
        <xdr:cNvPr id="3" name="Picture 2">
          <a:extLst>
            <a:ext uri="{FF2B5EF4-FFF2-40B4-BE49-F238E27FC236}">
              <a16:creationId xmlns:a16="http://schemas.microsoft.com/office/drawing/2014/main" id="{00000000-0008-0000-1D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7677150"/>
          <a:ext cx="226695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95250</xdr:colOff>
      <xdr:row>50</xdr:row>
      <xdr:rowOff>0</xdr:rowOff>
    </xdr:from>
    <xdr:to>
      <xdr:col>1</xdr:col>
      <xdr:colOff>28575</xdr:colOff>
      <xdr:row>61</xdr:row>
      <xdr:rowOff>66675</xdr:rowOff>
    </xdr:to>
    <xdr:pic>
      <xdr:nvPicPr>
        <xdr:cNvPr id="2" name="Picture 1">
          <a:extLst>
            <a:ext uri="{FF2B5EF4-FFF2-40B4-BE49-F238E27FC236}">
              <a16:creationId xmlns:a16="http://schemas.microsoft.com/office/drawing/2014/main" id="{00000000-0008-0000-1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7677150"/>
          <a:ext cx="226695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34</xdr:row>
      <xdr:rowOff>0</xdr:rowOff>
    </xdr:from>
    <xdr:to>
      <xdr:col>0</xdr:col>
      <xdr:colOff>2266950</xdr:colOff>
      <xdr:row>45</xdr:row>
      <xdr:rowOff>0</xdr:rowOff>
    </xdr:to>
    <xdr:pic>
      <xdr:nvPicPr>
        <xdr:cNvPr id="3" name="Picture 2">
          <a:extLst>
            <a:ext uri="{FF2B5EF4-FFF2-40B4-BE49-F238E27FC236}">
              <a16:creationId xmlns:a16="http://schemas.microsoft.com/office/drawing/2014/main" id="{00000000-0008-0000-1E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5391150"/>
          <a:ext cx="2181225"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85725</xdr:colOff>
      <xdr:row>48</xdr:row>
      <xdr:rowOff>47625</xdr:rowOff>
    </xdr:from>
    <xdr:to>
      <xdr:col>0</xdr:col>
      <xdr:colOff>2186940</xdr:colOff>
      <xdr:row>58</xdr:row>
      <xdr:rowOff>100965</xdr:rowOff>
    </xdr:to>
    <xdr:pic>
      <xdr:nvPicPr>
        <xdr:cNvPr id="2" name="Picture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7677150"/>
          <a:ext cx="20955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64</xdr:row>
      <xdr:rowOff>85725</xdr:rowOff>
    </xdr:from>
    <xdr:to>
      <xdr:col>0</xdr:col>
      <xdr:colOff>2324100</xdr:colOff>
      <xdr:row>75</xdr:row>
      <xdr:rowOff>53340</xdr:rowOff>
    </xdr:to>
    <xdr:pic>
      <xdr:nvPicPr>
        <xdr:cNvPr id="3" name="Picture 2">
          <a:extLst>
            <a:ext uri="{FF2B5EF4-FFF2-40B4-BE49-F238E27FC236}">
              <a16:creationId xmlns:a16="http://schemas.microsoft.com/office/drawing/2014/main" id="{00000000-0008-0000-1F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0287000"/>
          <a:ext cx="2266950"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76200</xdr:colOff>
      <xdr:row>62</xdr:row>
      <xdr:rowOff>123825</xdr:rowOff>
    </xdr:from>
    <xdr:to>
      <xdr:col>0</xdr:col>
      <xdr:colOff>2171700</xdr:colOff>
      <xdr:row>73</xdr:row>
      <xdr:rowOff>53340</xdr:rowOff>
    </xdr:to>
    <xdr:pic>
      <xdr:nvPicPr>
        <xdr:cNvPr id="2" name="Picture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0153650"/>
          <a:ext cx="20955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47</xdr:row>
      <xdr:rowOff>38100</xdr:rowOff>
    </xdr:from>
    <xdr:to>
      <xdr:col>0</xdr:col>
      <xdr:colOff>2171700</xdr:colOff>
      <xdr:row>57</xdr:row>
      <xdr:rowOff>91440</xdr:rowOff>
    </xdr:to>
    <xdr:pic>
      <xdr:nvPicPr>
        <xdr:cNvPr id="3" name="Picture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7924800"/>
          <a:ext cx="2095500"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57150</xdr:colOff>
      <xdr:row>48</xdr:row>
      <xdr:rowOff>0</xdr:rowOff>
    </xdr:from>
    <xdr:to>
      <xdr:col>0</xdr:col>
      <xdr:colOff>2383155</xdr:colOff>
      <xdr:row>59</xdr:row>
      <xdr:rowOff>114300</xdr:rowOff>
    </xdr:to>
    <xdr:pic>
      <xdr:nvPicPr>
        <xdr:cNvPr id="2" name="Picture 1">
          <a:extLst>
            <a:ext uri="{FF2B5EF4-FFF2-40B4-BE49-F238E27FC236}">
              <a16:creationId xmlns:a16="http://schemas.microsoft.com/office/drawing/2014/main" id="{00000000-0008-0000-0C00-0000013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9344025"/>
          <a:ext cx="2326005"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63</xdr:row>
      <xdr:rowOff>123825</xdr:rowOff>
    </xdr:from>
    <xdr:to>
      <xdr:col>0</xdr:col>
      <xdr:colOff>2324100</xdr:colOff>
      <xdr:row>75</xdr:row>
      <xdr:rowOff>53340</xdr:rowOff>
    </xdr:to>
    <xdr:pic>
      <xdr:nvPicPr>
        <xdr:cNvPr id="3" name="Picture 2">
          <a:extLst>
            <a:ext uri="{FF2B5EF4-FFF2-40B4-BE49-F238E27FC236}">
              <a16:creationId xmlns:a16="http://schemas.microsoft.com/office/drawing/2014/main" id="{00000000-0008-0000-0C00-0000023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 y="11610975"/>
          <a:ext cx="2286000" cy="1644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47625</xdr:colOff>
      <xdr:row>57</xdr:row>
      <xdr:rowOff>85725</xdr:rowOff>
    </xdr:from>
    <xdr:to>
      <xdr:col>0</xdr:col>
      <xdr:colOff>2259330</xdr:colOff>
      <xdr:row>68</xdr:row>
      <xdr:rowOff>76200</xdr:rowOff>
    </xdr:to>
    <xdr:pic>
      <xdr:nvPicPr>
        <xdr:cNvPr id="2" name="Picture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8867775"/>
          <a:ext cx="2211705"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59055</xdr:colOff>
      <xdr:row>73</xdr:row>
      <xdr:rowOff>102870</xdr:rowOff>
    </xdr:from>
    <xdr:to>
      <xdr:col>0</xdr:col>
      <xdr:colOff>2286000</xdr:colOff>
      <xdr:row>85</xdr:row>
      <xdr:rowOff>20955</xdr:rowOff>
    </xdr:to>
    <xdr:pic>
      <xdr:nvPicPr>
        <xdr:cNvPr id="4" name="Picture 3">
          <a:extLst>
            <a:ext uri="{FF2B5EF4-FFF2-40B4-BE49-F238E27FC236}">
              <a16:creationId xmlns:a16="http://schemas.microsoft.com/office/drawing/2014/main" id="{A4D094AD-06D1-4025-AC0E-2A93775C77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055" y="10494645"/>
          <a:ext cx="2226945" cy="1518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76200</xdr:colOff>
      <xdr:row>100</xdr:row>
      <xdr:rowOff>95250</xdr:rowOff>
    </xdr:from>
    <xdr:to>
      <xdr:col>0</xdr:col>
      <xdr:colOff>2312670</xdr:colOff>
      <xdr:row>112</xdr:row>
      <xdr:rowOff>11430</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5020925"/>
          <a:ext cx="2236470" cy="1630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84</xdr:row>
      <xdr:rowOff>66675</xdr:rowOff>
    </xdr:from>
    <xdr:to>
      <xdr:col>0</xdr:col>
      <xdr:colOff>2324100</xdr:colOff>
      <xdr:row>95</xdr:row>
      <xdr:rowOff>102870</xdr:rowOff>
    </xdr:to>
    <xdr:pic>
      <xdr:nvPicPr>
        <xdr:cNvPr id="3" name="Picture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12706350"/>
          <a:ext cx="2238375" cy="1607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95250</xdr:colOff>
      <xdr:row>88</xdr:row>
      <xdr:rowOff>57150</xdr:rowOff>
    </xdr:from>
    <xdr:to>
      <xdr:col>0</xdr:col>
      <xdr:colOff>2312670</xdr:colOff>
      <xdr:row>99</xdr:row>
      <xdr:rowOff>49530</xdr:rowOff>
    </xdr:to>
    <xdr:pic>
      <xdr:nvPicPr>
        <xdr:cNvPr id="2" name="Picture 3">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3268325"/>
          <a:ext cx="2217420" cy="15640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72</xdr:row>
      <xdr:rowOff>85725</xdr:rowOff>
    </xdr:from>
    <xdr:to>
      <xdr:col>0</xdr:col>
      <xdr:colOff>2335530</xdr:colOff>
      <xdr:row>84</xdr:row>
      <xdr:rowOff>0</xdr:rowOff>
    </xdr:to>
    <xdr:pic>
      <xdr:nvPicPr>
        <xdr:cNvPr id="3" name="Picture 4">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1010900"/>
          <a:ext cx="2240280" cy="162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95250</xdr:colOff>
      <xdr:row>81</xdr:row>
      <xdr:rowOff>57150</xdr:rowOff>
    </xdr:from>
    <xdr:to>
      <xdr:col>0</xdr:col>
      <xdr:colOff>2324100</xdr:colOff>
      <xdr:row>92</xdr:row>
      <xdr:rowOff>53340</xdr:rowOff>
    </xdr:to>
    <xdr:pic>
      <xdr:nvPicPr>
        <xdr:cNvPr id="2" name="Picture 3">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2220575"/>
          <a:ext cx="2228850" cy="15678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65</xdr:row>
      <xdr:rowOff>100965</xdr:rowOff>
    </xdr:from>
    <xdr:to>
      <xdr:col>0</xdr:col>
      <xdr:colOff>2324100</xdr:colOff>
      <xdr:row>76</xdr:row>
      <xdr:rowOff>104775</xdr:rowOff>
    </xdr:to>
    <xdr:pic>
      <xdr:nvPicPr>
        <xdr:cNvPr id="4" name="Picture 3">
          <a:extLst>
            <a:ext uri="{FF2B5EF4-FFF2-40B4-BE49-F238E27FC236}">
              <a16:creationId xmlns:a16="http://schemas.microsoft.com/office/drawing/2014/main" id="{3FB17511-CE2A-794A-5930-92133344E6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 y="9378315"/>
          <a:ext cx="2232660" cy="1470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57150</xdr:colOff>
      <xdr:row>43</xdr:row>
      <xdr:rowOff>123825</xdr:rowOff>
    </xdr:from>
    <xdr:to>
      <xdr:col>0</xdr:col>
      <xdr:colOff>2301240</xdr:colOff>
      <xdr:row>55</xdr:row>
      <xdr:rowOff>38100</xdr:rowOff>
    </xdr:to>
    <xdr:pic>
      <xdr:nvPicPr>
        <xdr:cNvPr id="2" name="Picture 4">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6572250"/>
          <a:ext cx="2240280" cy="162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59</xdr:row>
      <xdr:rowOff>123825</xdr:rowOff>
    </xdr:from>
    <xdr:to>
      <xdr:col>0</xdr:col>
      <xdr:colOff>2301240</xdr:colOff>
      <xdr:row>71</xdr:row>
      <xdr:rowOff>38100</xdr:rowOff>
    </xdr:to>
    <xdr:pic>
      <xdr:nvPicPr>
        <xdr:cNvPr id="3" name="Picture 4">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8858250"/>
          <a:ext cx="2230755" cy="162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65</xdr:row>
      <xdr:rowOff>95250</xdr:rowOff>
    </xdr:from>
    <xdr:to>
      <xdr:col>0</xdr:col>
      <xdr:colOff>2301240</xdr:colOff>
      <xdr:row>77</xdr:row>
      <xdr:rowOff>11430</xdr:rowOff>
    </xdr:to>
    <xdr:pic>
      <xdr:nvPicPr>
        <xdr:cNvPr id="2" name="Picture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9972675"/>
          <a:ext cx="2215515" cy="1630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49</xdr:row>
      <xdr:rowOff>76200</xdr:rowOff>
    </xdr:from>
    <xdr:to>
      <xdr:col>0</xdr:col>
      <xdr:colOff>2312670</xdr:colOff>
      <xdr:row>61</xdr:row>
      <xdr:rowOff>0</xdr:rowOff>
    </xdr:to>
    <xdr:pic>
      <xdr:nvPicPr>
        <xdr:cNvPr id="3" name="Picture 4">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7667625"/>
          <a:ext cx="2226945"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s://www.franklintempletonindia.com/downloadsServlet/pdf/product-labels-jg9o5k7l"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s://www.franklintempletonindia.com/downloadsServlet/pdf/product-labels-jg9o5k7l"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s://www.franklintempletonindia.com/download/en-in/valuation-policy/f5b41266-40b4-4c9f-9aa8-c9cef9e3ecd2/additional-disclosure-valuation-policy-ixahxj0q-en-in.pdf"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https://www.franklintempletonindia.com/downloadsServlet/pdf/product-labels-jg9o5k7l"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s://www.franklintempletonindia.com/downloadsServlet/pdf/product-labels-jg9o5k7l"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s://www.franklintempletonindia.com/downloadsServlet/pdf/product-labels-jg9o5k7l"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s://www.franklintempletonindia.com/download/en-in/valuation-policy/f5b41266-40b4-4c9f-9aa8-c9cef9e3ecd2/additional-disclosure-valuation-policy-ixahxj0q-en-in.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https://www.franklintempletonindia.com/download/en-in/valuation-policy/f5b41266-40b4-4c9f-9aa8-c9cef9e3ecd2/additional-disclosure-valuation-policy-ixahxj0q-en-in.pdf" TargetMode="Externa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https://www.franklintempletonindia.com/downloadsServlet/pdf/product-labels-jg9o5k7l"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https://www.franklintempletonindia.com/download/en-in/valuation-policy/f5b41266-40b4-4c9f-9aa8-c9cef9e3ecd2/additional-disclosure-valuation-policy-ixahxj0q-en-in.pdf"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https://www.franklintempletonindia.com/downloadsServlet/pdf/product-labels-jg9o5k7l"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https://www.franklintempletonindia.com/downloadsServlet/pdf/product-labels-jg9o5k7l"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https://www.franklintempletonindia.com/downloadsServlet/pdf/product-labels-jg9o5k7l"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https://www.franklintempletonindia.com/downloadsServlet/pdf/product-labels-jg9o5k7l"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8.bin"/><Relationship Id="rId1" Type="http://schemas.openxmlformats.org/officeDocument/2006/relationships/hyperlink" Target="https://www.franklintempletonindia.com/downloadsServlet/pdf/product-labels-jg9o5k7l"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29.bin"/><Relationship Id="rId1" Type="http://schemas.openxmlformats.org/officeDocument/2006/relationships/hyperlink" Target="https://www.franklintempletonindia.com/download/en-in/valuation-policy/f5b41266-40b4-4c9f-9aa8-c9cef9e3ecd2/additional-disclosure-valuation-policy-ixahxj0q-en-i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0.bin"/><Relationship Id="rId1" Type="http://schemas.openxmlformats.org/officeDocument/2006/relationships/hyperlink" Target="https://www.franklintempletonindia.com/downloadsServlet/pdf/product-labels-jg9o5k7l" TargetMode="Externa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2.bin"/><Relationship Id="rId1" Type="http://schemas.openxmlformats.org/officeDocument/2006/relationships/hyperlink" Target="https://www.franklintempletonindia.com/download/en-in/valuation-policy/f5b41266-40b4-4c9f-9aa8-c9cef9e3ecd2/additional-disclosure-valuation-policy-ixahxj0q-en-in.pdf"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3.bin"/><Relationship Id="rId1" Type="http://schemas.openxmlformats.org/officeDocument/2006/relationships/hyperlink" Target="https://www.franklintempletonindia.com/download/en-in/valuation-policy/f5b41266-40b4-4c9f-9aa8-c9cef9e3ecd2/additional-disclosure-valuation-policy-ixahxj0q-en-in.pdf" TargetMode="Externa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hyperlink" Target="https://www.franklintempletonindia.com/download/en-in/valuation-policy/a0e293eb-f28b-4edc-9535-c7d9e7321ddc/fair_valuation_reliance_big_reliance_infra_november_4_2020-kgox4tdb-en-in.pdf" TargetMode="External"/><Relationship Id="rId1" Type="http://schemas.openxmlformats.org/officeDocument/2006/relationships/hyperlink" Target="https://www.franklintempletonindia.com/download/en-in/latest%20updates/189ea834-ae3f-48eb-9d73-a9cc9cd9317e/franklin-templeton-update-on-reliance-broadcast-july-23-2020-kcg9m1gq-en-in.pdf" TargetMode="External"/><Relationship Id="rId4"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franklintempletonindia.com/download/en-in/latest%20updates/189ea834-ae3f-48eb-9d73-a9cc9cd9317e/franklin-templeton-update-on-reliance-broadcast-july-23-2020-kcg9m1gq-en-in.pdf"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www.franklintempletonindia.com/downloadsServlet/pdf/product-labels-jg9o5k7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64"/>
  <sheetViews>
    <sheetView tabSelected="1" workbookViewId="0">
      <selection sqref="A1:G1"/>
    </sheetView>
  </sheetViews>
  <sheetFormatPr defaultColWidth="9.140625" defaultRowHeight="11.25" x14ac:dyDescent="0.2"/>
  <cols>
    <col min="1" max="1" width="38.7109375" style="7" bestFit="1" customWidth="1"/>
    <col min="2" max="2" width="50.85546875" style="7" bestFit="1" customWidth="1"/>
    <col min="3" max="3" width="24.7109375" style="7" bestFit="1" customWidth="1"/>
    <col min="4" max="4" width="15" style="7" bestFit="1" customWidth="1"/>
    <col min="5" max="5" width="32.5703125" style="10" customWidth="1"/>
    <col min="6" max="6" width="13.5703125" style="11" bestFit="1" customWidth="1"/>
    <col min="7" max="7" width="4.5703125" style="10" bestFit="1" customWidth="1"/>
    <col min="8" max="16384" width="9.140625" style="7"/>
  </cols>
  <sheetData>
    <row r="1" spans="1:9" s="1" customFormat="1" ht="15" x14ac:dyDescent="0.2">
      <c r="A1" s="85" t="s">
        <v>920</v>
      </c>
      <c r="B1" s="86"/>
      <c r="C1" s="86"/>
      <c r="D1" s="86"/>
      <c r="E1" s="86"/>
      <c r="F1" s="86"/>
      <c r="G1" s="86"/>
    </row>
    <row r="2" spans="1:9" s="1" customFormat="1" ht="12" x14ac:dyDescent="0.2">
      <c r="E2" s="5"/>
      <c r="F2" s="9"/>
      <c r="G2" s="10"/>
    </row>
    <row r="3" spans="1:9" s="1" customFormat="1" ht="12" x14ac:dyDescent="0.2">
      <c r="A3" s="8" t="s">
        <v>7</v>
      </c>
      <c r="B3" s="2"/>
      <c r="C3" s="3"/>
      <c r="D3" s="3"/>
      <c r="E3" s="4"/>
      <c r="F3" s="9"/>
      <c r="G3" s="10"/>
    </row>
    <row r="4" spans="1:9" s="1" customFormat="1" ht="30" customHeight="1" x14ac:dyDescent="0.2">
      <c r="A4" s="6" t="s">
        <v>2</v>
      </c>
      <c r="B4" s="6" t="s">
        <v>0</v>
      </c>
      <c r="C4" s="13" t="s">
        <v>921</v>
      </c>
      <c r="D4" s="13" t="s">
        <v>1</v>
      </c>
      <c r="E4" s="53" t="s">
        <v>6</v>
      </c>
      <c r="F4" s="12" t="s">
        <v>3</v>
      </c>
      <c r="G4" s="12" t="s">
        <v>5</v>
      </c>
    </row>
    <row r="5" spans="1:9" x14ac:dyDescent="0.2">
      <c r="A5" s="16" t="s">
        <v>24</v>
      </c>
      <c r="B5" s="17"/>
      <c r="C5" s="17"/>
      <c r="D5" s="17"/>
      <c r="E5" s="18"/>
      <c r="F5" s="19"/>
      <c r="G5" s="18"/>
    </row>
    <row r="6" spans="1:9" x14ac:dyDescent="0.2">
      <c r="A6" s="20" t="s">
        <v>25</v>
      </c>
      <c r="B6" s="21"/>
      <c r="C6" s="21"/>
      <c r="D6" s="21"/>
      <c r="E6" s="22"/>
      <c r="F6" s="23"/>
      <c r="G6" s="22"/>
    </row>
    <row r="7" spans="1:9" x14ac:dyDescent="0.2">
      <c r="A7" s="21" t="s">
        <v>922</v>
      </c>
      <c r="B7" s="21" t="s">
        <v>923</v>
      </c>
      <c r="C7" s="21" t="s">
        <v>924</v>
      </c>
      <c r="D7" s="24">
        <v>12500</v>
      </c>
      <c r="E7" s="22">
        <v>12944.763184900001</v>
      </c>
      <c r="F7" s="23">
        <v>5.3726805213479096</v>
      </c>
      <c r="G7" s="22">
        <v>7.4901999999999997</v>
      </c>
    </row>
    <row r="8" spans="1:9" x14ac:dyDescent="0.2">
      <c r="A8" s="21" t="s">
        <v>925</v>
      </c>
      <c r="B8" s="21" t="s">
        <v>1280</v>
      </c>
      <c r="C8" s="21" t="s">
        <v>27</v>
      </c>
      <c r="D8" s="24">
        <v>1000</v>
      </c>
      <c r="E8" s="22">
        <v>10655.6996721</v>
      </c>
      <c r="F8" s="23">
        <v>4.4226123917358704</v>
      </c>
      <c r="G8" s="22">
        <v>7.873720410840483</v>
      </c>
    </row>
    <row r="9" spans="1:9" x14ac:dyDescent="0.2">
      <c r="A9" s="21" t="s">
        <v>926</v>
      </c>
      <c r="B9" s="21" t="s">
        <v>927</v>
      </c>
      <c r="C9" s="21" t="s">
        <v>26</v>
      </c>
      <c r="D9" s="24">
        <v>750</v>
      </c>
      <c r="E9" s="22">
        <v>7871.5780738000003</v>
      </c>
      <c r="F9" s="23">
        <v>3.2670720649959302</v>
      </c>
      <c r="G9" s="22">
        <v>7.3299000000000003</v>
      </c>
    </row>
    <row r="10" spans="1:9" x14ac:dyDescent="0.2">
      <c r="A10" s="21" t="s">
        <v>928</v>
      </c>
      <c r="B10" s="21" t="s">
        <v>929</v>
      </c>
      <c r="C10" s="21" t="s">
        <v>26</v>
      </c>
      <c r="D10" s="24">
        <v>500</v>
      </c>
      <c r="E10" s="22">
        <v>5351.6640983999996</v>
      </c>
      <c r="F10" s="23">
        <v>2.2211902255431402</v>
      </c>
      <c r="G10" s="22">
        <v>7.3465999999999996</v>
      </c>
    </row>
    <row r="11" spans="1:9" x14ac:dyDescent="0.2">
      <c r="A11" s="21" t="s">
        <v>930</v>
      </c>
      <c r="B11" s="21" t="s">
        <v>931</v>
      </c>
      <c r="C11" s="21" t="s">
        <v>26</v>
      </c>
      <c r="D11" s="24">
        <v>500</v>
      </c>
      <c r="E11" s="22">
        <v>5303.7686065999997</v>
      </c>
      <c r="F11" s="23">
        <v>2.2013113623937302</v>
      </c>
      <c r="G11" s="22">
        <v>7.1550000000000002</v>
      </c>
    </row>
    <row r="12" spans="1:9" x14ac:dyDescent="0.2">
      <c r="A12" s="21" t="s">
        <v>932</v>
      </c>
      <c r="B12" s="21" t="s">
        <v>933</v>
      </c>
      <c r="C12" s="21" t="s">
        <v>26</v>
      </c>
      <c r="D12" s="24">
        <v>500</v>
      </c>
      <c r="E12" s="22">
        <v>5231.7473769999997</v>
      </c>
      <c r="F12" s="23">
        <v>2.17141919272879</v>
      </c>
      <c r="G12" s="22">
        <v>7.3498999999999999</v>
      </c>
    </row>
    <row r="13" spans="1:9" x14ac:dyDescent="0.2">
      <c r="A13" s="21" t="s">
        <v>934</v>
      </c>
      <c r="B13" s="21" t="s">
        <v>935</v>
      </c>
      <c r="C13" s="21" t="s">
        <v>27</v>
      </c>
      <c r="D13" s="24">
        <v>250</v>
      </c>
      <c r="E13" s="22">
        <v>2681.939918</v>
      </c>
      <c r="F13" s="23">
        <v>1.1131301632209301</v>
      </c>
      <c r="G13" s="22">
        <v>7.3</v>
      </c>
    </row>
    <row r="14" spans="1:9" x14ac:dyDescent="0.2">
      <c r="A14" s="21" t="s">
        <v>936</v>
      </c>
      <c r="B14" s="21" t="s">
        <v>937</v>
      </c>
      <c r="C14" s="21" t="s">
        <v>26</v>
      </c>
      <c r="D14" s="24">
        <v>250</v>
      </c>
      <c r="E14" s="22">
        <v>2599.2337671</v>
      </c>
      <c r="F14" s="23">
        <v>1.0788032528256599</v>
      </c>
      <c r="G14" s="22">
        <v>7.3399000000000001</v>
      </c>
    </row>
    <row r="15" spans="1:9" x14ac:dyDescent="0.2">
      <c r="A15" s="20" t="s">
        <v>28</v>
      </c>
      <c r="B15" s="20"/>
      <c r="C15" s="20"/>
      <c r="D15" s="20"/>
      <c r="E15" s="25">
        <f>SUM(E6:E14)</f>
        <v>52640.394697900003</v>
      </c>
      <c r="F15" s="26">
        <f>SUM(F6:F14)</f>
        <v>21.848219174791964</v>
      </c>
      <c r="G15" s="25"/>
      <c r="H15" s="14"/>
      <c r="I15" s="14"/>
    </row>
    <row r="16" spans="1:9" x14ac:dyDescent="0.2">
      <c r="A16" s="21"/>
      <c r="B16" s="21"/>
      <c r="C16" s="21"/>
      <c r="D16" s="21"/>
      <c r="E16" s="22"/>
      <c r="F16" s="23"/>
      <c r="G16" s="22"/>
    </row>
    <row r="17" spans="1:9" x14ac:dyDescent="0.2">
      <c r="A17" s="20" t="s">
        <v>29</v>
      </c>
      <c r="B17" s="21"/>
      <c r="C17" s="21"/>
      <c r="D17" s="21"/>
      <c r="E17" s="22"/>
      <c r="F17" s="23"/>
      <c r="G17" s="22"/>
    </row>
    <row r="18" spans="1:9" x14ac:dyDescent="0.2">
      <c r="A18" s="20" t="s">
        <v>938</v>
      </c>
      <c r="B18" s="21"/>
      <c r="C18" s="21"/>
      <c r="D18" s="21"/>
      <c r="E18" s="22"/>
      <c r="F18" s="23"/>
      <c r="G18" s="22"/>
    </row>
    <row r="19" spans="1:9" x14ac:dyDescent="0.2">
      <c r="A19" s="21" t="s">
        <v>939</v>
      </c>
      <c r="B19" s="21" t="s">
        <v>940</v>
      </c>
      <c r="C19" s="21" t="s">
        <v>941</v>
      </c>
      <c r="D19" s="24">
        <v>2500</v>
      </c>
      <c r="E19" s="22">
        <v>12347.612499999999</v>
      </c>
      <c r="F19" s="23">
        <v>5.12483513342963</v>
      </c>
      <c r="G19" s="22">
        <v>7.1501999999999999</v>
      </c>
    </row>
    <row r="20" spans="1:9" x14ac:dyDescent="0.2">
      <c r="A20" s="21" t="s">
        <v>942</v>
      </c>
      <c r="B20" s="21" t="s">
        <v>943</v>
      </c>
      <c r="C20" s="21" t="s">
        <v>941</v>
      </c>
      <c r="D20" s="24">
        <v>2000</v>
      </c>
      <c r="E20" s="22">
        <v>9934.67</v>
      </c>
      <c r="F20" s="23">
        <v>4.1233514458790603</v>
      </c>
      <c r="G20" s="22">
        <v>7.06</v>
      </c>
    </row>
    <row r="21" spans="1:9" x14ac:dyDescent="0.2">
      <c r="A21" s="21" t="s">
        <v>944</v>
      </c>
      <c r="B21" s="21" t="s">
        <v>945</v>
      </c>
      <c r="C21" s="21" t="s">
        <v>941</v>
      </c>
      <c r="D21" s="24">
        <v>2000</v>
      </c>
      <c r="E21" s="22">
        <v>9841.25</v>
      </c>
      <c r="F21" s="23">
        <v>4.0845777883671301</v>
      </c>
      <c r="G21" s="22">
        <v>7.1802999999999999</v>
      </c>
    </row>
    <row r="22" spans="1:9" x14ac:dyDescent="0.2">
      <c r="A22" s="21" t="s">
        <v>946</v>
      </c>
      <c r="B22" s="21" t="s">
        <v>947</v>
      </c>
      <c r="C22" s="21" t="s">
        <v>941</v>
      </c>
      <c r="D22" s="24">
        <v>1500</v>
      </c>
      <c r="E22" s="22">
        <v>7420.4250000000002</v>
      </c>
      <c r="F22" s="23">
        <v>3.07982249564275</v>
      </c>
      <c r="G22" s="22">
        <v>6.9898999999999996</v>
      </c>
    </row>
    <row r="23" spans="1:9" x14ac:dyDescent="0.2">
      <c r="A23" s="21" t="s">
        <v>948</v>
      </c>
      <c r="B23" s="21" t="s">
        <v>949</v>
      </c>
      <c r="C23" s="21" t="s">
        <v>941</v>
      </c>
      <c r="D23" s="24">
        <v>1000</v>
      </c>
      <c r="E23" s="22">
        <v>4976.9949999999999</v>
      </c>
      <c r="F23" s="23">
        <v>2.0656850735236101</v>
      </c>
      <c r="G23" s="22">
        <v>7.0297000000000001</v>
      </c>
    </row>
    <row r="24" spans="1:9" x14ac:dyDescent="0.2">
      <c r="A24" s="21" t="s">
        <v>950</v>
      </c>
      <c r="B24" s="21" t="s">
        <v>951</v>
      </c>
      <c r="C24" s="21" t="s">
        <v>941</v>
      </c>
      <c r="D24" s="24">
        <v>1000</v>
      </c>
      <c r="E24" s="22">
        <v>4967.38</v>
      </c>
      <c r="F24" s="23">
        <v>2.0616944000385198</v>
      </c>
      <c r="G24" s="22">
        <v>7.0496999999999996</v>
      </c>
    </row>
    <row r="25" spans="1:9" x14ac:dyDescent="0.2">
      <c r="A25" s="21" t="s">
        <v>952</v>
      </c>
      <c r="B25" s="21" t="s">
        <v>953</v>
      </c>
      <c r="C25" s="21" t="s">
        <v>941</v>
      </c>
      <c r="D25" s="24">
        <v>1000</v>
      </c>
      <c r="E25" s="22">
        <v>4959.7650000000003</v>
      </c>
      <c r="F25" s="23">
        <v>2.0585338198420602</v>
      </c>
      <c r="G25" s="22">
        <v>7.05</v>
      </c>
    </row>
    <row r="26" spans="1:9" x14ac:dyDescent="0.2">
      <c r="A26" s="21" t="s">
        <v>954</v>
      </c>
      <c r="B26" s="21" t="s">
        <v>955</v>
      </c>
      <c r="C26" s="21" t="s">
        <v>941</v>
      </c>
      <c r="D26" s="24">
        <v>1000</v>
      </c>
      <c r="E26" s="22">
        <v>4926.47</v>
      </c>
      <c r="F26" s="23">
        <v>2.04471484181959</v>
      </c>
      <c r="G26" s="22">
        <v>7.1684000000000001</v>
      </c>
    </row>
    <row r="27" spans="1:9" x14ac:dyDescent="0.2">
      <c r="A27" s="20" t="s">
        <v>28</v>
      </c>
      <c r="B27" s="20"/>
      <c r="C27" s="20"/>
      <c r="D27" s="20"/>
      <c r="E27" s="25">
        <f>SUM(E18:E26)</f>
        <v>59374.567500000005</v>
      </c>
      <c r="F27" s="26">
        <f>SUM(F18:F26)</f>
        <v>24.643214998542355</v>
      </c>
      <c r="G27" s="25"/>
      <c r="H27" s="14"/>
      <c r="I27" s="14"/>
    </row>
    <row r="28" spans="1:9" x14ac:dyDescent="0.2">
      <c r="A28" s="21"/>
      <c r="B28" s="21"/>
      <c r="C28" s="21"/>
      <c r="D28" s="21"/>
      <c r="E28" s="22"/>
      <c r="F28" s="23"/>
      <c r="G28" s="22"/>
    </row>
    <row r="29" spans="1:9" x14ac:dyDescent="0.2">
      <c r="A29" s="20" t="s">
        <v>956</v>
      </c>
      <c r="B29" s="21"/>
      <c r="C29" s="21"/>
      <c r="D29" s="21"/>
      <c r="E29" s="22"/>
      <c r="F29" s="23"/>
      <c r="G29" s="22"/>
    </row>
    <row r="30" spans="1:9" x14ac:dyDescent="0.2">
      <c r="A30" s="21" t="s">
        <v>957</v>
      </c>
      <c r="B30" s="21" t="s">
        <v>958</v>
      </c>
      <c r="C30" s="21" t="s">
        <v>941</v>
      </c>
      <c r="D30" s="24">
        <v>3400</v>
      </c>
      <c r="E30" s="22">
        <v>16739.814999999999</v>
      </c>
      <c r="F30" s="23">
        <v>6.9478040422075402</v>
      </c>
      <c r="G30" s="22">
        <v>7.4649000000000001</v>
      </c>
    </row>
    <row r="31" spans="1:9" x14ac:dyDescent="0.2">
      <c r="A31" s="21" t="s">
        <v>959</v>
      </c>
      <c r="B31" s="21" t="s">
        <v>960</v>
      </c>
      <c r="C31" s="21" t="s">
        <v>941</v>
      </c>
      <c r="D31" s="24">
        <v>2000</v>
      </c>
      <c r="E31" s="22">
        <v>9931.7199999999993</v>
      </c>
      <c r="F31" s="23">
        <v>4.1221270582783296</v>
      </c>
      <c r="G31" s="22">
        <v>7.1696</v>
      </c>
    </row>
    <row r="32" spans="1:9" x14ac:dyDescent="0.2">
      <c r="A32" s="21" t="s">
        <v>961</v>
      </c>
      <c r="B32" s="21" t="s">
        <v>962</v>
      </c>
      <c r="C32" s="21" t="s">
        <v>941</v>
      </c>
      <c r="D32" s="24">
        <v>2000</v>
      </c>
      <c r="E32" s="22">
        <v>9900.42</v>
      </c>
      <c r="F32" s="23">
        <v>4.1091360983112599</v>
      </c>
      <c r="G32" s="22">
        <v>7.0601000000000003</v>
      </c>
    </row>
    <row r="33" spans="1:9" x14ac:dyDescent="0.2">
      <c r="A33" s="21" t="s">
        <v>963</v>
      </c>
      <c r="B33" s="21" t="s">
        <v>964</v>
      </c>
      <c r="C33" s="21" t="s">
        <v>941</v>
      </c>
      <c r="D33" s="24">
        <v>1500</v>
      </c>
      <c r="E33" s="22">
        <v>7480.4324999999999</v>
      </c>
      <c r="F33" s="23">
        <v>3.10472840715149</v>
      </c>
      <c r="G33" s="22">
        <v>7.3444000000000003</v>
      </c>
    </row>
    <row r="34" spans="1:9" x14ac:dyDescent="0.2">
      <c r="A34" s="21" t="s">
        <v>965</v>
      </c>
      <c r="B34" s="21" t="s">
        <v>966</v>
      </c>
      <c r="C34" s="21" t="s">
        <v>967</v>
      </c>
      <c r="D34" s="24">
        <v>1500</v>
      </c>
      <c r="E34" s="22">
        <v>7452.5325000000003</v>
      </c>
      <c r="F34" s="23">
        <v>3.0931486057751001</v>
      </c>
      <c r="G34" s="22">
        <v>7.4999000000000002</v>
      </c>
    </row>
    <row r="35" spans="1:9" x14ac:dyDescent="0.2">
      <c r="A35" s="21" t="s">
        <v>968</v>
      </c>
      <c r="B35" s="21" t="s">
        <v>969</v>
      </c>
      <c r="C35" s="21" t="s">
        <v>941</v>
      </c>
      <c r="D35" s="24">
        <v>1000</v>
      </c>
      <c r="E35" s="22">
        <v>4968.5649999999996</v>
      </c>
      <c r="F35" s="23">
        <v>2.0621862303120402</v>
      </c>
      <c r="G35" s="22">
        <v>7.4499000000000004</v>
      </c>
    </row>
    <row r="36" spans="1:9" x14ac:dyDescent="0.2">
      <c r="A36" s="21" t="s">
        <v>970</v>
      </c>
      <c r="B36" s="21" t="s">
        <v>971</v>
      </c>
      <c r="C36" s="21" t="s">
        <v>967</v>
      </c>
      <c r="D36" s="24">
        <v>1000</v>
      </c>
      <c r="E36" s="22">
        <v>4964.3</v>
      </c>
      <c r="F36" s="23">
        <v>2.0604160563740299</v>
      </c>
      <c r="G36" s="22">
        <v>7.7201000000000004</v>
      </c>
    </row>
    <row r="37" spans="1:9" x14ac:dyDescent="0.2">
      <c r="A37" s="21" t="s">
        <v>972</v>
      </c>
      <c r="B37" s="21" t="s">
        <v>973</v>
      </c>
      <c r="C37" s="21" t="s">
        <v>941</v>
      </c>
      <c r="D37" s="24">
        <v>1000</v>
      </c>
      <c r="E37" s="22">
        <v>4957.2449999999999</v>
      </c>
      <c r="F37" s="23">
        <v>2.0574879022983898</v>
      </c>
      <c r="G37" s="22">
        <v>7.4953000000000003</v>
      </c>
    </row>
    <row r="38" spans="1:9" x14ac:dyDescent="0.2">
      <c r="A38" s="21" t="s">
        <v>974</v>
      </c>
      <c r="B38" s="21" t="s">
        <v>975</v>
      </c>
      <c r="C38" s="21" t="s">
        <v>941</v>
      </c>
      <c r="D38" s="24">
        <v>1000</v>
      </c>
      <c r="E38" s="22">
        <v>4951.165</v>
      </c>
      <c r="F38" s="23">
        <v>2.0549644187009499</v>
      </c>
      <c r="G38" s="22">
        <v>7.5002000000000004</v>
      </c>
    </row>
    <row r="39" spans="1:9" x14ac:dyDescent="0.2">
      <c r="A39" s="21" t="s">
        <v>976</v>
      </c>
      <c r="B39" s="21" t="s">
        <v>977</v>
      </c>
      <c r="C39" s="21" t="s">
        <v>967</v>
      </c>
      <c r="D39" s="24">
        <v>1000</v>
      </c>
      <c r="E39" s="22">
        <v>4905.45</v>
      </c>
      <c r="F39" s="23">
        <v>2.0359905613560798</v>
      </c>
      <c r="G39" s="22">
        <v>7.9048999999999996</v>
      </c>
    </row>
    <row r="40" spans="1:9" x14ac:dyDescent="0.2">
      <c r="A40" s="21" t="s">
        <v>978</v>
      </c>
      <c r="B40" s="21" t="s">
        <v>979</v>
      </c>
      <c r="C40" s="21" t="s">
        <v>967</v>
      </c>
      <c r="D40" s="24">
        <v>500</v>
      </c>
      <c r="E40" s="22">
        <v>2484.5774999999999</v>
      </c>
      <c r="F40" s="23">
        <v>1.0312155539160901</v>
      </c>
      <c r="G40" s="22">
        <v>7.0801999999999996</v>
      </c>
    </row>
    <row r="41" spans="1:9" x14ac:dyDescent="0.2">
      <c r="A41" s="20" t="s">
        <v>28</v>
      </c>
      <c r="B41" s="20"/>
      <c r="C41" s="20"/>
      <c r="D41" s="20"/>
      <c r="E41" s="25">
        <f>SUM(E29:E40)</f>
        <v>78736.222499999989</v>
      </c>
      <c r="F41" s="26">
        <f>SUM(F29:F40)</f>
        <v>32.679204934681302</v>
      </c>
      <c r="G41" s="25"/>
      <c r="H41" s="14"/>
      <c r="I41" s="14"/>
    </row>
    <row r="42" spans="1:9" x14ac:dyDescent="0.2">
      <c r="A42" s="21"/>
      <c r="B42" s="21"/>
      <c r="C42" s="21"/>
      <c r="D42" s="21"/>
      <c r="E42" s="22"/>
      <c r="F42" s="23"/>
      <c r="G42" s="22"/>
    </row>
    <row r="43" spans="1:9" x14ac:dyDescent="0.2">
      <c r="A43" s="20" t="s">
        <v>30</v>
      </c>
      <c r="B43" s="21"/>
      <c r="C43" s="21"/>
      <c r="D43" s="21"/>
      <c r="E43" s="22"/>
      <c r="F43" s="23"/>
      <c r="G43" s="22"/>
    </row>
    <row r="44" spans="1:9" x14ac:dyDescent="0.2">
      <c r="A44" s="21" t="s">
        <v>980</v>
      </c>
      <c r="B44" s="21" t="s">
        <v>981</v>
      </c>
      <c r="C44" s="21" t="s">
        <v>32</v>
      </c>
      <c r="D44" s="24">
        <v>17500000</v>
      </c>
      <c r="E44" s="22">
        <v>17245.13</v>
      </c>
      <c r="F44" s="23">
        <v>7.1575333372796797</v>
      </c>
      <c r="G44" s="22">
        <v>6.4992999999999999</v>
      </c>
    </row>
    <row r="45" spans="1:9" x14ac:dyDescent="0.2">
      <c r="A45" s="21" t="s">
        <v>982</v>
      </c>
      <c r="B45" s="21" t="s">
        <v>983</v>
      </c>
      <c r="C45" s="21" t="s">
        <v>32</v>
      </c>
      <c r="D45" s="24">
        <v>12500000</v>
      </c>
      <c r="E45" s="22">
        <v>12425.35</v>
      </c>
      <c r="F45" s="23">
        <v>5.1570998219420803</v>
      </c>
      <c r="G45" s="22">
        <v>6.4496000000000002</v>
      </c>
    </row>
    <row r="46" spans="1:9" x14ac:dyDescent="0.2">
      <c r="A46" s="21" t="s">
        <v>984</v>
      </c>
      <c r="B46" s="21" t="s">
        <v>985</v>
      </c>
      <c r="C46" s="21" t="s">
        <v>32</v>
      </c>
      <c r="D46" s="24">
        <v>5000000</v>
      </c>
      <c r="E46" s="22">
        <v>4964.0200000000004</v>
      </c>
      <c r="F46" s="23">
        <v>2.0602998433136199</v>
      </c>
      <c r="G46" s="22">
        <v>6.4526000000000003</v>
      </c>
    </row>
    <row r="47" spans="1:9" x14ac:dyDescent="0.2">
      <c r="A47" s="21" t="s">
        <v>106</v>
      </c>
      <c r="B47" s="21" t="s">
        <v>105</v>
      </c>
      <c r="C47" s="21" t="s">
        <v>32</v>
      </c>
      <c r="D47" s="24">
        <v>5000000</v>
      </c>
      <c r="E47" s="22">
        <v>4933.2299999999996</v>
      </c>
      <c r="F47" s="23">
        <v>2.0475205571351598</v>
      </c>
      <c r="G47" s="22">
        <v>6.5002000000000004</v>
      </c>
    </row>
    <row r="48" spans="1:9" x14ac:dyDescent="0.2">
      <c r="A48" s="21" t="s">
        <v>108</v>
      </c>
      <c r="B48" s="21" t="s">
        <v>107</v>
      </c>
      <c r="C48" s="21" t="s">
        <v>32</v>
      </c>
      <c r="D48" s="24">
        <v>5000000</v>
      </c>
      <c r="E48" s="22">
        <v>4921.1149999999998</v>
      </c>
      <c r="F48" s="23">
        <v>2.0424922670392802</v>
      </c>
      <c r="G48" s="22">
        <v>6.5010000000000003</v>
      </c>
    </row>
    <row r="49" spans="1:9" x14ac:dyDescent="0.2">
      <c r="A49" s="21" t="s">
        <v>102</v>
      </c>
      <c r="B49" s="21" t="s">
        <v>101</v>
      </c>
      <c r="C49" s="21" t="s">
        <v>32</v>
      </c>
      <c r="D49" s="24">
        <v>500000</v>
      </c>
      <c r="E49" s="22">
        <v>499.47050000000002</v>
      </c>
      <c r="F49" s="23">
        <v>0.207303554959444</v>
      </c>
      <c r="G49" s="22">
        <v>6.4490999999999996</v>
      </c>
    </row>
    <row r="50" spans="1:9" x14ac:dyDescent="0.2">
      <c r="A50" s="20" t="s">
        <v>28</v>
      </c>
      <c r="B50" s="20"/>
      <c r="C50" s="20"/>
      <c r="D50" s="20"/>
      <c r="E50" s="25">
        <f>SUM(E43:E49)</f>
        <v>44988.315499999997</v>
      </c>
      <c r="F50" s="26">
        <f>SUM(F43:F49)</f>
        <v>18.672249381669264</v>
      </c>
      <c r="G50" s="25"/>
      <c r="H50" s="14"/>
      <c r="I50" s="14"/>
    </row>
    <row r="51" spans="1:9" x14ac:dyDescent="0.2">
      <c r="A51" s="21"/>
      <c r="B51" s="21"/>
      <c r="C51" s="21"/>
      <c r="D51" s="21"/>
      <c r="E51" s="22"/>
      <c r="F51" s="23"/>
      <c r="G51" s="22"/>
    </row>
    <row r="52" spans="1:9" x14ac:dyDescent="0.2">
      <c r="A52" s="20" t="s">
        <v>31</v>
      </c>
      <c r="B52" s="21"/>
      <c r="C52" s="21"/>
      <c r="D52" s="21"/>
      <c r="E52" s="22"/>
      <c r="F52" s="23"/>
      <c r="G52" s="22"/>
    </row>
    <row r="53" spans="1:9" x14ac:dyDescent="0.2">
      <c r="A53" s="21" t="s">
        <v>986</v>
      </c>
      <c r="B53" s="21" t="s">
        <v>987</v>
      </c>
      <c r="C53" s="21" t="s">
        <v>32</v>
      </c>
      <c r="D53" s="24">
        <v>5000000</v>
      </c>
      <c r="E53" s="22">
        <v>5151.66</v>
      </c>
      <c r="F53" s="23">
        <v>2.1381791956529299</v>
      </c>
      <c r="G53" s="22">
        <v>6.7028999999999996</v>
      </c>
    </row>
    <row r="54" spans="1:9" x14ac:dyDescent="0.2">
      <c r="A54" s="21" t="s">
        <v>988</v>
      </c>
      <c r="B54" s="21" t="s">
        <v>989</v>
      </c>
      <c r="C54" s="21" t="s">
        <v>32</v>
      </c>
      <c r="D54" s="24">
        <v>2500000</v>
      </c>
      <c r="E54" s="22">
        <v>2608.2295832999998</v>
      </c>
      <c r="F54" s="23">
        <v>1.08253693615234</v>
      </c>
      <c r="G54" s="22">
        <v>6.6167499999999997</v>
      </c>
    </row>
    <row r="55" spans="1:9" x14ac:dyDescent="0.2">
      <c r="A55" s="21" t="s">
        <v>990</v>
      </c>
      <c r="B55" s="21" t="s">
        <v>991</v>
      </c>
      <c r="C55" s="21" t="s">
        <v>32</v>
      </c>
      <c r="D55" s="24">
        <v>2500000</v>
      </c>
      <c r="E55" s="22">
        <v>2567.2565278000002</v>
      </c>
      <c r="F55" s="23">
        <v>1.06553120695973</v>
      </c>
      <c r="G55" s="22">
        <v>6.6516500000000001</v>
      </c>
    </row>
    <row r="56" spans="1:9" x14ac:dyDescent="0.2">
      <c r="A56" s="20" t="s">
        <v>28</v>
      </c>
      <c r="B56" s="20"/>
      <c r="C56" s="20"/>
      <c r="D56" s="20"/>
      <c r="E56" s="25">
        <f>SUM(E53:E55)</f>
        <v>10327.146111099999</v>
      </c>
      <c r="F56" s="26">
        <f>SUM(F53:F55)</f>
        <v>4.2862473387650004</v>
      </c>
      <c r="G56" s="25"/>
      <c r="H56" s="14"/>
      <c r="I56" s="14"/>
    </row>
    <row r="57" spans="1:9" x14ac:dyDescent="0.2">
      <c r="A57" s="21"/>
      <c r="B57" s="21"/>
      <c r="C57" s="21"/>
      <c r="D57" s="21"/>
      <c r="E57" s="22"/>
      <c r="F57" s="23"/>
      <c r="G57" s="22"/>
    </row>
    <row r="58" spans="1:9" x14ac:dyDescent="0.2">
      <c r="A58" s="20" t="s">
        <v>992</v>
      </c>
      <c r="B58" s="21"/>
      <c r="C58" s="21"/>
      <c r="D58" s="21"/>
      <c r="E58" s="22"/>
      <c r="F58" s="23"/>
      <c r="G58" s="22"/>
    </row>
    <row r="59" spans="1:9" x14ac:dyDescent="0.2">
      <c r="A59" s="21" t="s">
        <v>993</v>
      </c>
      <c r="B59" s="21" t="s">
        <v>994</v>
      </c>
      <c r="C59" s="21" t="s">
        <v>995</v>
      </c>
      <c r="D59" s="24">
        <v>5135.567</v>
      </c>
      <c r="E59" s="22">
        <v>535.84404389999997</v>
      </c>
      <c r="F59" s="23">
        <v>0.222400272296991</v>
      </c>
      <c r="G59" s="22">
        <v>6.67</v>
      </c>
    </row>
    <row r="60" spans="1:9" x14ac:dyDescent="0.2">
      <c r="A60" s="20" t="s">
        <v>28</v>
      </c>
      <c r="B60" s="20"/>
      <c r="C60" s="20"/>
      <c r="D60" s="20"/>
      <c r="E60" s="25">
        <f>SUM(E59:E59)</f>
        <v>535.84404389999997</v>
      </c>
      <c r="F60" s="26">
        <f>SUM(F59:F59)</f>
        <v>0.222400272296991</v>
      </c>
      <c r="G60" s="25"/>
      <c r="H60" s="14"/>
      <c r="I60" s="14"/>
    </row>
    <row r="61" spans="1:9" x14ac:dyDescent="0.2">
      <c r="A61" s="21"/>
      <c r="B61" s="21"/>
      <c r="C61" s="21"/>
      <c r="D61" s="21"/>
      <c r="E61" s="22"/>
      <c r="F61" s="23"/>
      <c r="G61" s="22"/>
    </row>
    <row r="62" spans="1:9" x14ac:dyDescent="0.2">
      <c r="A62" s="20" t="s">
        <v>33</v>
      </c>
      <c r="B62" s="20"/>
      <c r="C62" s="20"/>
      <c r="D62" s="20"/>
      <c r="E62" s="25">
        <f>E15+E27+E41+E50+E56+E60</f>
        <v>246602.4903529</v>
      </c>
      <c r="F62" s="26">
        <f>F15+F27+F41+F50+F56+F60</f>
        <v>102.35153610074687</v>
      </c>
      <c r="G62" s="25"/>
      <c r="H62" s="14"/>
      <c r="I62" s="14"/>
    </row>
    <row r="63" spans="1:9" x14ac:dyDescent="0.2">
      <c r="A63" s="20"/>
      <c r="B63" s="20"/>
      <c r="C63" s="20"/>
      <c r="D63" s="20"/>
      <c r="E63" s="25"/>
      <c r="F63" s="26"/>
      <c r="G63" s="25"/>
      <c r="H63" s="14"/>
      <c r="I63" s="14"/>
    </row>
    <row r="64" spans="1:9" x14ac:dyDescent="0.2">
      <c r="A64" s="20" t="s">
        <v>35</v>
      </c>
      <c r="B64" s="20"/>
      <c r="C64" s="20"/>
      <c r="D64" s="20"/>
      <c r="E64" s="25">
        <f>E66-(E15+E27+E41+E50+E56+E60)</f>
        <v>-5665.7152466000116</v>
      </c>
      <c r="F64" s="26">
        <f>F66-(F15+F27+F41+F50+F56+F60)</f>
        <v>-2.3515361007468698</v>
      </c>
      <c r="G64" s="25"/>
      <c r="H64" s="14"/>
      <c r="I64" s="14"/>
    </row>
    <row r="65" spans="1:9" x14ac:dyDescent="0.2">
      <c r="A65" s="20"/>
      <c r="B65" s="20"/>
      <c r="C65" s="20"/>
      <c r="D65" s="20"/>
      <c r="E65" s="25"/>
      <c r="F65" s="26"/>
      <c r="G65" s="25"/>
      <c r="H65" s="14"/>
      <c r="I65" s="14"/>
    </row>
    <row r="66" spans="1:9" x14ac:dyDescent="0.2">
      <c r="A66" s="27" t="s">
        <v>34</v>
      </c>
      <c r="B66" s="27"/>
      <c r="C66" s="27"/>
      <c r="D66" s="27"/>
      <c r="E66" s="28">
        <v>240936.77510629999</v>
      </c>
      <c r="F66" s="29">
        <v>100</v>
      </c>
      <c r="G66" s="28"/>
      <c r="H66" s="14"/>
      <c r="I66" s="14"/>
    </row>
    <row r="68" spans="1:9" x14ac:dyDescent="0.2">
      <c r="A68" s="14" t="s">
        <v>996</v>
      </c>
    </row>
    <row r="69" spans="1:9" x14ac:dyDescent="0.2">
      <c r="A69" s="14" t="s">
        <v>36</v>
      </c>
    </row>
    <row r="70" spans="1:9" x14ac:dyDescent="0.2">
      <c r="A70" s="14" t="s">
        <v>997</v>
      </c>
    </row>
    <row r="71" spans="1:9" x14ac:dyDescent="0.2">
      <c r="A71" s="14" t="s">
        <v>998</v>
      </c>
    </row>
    <row r="72" spans="1:9" x14ac:dyDescent="0.2">
      <c r="A72" s="14"/>
    </row>
    <row r="73" spans="1:9" ht="33.75" customHeight="1" x14ac:dyDescent="0.2">
      <c r="A73" s="87" t="s">
        <v>999</v>
      </c>
      <c r="B73" s="87"/>
      <c r="C73" s="87"/>
      <c r="D73" s="87"/>
      <c r="E73" s="87"/>
      <c r="F73" s="87"/>
      <c r="G73" s="87"/>
    </row>
    <row r="75" spans="1:9" x14ac:dyDescent="0.2">
      <c r="A75" s="14" t="s">
        <v>37</v>
      </c>
    </row>
    <row r="76" spans="1:9" x14ac:dyDescent="0.2">
      <c r="A76" s="14" t="s">
        <v>38</v>
      </c>
    </row>
    <row r="77" spans="1:9" x14ac:dyDescent="0.2">
      <c r="A77" s="14" t="s">
        <v>39</v>
      </c>
      <c r="B77" s="14"/>
      <c r="C77" s="30" t="s">
        <v>41</v>
      </c>
      <c r="D77" s="14" t="s">
        <v>40</v>
      </c>
    </row>
    <row r="78" spans="1:9" x14ac:dyDescent="0.2">
      <c r="A78" s="7" t="s">
        <v>1000</v>
      </c>
      <c r="C78" s="31">
        <v>5491.2574000000004</v>
      </c>
      <c r="D78" s="31">
        <v>5669.4795000000004</v>
      </c>
    </row>
    <row r="79" spans="1:9" x14ac:dyDescent="0.2">
      <c r="A79" s="7" t="s">
        <v>1001</v>
      </c>
      <c r="C79" s="31">
        <v>1509.3204000000001</v>
      </c>
      <c r="D79" s="31">
        <v>1509.3204000000001</v>
      </c>
    </row>
    <row r="80" spans="1:9" x14ac:dyDescent="0.2">
      <c r="A80" s="7" t="s">
        <v>1002</v>
      </c>
      <c r="C80" s="31">
        <v>1244.6386</v>
      </c>
      <c r="D80" s="31">
        <v>1245.1316999999999</v>
      </c>
    </row>
    <row r="81" spans="1:4" x14ac:dyDescent="0.2">
      <c r="A81" s="7" t="s">
        <v>1003</v>
      </c>
      <c r="C81" s="31">
        <v>1000</v>
      </c>
      <c r="D81" s="31">
        <v>1000</v>
      </c>
    </row>
    <row r="82" spans="1:4" x14ac:dyDescent="0.2">
      <c r="A82" s="7" t="s">
        <v>1004</v>
      </c>
      <c r="C82" s="31">
        <v>1055.0237</v>
      </c>
      <c r="D82" s="31">
        <v>1055.4568999999999</v>
      </c>
    </row>
    <row r="83" spans="1:4" x14ac:dyDescent="0.2">
      <c r="A83" s="7" t="s">
        <v>1005</v>
      </c>
      <c r="C83" s="31">
        <v>3622.5482999999999</v>
      </c>
      <c r="D83" s="31">
        <v>3752.6779000000001</v>
      </c>
    </row>
    <row r="84" spans="1:4" x14ac:dyDescent="0.2">
      <c r="A84" s="7" t="s">
        <v>1006</v>
      </c>
      <c r="C84" s="31">
        <v>1000</v>
      </c>
      <c r="D84" s="31">
        <v>1000</v>
      </c>
    </row>
    <row r="85" spans="1:4" x14ac:dyDescent="0.2">
      <c r="A85" s="7" t="s">
        <v>1007</v>
      </c>
      <c r="C85" s="31">
        <v>1024.9933000000001</v>
      </c>
      <c r="D85" s="31">
        <v>1026.6507999999999</v>
      </c>
    </row>
    <row r="86" spans="1:4" x14ac:dyDescent="0.2">
      <c r="A86" s="7" t="s">
        <v>1008</v>
      </c>
      <c r="C86" s="31">
        <v>3649.5455999999999</v>
      </c>
      <c r="D86" s="31">
        <v>3781.9032999999999</v>
      </c>
    </row>
    <row r="87" spans="1:4" x14ac:dyDescent="0.2">
      <c r="A87" s="7" t="s">
        <v>1009</v>
      </c>
      <c r="C87" s="31">
        <v>1001.6033</v>
      </c>
      <c r="D87" s="31">
        <v>1001.6033</v>
      </c>
    </row>
    <row r="88" spans="1:4" x14ac:dyDescent="0.2">
      <c r="A88" s="7" t="s">
        <v>1010</v>
      </c>
      <c r="C88" s="31">
        <v>1021.7102</v>
      </c>
      <c r="D88" s="31">
        <v>1022.1556</v>
      </c>
    </row>
    <row r="89" spans="1:4" x14ac:dyDescent="0.2">
      <c r="A89" s="7" t="s">
        <v>1011</v>
      </c>
      <c r="C89" s="31">
        <v>15.4032</v>
      </c>
      <c r="D89" s="31">
        <v>15.9611</v>
      </c>
    </row>
    <row r="90" spans="1:4" x14ac:dyDescent="0.2">
      <c r="A90" s="7" t="s">
        <v>1012</v>
      </c>
      <c r="C90" s="31">
        <v>15.4032</v>
      </c>
      <c r="D90" s="31">
        <v>15.9611</v>
      </c>
    </row>
    <row r="91" spans="1:4" x14ac:dyDescent="0.2">
      <c r="A91" s="7" t="s">
        <v>1013</v>
      </c>
      <c r="C91" s="31">
        <v>10</v>
      </c>
      <c r="D91" s="31">
        <v>10</v>
      </c>
    </row>
    <row r="92" spans="1:4" x14ac:dyDescent="0.2">
      <c r="A92" s="7" t="s">
        <v>1014</v>
      </c>
      <c r="C92" s="31">
        <v>10</v>
      </c>
      <c r="D92" s="31">
        <v>10</v>
      </c>
    </row>
    <row r="94" spans="1:4" x14ac:dyDescent="0.2">
      <c r="A94" s="14" t="s">
        <v>47</v>
      </c>
    </row>
    <row r="95" spans="1:4" x14ac:dyDescent="0.2">
      <c r="A95" s="88" t="s">
        <v>52</v>
      </c>
      <c r="B95" s="89"/>
      <c r="C95" s="33" t="s">
        <v>53</v>
      </c>
    </row>
    <row r="96" spans="1:4" x14ac:dyDescent="0.2">
      <c r="A96" s="83" t="s">
        <v>1001</v>
      </c>
      <c r="B96" s="84"/>
      <c r="C96" s="34">
        <v>48.213241250000003</v>
      </c>
    </row>
    <row r="97" spans="1:5" x14ac:dyDescent="0.2">
      <c r="A97" s="63" t="s">
        <v>1002</v>
      </c>
      <c r="B97" s="64"/>
      <c r="C97" s="34">
        <v>39.274231079999993</v>
      </c>
    </row>
    <row r="98" spans="1:5" x14ac:dyDescent="0.2">
      <c r="A98" s="83" t="s">
        <v>1003</v>
      </c>
      <c r="B98" s="84"/>
      <c r="C98" s="34">
        <v>33.24940634</v>
      </c>
    </row>
    <row r="99" spans="1:5" x14ac:dyDescent="0.2">
      <c r="A99" s="83" t="s">
        <v>1004</v>
      </c>
      <c r="B99" s="84"/>
      <c r="C99" s="34">
        <v>34.687246160000001</v>
      </c>
    </row>
    <row r="100" spans="1:5" x14ac:dyDescent="0.2">
      <c r="A100" s="83" t="s">
        <v>1006</v>
      </c>
      <c r="B100" s="84"/>
      <c r="C100" s="34">
        <v>35.274673579999998</v>
      </c>
    </row>
    <row r="101" spans="1:5" x14ac:dyDescent="0.2">
      <c r="A101" s="83" t="s">
        <v>1007</v>
      </c>
      <c r="B101" s="84"/>
      <c r="C101" s="34">
        <v>34.54195283</v>
      </c>
    </row>
    <row r="102" spans="1:5" x14ac:dyDescent="0.2">
      <c r="A102" s="83" t="s">
        <v>1009</v>
      </c>
      <c r="B102" s="84"/>
      <c r="C102" s="34">
        <v>35.636698119999998</v>
      </c>
    </row>
    <row r="103" spans="1:5" x14ac:dyDescent="0.2">
      <c r="A103" s="83" t="s">
        <v>1010</v>
      </c>
      <c r="B103" s="84"/>
      <c r="C103" s="34">
        <v>35.928456199999999</v>
      </c>
    </row>
    <row r="104" spans="1:5" x14ac:dyDescent="0.2">
      <c r="A104" s="7" t="s">
        <v>54</v>
      </c>
    </row>
    <row r="105" spans="1:5" x14ac:dyDescent="0.2">
      <c r="A105" s="7" t="s">
        <v>46</v>
      </c>
    </row>
    <row r="107" spans="1:5" x14ac:dyDescent="0.2">
      <c r="A107" s="14" t="s">
        <v>1015</v>
      </c>
      <c r="D107" s="32">
        <v>0.14757340295072999</v>
      </c>
      <c r="E107" s="10" t="s">
        <v>49</v>
      </c>
    </row>
    <row r="109" spans="1:5" x14ac:dyDescent="0.2">
      <c r="A109" s="14" t="s">
        <v>1272</v>
      </c>
      <c r="D109" s="30" t="s">
        <v>48</v>
      </c>
    </row>
    <row r="111" spans="1:5" x14ac:dyDescent="0.2">
      <c r="A111" s="14" t="s">
        <v>1016</v>
      </c>
    </row>
    <row r="113" spans="1:1" x14ac:dyDescent="0.2">
      <c r="A113" s="66" t="s">
        <v>891</v>
      </c>
    </row>
    <row r="114" spans="1:1" x14ac:dyDescent="0.2">
      <c r="A114" s="68"/>
    </row>
    <row r="115" spans="1:1" x14ac:dyDescent="0.2">
      <c r="A115" s="68"/>
    </row>
    <row r="116" spans="1:1" x14ac:dyDescent="0.2">
      <c r="A116" s="68"/>
    </row>
    <row r="117" spans="1:1" x14ac:dyDescent="0.2">
      <c r="A117" s="68"/>
    </row>
    <row r="118" spans="1:1" x14ac:dyDescent="0.2">
      <c r="A118" s="68"/>
    </row>
    <row r="119" spans="1:1" x14ac:dyDescent="0.2">
      <c r="A119" s="68"/>
    </row>
    <row r="120" spans="1:1" x14ac:dyDescent="0.2">
      <c r="A120" s="68"/>
    </row>
    <row r="121" spans="1:1" x14ac:dyDescent="0.2">
      <c r="A121" s="68"/>
    </row>
    <row r="122" spans="1:1" x14ac:dyDescent="0.2">
      <c r="A122" s="68"/>
    </row>
    <row r="123" spans="1:1" x14ac:dyDescent="0.2">
      <c r="A123" s="68"/>
    </row>
    <row r="124" spans="1:1" x14ac:dyDescent="0.2">
      <c r="A124" s="68"/>
    </row>
    <row r="125" spans="1:1" x14ac:dyDescent="0.2">
      <c r="A125" s="68"/>
    </row>
    <row r="126" spans="1:1" x14ac:dyDescent="0.2">
      <c r="A126" s="68"/>
    </row>
    <row r="127" spans="1:1" x14ac:dyDescent="0.2">
      <c r="A127" s="66" t="s">
        <v>1017</v>
      </c>
    </row>
    <row r="128" spans="1:1" x14ac:dyDescent="0.2">
      <c r="A128" s="68"/>
    </row>
    <row r="129" spans="1:1" x14ac:dyDescent="0.2">
      <c r="A129" s="66" t="s">
        <v>1274</v>
      </c>
    </row>
    <row r="130" spans="1:1" x14ac:dyDescent="0.2">
      <c r="A130" s="68"/>
    </row>
    <row r="131" spans="1:1" x14ac:dyDescent="0.2">
      <c r="A131" s="68"/>
    </row>
    <row r="132" spans="1:1" x14ac:dyDescent="0.2">
      <c r="A132" s="68"/>
    </row>
    <row r="133" spans="1:1" x14ac:dyDescent="0.2">
      <c r="A133" s="68"/>
    </row>
    <row r="134" spans="1:1" x14ac:dyDescent="0.2">
      <c r="A134" s="68"/>
    </row>
    <row r="135" spans="1:1" x14ac:dyDescent="0.2">
      <c r="A135" s="68"/>
    </row>
    <row r="136" spans="1:1" x14ac:dyDescent="0.2">
      <c r="A136" s="68"/>
    </row>
    <row r="137" spans="1:1" x14ac:dyDescent="0.2">
      <c r="A137" s="68"/>
    </row>
    <row r="138" spans="1:1" x14ac:dyDescent="0.2">
      <c r="A138" s="68"/>
    </row>
    <row r="139" spans="1:1" x14ac:dyDescent="0.2">
      <c r="A139" s="68"/>
    </row>
    <row r="140" spans="1:1" x14ac:dyDescent="0.2">
      <c r="A140" s="68"/>
    </row>
    <row r="141" spans="1:1" x14ac:dyDescent="0.2">
      <c r="A141" s="68"/>
    </row>
    <row r="142" spans="1:1" x14ac:dyDescent="0.2">
      <c r="A142" s="68"/>
    </row>
    <row r="143" spans="1:1" x14ac:dyDescent="0.2">
      <c r="A143" s="68"/>
    </row>
    <row r="144" spans="1:1" x14ac:dyDescent="0.2">
      <c r="A144" s="7" t="s">
        <v>890</v>
      </c>
    </row>
    <row r="145" spans="1:1" x14ac:dyDescent="0.2">
      <c r="A145" s="68"/>
    </row>
    <row r="146" spans="1:1" x14ac:dyDescent="0.2">
      <c r="A146" s="67"/>
    </row>
    <row r="147" spans="1:1" x14ac:dyDescent="0.2">
      <c r="A147" s="68"/>
    </row>
    <row r="148" spans="1:1" x14ac:dyDescent="0.2">
      <c r="A148" s="67"/>
    </row>
    <row r="149" spans="1:1" x14ac:dyDescent="0.2">
      <c r="A149" s="68"/>
    </row>
    <row r="150" spans="1:1" x14ac:dyDescent="0.2">
      <c r="A150" s="68"/>
    </row>
    <row r="151" spans="1:1" x14ac:dyDescent="0.2">
      <c r="A151" s="68"/>
    </row>
    <row r="152" spans="1:1" x14ac:dyDescent="0.2">
      <c r="A152" s="68"/>
    </row>
    <row r="153" spans="1:1" x14ac:dyDescent="0.2">
      <c r="A153" s="68"/>
    </row>
    <row r="154" spans="1:1" x14ac:dyDescent="0.2">
      <c r="A154" s="68"/>
    </row>
    <row r="155" spans="1:1" x14ac:dyDescent="0.2">
      <c r="A155" s="68"/>
    </row>
    <row r="156" spans="1:1" x14ac:dyDescent="0.2">
      <c r="A156" s="68"/>
    </row>
    <row r="157" spans="1:1" x14ac:dyDescent="0.2">
      <c r="A157" s="68"/>
    </row>
    <row r="158" spans="1:1" x14ac:dyDescent="0.2">
      <c r="A158" s="68"/>
    </row>
    <row r="159" spans="1:1" x14ac:dyDescent="0.2">
      <c r="A159" s="68"/>
    </row>
    <row r="160" spans="1:1" x14ac:dyDescent="0.2">
      <c r="A160" s="68"/>
    </row>
    <row r="161" spans="1:1" x14ac:dyDescent="0.2">
      <c r="A161" s="67"/>
    </row>
    <row r="162" spans="1:1" x14ac:dyDescent="0.2">
      <c r="A162" s="67"/>
    </row>
    <row r="163" spans="1:1" x14ac:dyDescent="0.2">
      <c r="A163" s="68"/>
    </row>
    <row r="164" spans="1:1" x14ac:dyDescent="0.2">
      <c r="A164" s="67"/>
    </row>
  </sheetData>
  <mergeCells count="10">
    <mergeCell ref="A100:B100"/>
    <mergeCell ref="A101:B101"/>
    <mergeCell ref="A102:B102"/>
    <mergeCell ref="A103:B103"/>
    <mergeCell ref="A1:G1"/>
    <mergeCell ref="A73:G73"/>
    <mergeCell ref="A95:B95"/>
    <mergeCell ref="A96:B96"/>
    <mergeCell ref="A98:B98"/>
    <mergeCell ref="A99:B99"/>
  </mergeCells>
  <conditionalFormatting sqref="F2:F3 F5:F72">
    <cfRule type="cellIs" dxfId="96" priority="2" stopIfTrue="1" operator="between">
      <formula>0.009</formula>
      <formula>-0.009</formula>
    </cfRule>
  </conditionalFormatting>
  <conditionalFormatting sqref="F74:F65540">
    <cfRule type="cellIs" dxfId="95"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143"/>
  <sheetViews>
    <sheetView workbookViewId="0">
      <selection sqref="A1:G1"/>
    </sheetView>
  </sheetViews>
  <sheetFormatPr defaultColWidth="9.140625" defaultRowHeight="11.25" x14ac:dyDescent="0.2"/>
  <cols>
    <col min="1" max="1" width="38.7109375" style="7" bestFit="1" customWidth="1"/>
    <col min="2" max="2" width="54.28515625" style="7" bestFit="1" customWidth="1"/>
    <col min="3" max="3" width="25.5703125" style="7" bestFit="1" customWidth="1"/>
    <col min="4" max="4" width="15" style="7" bestFit="1" customWidth="1"/>
    <col min="5" max="5" width="32.5703125" style="10" customWidth="1"/>
    <col min="6" max="6" width="13.5703125" style="11" bestFit="1" customWidth="1"/>
    <col min="7" max="7" width="4.5703125" style="10" bestFit="1" customWidth="1"/>
    <col min="8" max="16384" width="9.140625" style="7"/>
  </cols>
  <sheetData>
    <row r="1" spans="1:7" s="1" customFormat="1" ht="15" x14ac:dyDescent="0.2">
      <c r="A1" s="85" t="s">
        <v>1232</v>
      </c>
      <c r="B1" s="86"/>
      <c r="C1" s="86"/>
      <c r="D1" s="86"/>
      <c r="E1" s="86"/>
      <c r="F1" s="86"/>
      <c r="G1" s="86"/>
    </row>
    <row r="2" spans="1:7" s="1" customFormat="1" ht="12" x14ac:dyDescent="0.2">
      <c r="E2" s="5"/>
      <c r="F2" s="9"/>
      <c r="G2" s="10"/>
    </row>
    <row r="3" spans="1:7" s="1" customFormat="1" ht="12" x14ac:dyDescent="0.2">
      <c r="A3" s="8" t="s">
        <v>7</v>
      </c>
      <c r="B3" s="2"/>
      <c r="C3" s="3"/>
      <c r="D3" s="3"/>
      <c r="E3" s="4"/>
      <c r="F3" s="9"/>
      <c r="G3" s="10"/>
    </row>
    <row r="4" spans="1:7" s="1" customFormat="1" ht="30" customHeight="1" x14ac:dyDescent="0.2">
      <c r="A4" s="6" t="s">
        <v>2</v>
      </c>
      <c r="B4" s="6" t="s">
        <v>0</v>
      </c>
      <c r="C4" s="13" t="s">
        <v>4</v>
      </c>
      <c r="D4" s="13" t="s">
        <v>1</v>
      </c>
      <c r="E4" s="53" t="s">
        <v>6</v>
      </c>
      <c r="F4" s="12" t="s">
        <v>3</v>
      </c>
      <c r="G4" s="12" t="s">
        <v>5</v>
      </c>
    </row>
    <row r="5" spans="1:7" x14ac:dyDescent="0.2">
      <c r="A5" s="16" t="s">
        <v>109</v>
      </c>
      <c r="B5" s="17"/>
      <c r="C5" s="17"/>
      <c r="D5" s="17"/>
      <c r="E5" s="18"/>
      <c r="F5" s="19"/>
      <c r="G5" s="18"/>
    </row>
    <row r="6" spans="1:7" x14ac:dyDescent="0.2">
      <c r="A6" s="20" t="s">
        <v>25</v>
      </c>
      <c r="B6" s="21"/>
      <c r="C6" s="21"/>
      <c r="D6" s="21"/>
      <c r="E6" s="22"/>
      <c r="F6" s="23"/>
      <c r="G6" s="22"/>
    </row>
    <row r="7" spans="1:7" x14ac:dyDescent="0.2">
      <c r="A7" s="21" t="s">
        <v>111</v>
      </c>
      <c r="B7" s="21" t="s">
        <v>110</v>
      </c>
      <c r="C7" s="21" t="s">
        <v>112</v>
      </c>
      <c r="D7" s="24">
        <v>110500</v>
      </c>
      <c r="E7" s="22">
        <v>1917.9485</v>
      </c>
      <c r="F7" s="23">
        <v>3.7172664915358302</v>
      </c>
      <c r="G7" s="22"/>
    </row>
    <row r="8" spans="1:7" x14ac:dyDescent="0.2">
      <c r="A8" s="21" t="s">
        <v>114</v>
      </c>
      <c r="B8" s="21" t="s">
        <v>113</v>
      </c>
      <c r="C8" s="21" t="s">
        <v>112</v>
      </c>
      <c r="D8" s="24">
        <v>115800</v>
      </c>
      <c r="E8" s="22">
        <v>1496.4255000000001</v>
      </c>
      <c r="F8" s="23">
        <v>2.9002928745113601</v>
      </c>
      <c r="G8" s="22"/>
    </row>
    <row r="9" spans="1:7" x14ac:dyDescent="0.2">
      <c r="A9" s="21" t="s">
        <v>116</v>
      </c>
      <c r="B9" s="21" t="s">
        <v>115</v>
      </c>
      <c r="C9" s="21" t="s">
        <v>117</v>
      </c>
      <c r="D9" s="24">
        <v>27100</v>
      </c>
      <c r="E9" s="22">
        <v>981.64329999999995</v>
      </c>
      <c r="F9" s="23">
        <v>1.9025692012745199</v>
      </c>
      <c r="G9" s="22"/>
    </row>
    <row r="10" spans="1:7" x14ac:dyDescent="0.2">
      <c r="A10" s="21" t="s">
        <v>119</v>
      </c>
      <c r="B10" s="21" t="s">
        <v>118</v>
      </c>
      <c r="C10" s="21" t="s">
        <v>120</v>
      </c>
      <c r="D10" s="24">
        <v>54600</v>
      </c>
      <c r="E10" s="22">
        <v>959.45849999999996</v>
      </c>
      <c r="F10" s="23">
        <v>1.85957179354359</v>
      </c>
      <c r="G10" s="22"/>
    </row>
    <row r="11" spans="1:7" x14ac:dyDescent="0.2">
      <c r="A11" s="21" t="s">
        <v>122</v>
      </c>
      <c r="B11" s="21" t="s">
        <v>121</v>
      </c>
      <c r="C11" s="21" t="s">
        <v>123</v>
      </c>
      <c r="D11" s="24">
        <v>48000</v>
      </c>
      <c r="E11" s="22">
        <v>774.048</v>
      </c>
      <c r="F11" s="23">
        <v>1.5002189543881499</v>
      </c>
      <c r="G11" s="22"/>
    </row>
    <row r="12" spans="1:7" x14ac:dyDescent="0.2">
      <c r="A12" s="21" t="s">
        <v>125</v>
      </c>
      <c r="B12" s="21" t="s">
        <v>124</v>
      </c>
      <c r="C12" s="21" t="s">
        <v>112</v>
      </c>
      <c r="D12" s="24">
        <v>60000</v>
      </c>
      <c r="E12" s="22">
        <v>695.73</v>
      </c>
      <c r="F12" s="23">
        <v>1.3484271429374799</v>
      </c>
      <c r="G12" s="22"/>
    </row>
    <row r="13" spans="1:7" x14ac:dyDescent="0.2">
      <c r="A13" s="21" t="s">
        <v>127</v>
      </c>
      <c r="B13" s="21" t="s">
        <v>126</v>
      </c>
      <c r="C13" s="21" t="s">
        <v>128</v>
      </c>
      <c r="D13" s="24">
        <v>48600</v>
      </c>
      <c r="E13" s="22">
        <v>647.37630000000001</v>
      </c>
      <c r="F13" s="23">
        <v>1.2547105552648801</v>
      </c>
      <c r="G13" s="22"/>
    </row>
    <row r="14" spans="1:7" x14ac:dyDescent="0.2">
      <c r="A14" s="21" t="s">
        <v>130</v>
      </c>
      <c r="B14" s="21" t="s">
        <v>129</v>
      </c>
      <c r="C14" s="21" t="s">
        <v>120</v>
      </c>
      <c r="D14" s="24">
        <v>33000</v>
      </c>
      <c r="E14" s="22">
        <v>582.79650000000004</v>
      </c>
      <c r="F14" s="23">
        <v>1.1295453975090399</v>
      </c>
      <c r="G14" s="22"/>
    </row>
    <row r="15" spans="1:7" x14ac:dyDescent="0.2">
      <c r="A15" s="21" t="s">
        <v>132</v>
      </c>
      <c r="B15" s="21" t="s">
        <v>131</v>
      </c>
      <c r="C15" s="21" t="s">
        <v>133</v>
      </c>
      <c r="D15" s="24">
        <v>132000</v>
      </c>
      <c r="E15" s="22">
        <v>538.75800000000004</v>
      </c>
      <c r="F15" s="23">
        <v>1.04419230258105</v>
      </c>
      <c r="G15" s="22"/>
    </row>
    <row r="16" spans="1:7" x14ac:dyDescent="0.2">
      <c r="A16" s="21" t="s">
        <v>135</v>
      </c>
      <c r="B16" s="21" t="s">
        <v>134</v>
      </c>
      <c r="C16" s="21" t="s">
        <v>136</v>
      </c>
      <c r="D16" s="24">
        <v>34500</v>
      </c>
      <c r="E16" s="22">
        <v>499.93950000000001</v>
      </c>
      <c r="F16" s="23">
        <v>0.96895633597313902</v>
      </c>
      <c r="G16" s="22"/>
    </row>
    <row r="17" spans="1:7" x14ac:dyDescent="0.2">
      <c r="A17" s="21" t="s">
        <v>138</v>
      </c>
      <c r="B17" s="21" t="s">
        <v>137</v>
      </c>
      <c r="C17" s="21" t="s">
        <v>139</v>
      </c>
      <c r="D17" s="24">
        <v>190000</v>
      </c>
      <c r="E17" s="22">
        <v>459.32499999999999</v>
      </c>
      <c r="F17" s="23">
        <v>0.89023945701602303</v>
      </c>
      <c r="G17" s="22"/>
    </row>
    <row r="18" spans="1:7" x14ac:dyDescent="0.2">
      <c r="A18" s="21" t="s">
        <v>141</v>
      </c>
      <c r="B18" s="21" t="s">
        <v>140</v>
      </c>
      <c r="C18" s="21" t="s">
        <v>112</v>
      </c>
      <c r="D18" s="24">
        <v>53000</v>
      </c>
      <c r="E18" s="22">
        <v>434.70600000000002</v>
      </c>
      <c r="F18" s="23">
        <v>0.84252421140065803</v>
      </c>
      <c r="G18" s="22"/>
    </row>
    <row r="19" spans="1:7" x14ac:dyDescent="0.2">
      <c r="A19" s="21" t="s">
        <v>143</v>
      </c>
      <c r="B19" s="21" t="s">
        <v>142</v>
      </c>
      <c r="C19" s="21" t="s">
        <v>144</v>
      </c>
      <c r="D19" s="24">
        <v>51000</v>
      </c>
      <c r="E19" s="22">
        <v>425.3655</v>
      </c>
      <c r="F19" s="23">
        <v>0.82442094759342399</v>
      </c>
      <c r="G19" s="22"/>
    </row>
    <row r="20" spans="1:7" x14ac:dyDescent="0.2">
      <c r="A20" s="21" t="s">
        <v>146</v>
      </c>
      <c r="B20" s="21" t="s">
        <v>145</v>
      </c>
      <c r="C20" s="21" t="s">
        <v>147</v>
      </c>
      <c r="D20" s="24">
        <v>23000</v>
      </c>
      <c r="E20" s="22">
        <v>425.24700000000001</v>
      </c>
      <c r="F20" s="23">
        <v>0.82419127715167495</v>
      </c>
      <c r="G20" s="22"/>
    </row>
    <row r="21" spans="1:7" x14ac:dyDescent="0.2">
      <c r="A21" s="21" t="s">
        <v>149</v>
      </c>
      <c r="B21" s="21" t="s">
        <v>148</v>
      </c>
      <c r="C21" s="21" t="s">
        <v>150</v>
      </c>
      <c r="D21" s="24">
        <v>6000</v>
      </c>
      <c r="E21" s="22">
        <v>421.36200000000002</v>
      </c>
      <c r="F21" s="23">
        <v>0.81666157532724204</v>
      </c>
      <c r="G21" s="22"/>
    </row>
    <row r="22" spans="1:7" x14ac:dyDescent="0.2">
      <c r="A22" s="21" t="s">
        <v>152</v>
      </c>
      <c r="B22" s="21" t="s">
        <v>151</v>
      </c>
      <c r="C22" s="21" t="s">
        <v>153</v>
      </c>
      <c r="D22" s="24">
        <v>23000</v>
      </c>
      <c r="E22" s="22">
        <v>391.2645</v>
      </c>
      <c r="F22" s="23">
        <v>0.75832819034375598</v>
      </c>
      <c r="G22" s="22"/>
    </row>
    <row r="23" spans="1:7" x14ac:dyDescent="0.2">
      <c r="A23" s="21" t="s">
        <v>155</v>
      </c>
      <c r="B23" s="21" t="s">
        <v>154</v>
      </c>
      <c r="C23" s="21" t="s">
        <v>156</v>
      </c>
      <c r="D23" s="24">
        <v>100000</v>
      </c>
      <c r="E23" s="22">
        <v>391</v>
      </c>
      <c r="F23" s="23">
        <v>0.75781555041259496</v>
      </c>
      <c r="G23" s="22"/>
    </row>
    <row r="24" spans="1:7" x14ac:dyDescent="0.2">
      <c r="A24" s="21" t="s">
        <v>158</v>
      </c>
      <c r="B24" s="21" t="s">
        <v>157</v>
      </c>
      <c r="C24" s="21" t="s">
        <v>159</v>
      </c>
      <c r="D24" s="24">
        <v>60300</v>
      </c>
      <c r="E24" s="22">
        <v>347.32799999999997</v>
      </c>
      <c r="F24" s="23">
        <v>0.67317278642891498</v>
      </c>
      <c r="G24" s="22"/>
    </row>
    <row r="25" spans="1:7" x14ac:dyDescent="0.2">
      <c r="A25" s="21" t="s">
        <v>161</v>
      </c>
      <c r="B25" s="21" t="s">
        <v>160</v>
      </c>
      <c r="C25" s="21" t="s">
        <v>162</v>
      </c>
      <c r="D25" s="24">
        <v>48000</v>
      </c>
      <c r="E25" s="22">
        <v>345.67200000000003</v>
      </c>
      <c r="F25" s="23">
        <v>0.66996321468599096</v>
      </c>
      <c r="G25" s="22"/>
    </row>
    <row r="26" spans="1:7" x14ac:dyDescent="0.2">
      <c r="A26" s="21" t="s">
        <v>164</v>
      </c>
      <c r="B26" s="21" t="s">
        <v>163</v>
      </c>
      <c r="C26" s="21" t="s">
        <v>144</v>
      </c>
      <c r="D26" s="24">
        <v>3000</v>
      </c>
      <c r="E26" s="22">
        <v>332.29349999999999</v>
      </c>
      <c r="F26" s="23">
        <v>0.64403371253459696</v>
      </c>
      <c r="G26" s="22"/>
    </row>
    <row r="27" spans="1:7" x14ac:dyDescent="0.2">
      <c r="A27" s="21" t="s">
        <v>166</v>
      </c>
      <c r="B27" s="21" t="s">
        <v>165</v>
      </c>
      <c r="C27" s="21" t="s">
        <v>167</v>
      </c>
      <c r="D27" s="24">
        <v>34199</v>
      </c>
      <c r="E27" s="22">
        <v>331.18311599999998</v>
      </c>
      <c r="F27" s="23">
        <v>0.64188162490766798</v>
      </c>
      <c r="G27" s="22"/>
    </row>
    <row r="28" spans="1:7" x14ac:dyDescent="0.2">
      <c r="A28" s="21" t="s">
        <v>169</v>
      </c>
      <c r="B28" s="21" t="s">
        <v>168</v>
      </c>
      <c r="C28" s="21" t="s">
        <v>147</v>
      </c>
      <c r="D28" s="24">
        <v>23500</v>
      </c>
      <c r="E28" s="22">
        <v>310.94024999999999</v>
      </c>
      <c r="F28" s="23">
        <v>0.60264797109764701</v>
      </c>
      <c r="G28" s="22"/>
    </row>
    <row r="29" spans="1:7" x14ac:dyDescent="0.2">
      <c r="A29" s="21" t="s">
        <v>171</v>
      </c>
      <c r="B29" s="21" t="s">
        <v>170</v>
      </c>
      <c r="C29" s="21" t="s">
        <v>120</v>
      </c>
      <c r="D29" s="24">
        <v>18700</v>
      </c>
      <c r="E29" s="22">
        <v>300.81754999999998</v>
      </c>
      <c r="F29" s="23">
        <v>0.583028688560149</v>
      </c>
      <c r="G29" s="22"/>
    </row>
    <row r="30" spans="1:7" x14ac:dyDescent="0.2">
      <c r="A30" s="21" t="s">
        <v>173</v>
      </c>
      <c r="B30" s="21" t="s">
        <v>172</v>
      </c>
      <c r="C30" s="21" t="s">
        <v>174</v>
      </c>
      <c r="D30" s="24">
        <v>21000</v>
      </c>
      <c r="E30" s="22">
        <v>292.02600000000001</v>
      </c>
      <c r="F30" s="23">
        <v>0.56598937065163302</v>
      </c>
      <c r="G30" s="22"/>
    </row>
    <row r="31" spans="1:7" x14ac:dyDescent="0.2">
      <c r="A31" s="21" t="s">
        <v>176</v>
      </c>
      <c r="B31" s="21" t="s">
        <v>175</v>
      </c>
      <c r="C31" s="21" t="s">
        <v>177</v>
      </c>
      <c r="D31" s="24">
        <v>11500</v>
      </c>
      <c r="E31" s="22">
        <v>290.74874999999997</v>
      </c>
      <c r="F31" s="23">
        <v>0.56351387215607096</v>
      </c>
      <c r="G31" s="22"/>
    </row>
    <row r="32" spans="1:7" x14ac:dyDescent="0.2">
      <c r="A32" s="21" t="s">
        <v>179</v>
      </c>
      <c r="B32" s="21" t="s">
        <v>178</v>
      </c>
      <c r="C32" s="21" t="s">
        <v>112</v>
      </c>
      <c r="D32" s="24">
        <v>27500</v>
      </c>
      <c r="E32" s="22">
        <v>290.29000000000002</v>
      </c>
      <c r="F32" s="23">
        <v>0.56262474713368804</v>
      </c>
      <c r="G32" s="22"/>
    </row>
    <row r="33" spans="1:7" x14ac:dyDescent="0.2">
      <c r="A33" s="21" t="s">
        <v>181</v>
      </c>
      <c r="B33" s="21" t="s">
        <v>180</v>
      </c>
      <c r="C33" s="21" t="s">
        <v>182</v>
      </c>
      <c r="D33" s="24">
        <v>144000</v>
      </c>
      <c r="E33" s="22">
        <v>287.98559999999998</v>
      </c>
      <c r="F33" s="23">
        <v>0.55815848075422303</v>
      </c>
      <c r="G33" s="22"/>
    </row>
    <row r="34" spans="1:7" x14ac:dyDescent="0.2">
      <c r="A34" s="21" t="s">
        <v>184</v>
      </c>
      <c r="B34" s="21" t="s">
        <v>183</v>
      </c>
      <c r="C34" s="21" t="s">
        <v>185</v>
      </c>
      <c r="D34" s="24">
        <v>23513</v>
      </c>
      <c r="E34" s="22">
        <v>269.68235349999998</v>
      </c>
      <c r="F34" s="23">
        <v>0.52268409502344404</v>
      </c>
      <c r="G34" s="22"/>
    </row>
    <row r="35" spans="1:7" x14ac:dyDescent="0.2">
      <c r="A35" s="21" t="s">
        <v>187</v>
      </c>
      <c r="B35" s="21" t="s">
        <v>186</v>
      </c>
      <c r="C35" s="21" t="s">
        <v>159</v>
      </c>
      <c r="D35" s="24">
        <v>84000</v>
      </c>
      <c r="E35" s="22">
        <v>269.64</v>
      </c>
      <c r="F35" s="23">
        <v>0.52260200770652698</v>
      </c>
      <c r="G35" s="22"/>
    </row>
    <row r="36" spans="1:7" x14ac:dyDescent="0.2">
      <c r="A36" s="21" t="s">
        <v>189</v>
      </c>
      <c r="B36" s="21" t="s">
        <v>188</v>
      </c>
      <c r="C36" s="21" t="s">
        <v>123</v>
      </c>
      <c r="D36" s="24">
        <v>18000</v>
      </c>
      <c r="E36" s="22">
        <v>253.76400000000001</v>
      </c>
      <c r="F36" s="23">
        <v>0.491831982953713</v>
      </c>
      <c r="G36" s="22"/>
    </row>
    <row r="37" spans="1:7" x14ac:dyDescent="0.2">
      <c r="A37" s="21" t="s">
        <v>191</v>
      </c>
      <c r="B37" s="21" t="s">
        <v>190</v>
      </c>
      <c r="C37" s="21" t="s">
        <v>174</v>
      </c>
      <c r="D37" s="24">
        <v>5300</v>
      </c>
      <c r="E37" s="22">
        <v>237.54335</v>
      </c>
      <c r="F37" s="23">
        <v>0.46039397577263902</v>
      </c>
      <c r="G37" s="22"/>
    </row>
    <row r="38" spans="1:7" x14ac:dyDescent="0.2">
      <c r="A38" s="21" t="s">
        <v>193</v>
      </c>
      <c r="B38" s="21" t="s">
        <v>192</v>
      </c>
      <c r="C38" s="21" t="s">
        <v>194</v>
      </c>
      <c r="D38" s="24">
        <v>80000</v>
      </c>
      <c r="E38" s="22">
        <v>227.92</v>
      </c>
      <c r="F38" s="23">
        <v>0.441742507033347</v>
      </c>
      <c r="G38" s="22"/>
    </row>
    <row r="39" spans="1:7" x14ac:dyDescent="0.2">
      <c r="A39" s="21" t="s">
        <v>196</v>
      </c>
      <c r="B39" s="21" t="s">
        <v>195</v>
      </c>
      <c r="C39" s="21" t="s">
        <v>197</v>
      </c>
      <c r="D39" s="24">
        <v>85000</v>
      </c>
      <c r="E39" s="22">
        <v>226.22749999999999</v>
      </c>
      <c r="F39" s="23">
        <v>0.43846219291806998</v>
      </c>
      <c r="G39" s="22"/>
    </row>
    <row r="40" spans="1:7" x14ac:dyDescent="0.2">
      <c r="A40" s="21" t="s">
        <v>199</v>
      </c>
      <c r="B40" s="21" t="s">
        <v>198</v>
      </c>
      <c r="C40" s="21" t="s">
        <v>200</v>
      </c>
      <c r="D40" s="24">
        <v>8057</v>
      </c>
      <c r="E40" s="22">
        <v>224.97561099999999</v>
      </c>
      <c r="F40" s="23">
        <v>0.43603584777333698</v>
      </c>
      <c r="G40" s="22"/>
    </row>
    <row r="41" spans="1:7" x14ac:dyDescent="0.2">
      <c r="A41" s="21" t="s">
        <v>202</v>
      </c>
      <c r="B41" s="21" t="s">
        <v>201</v>
      </c>
      <c r="C41" s="21" t="s">
        <v>203</v>
      </c>
      <c r="D41" s="24">
        <v>1900</v>
      </c>
      <c r="E41" s="22">
        <v>210.24735000000001</v>
      </c>
      <c r="F41" s="23">
        <v>0.40749031013565101</v>
      </c>
      <c r="G41" s="22"/>
    </row>
    <row r="42" spans="1:7" x14ac:dyDescent="0.2">
      <c r="A42" s="21" t="s">
        <v>205</v>
      </c>
      <c r="B42" s="21" t="s">
        <v>204</v>
      </c>
      <c r="C42" s="21" t="s">
        <v>206</v>
      </c>
      <c r="D42" s="24">
        <v>31800</v>
      </c>
      <c r="E42" s="22">
        <v>203.52</v>
      </c>
      <c r="F42" s="23">
        <v>0.39445171565210102</v>
      </c>
      <c r="G42" s="22"/>
    </row>
    <row r="43" spans="1:7" x14ac:dyDescent="0.2">
      <c r="A43" s="21" t="s">
        <v>208</v>
      </c>
      <c r="B43" s="21" t="s">
        <v>207</v>
      </c>
      <c r="C43" s="21" t="s">
        <v>156</v>
      </c>
      <c r="D43" s="24">
        <v>3365</v>
      </c>
      <c r="E43" s="22">
        <v>203.2544125</v>
      </c>
      <c r="F43" s="23">
        <v>0.39393696798587202</v>
      </c>
      <c r="G43" s="22"/>
    </row>
    <row r="44" spans="1:7" x14ac:dyDescent="0.2">
      <c r="A44" s="21" t="s">
        <v>210</v>
      </c>
      <c r="B44" s="21" t="s">
        <v>209</v>
      </c>
      <c r="C44" s="21" t="s">
        <v>203</v>
      </c>
      <c r="D44" s="24">
        <v>11000</v>
      </c>
      <c r="E44" s="22">
        <v>201.65199999999999</v>
      </c>
      <c r="F44" s="23">
        <v>0.390831256705372</v>
      </c>
      <c r="G44" s="22"/>
    </row>
    <row r="45" spans="1:7" x14ac:dyDescent="0.2">
      <c r="A45" s="21" t="s">
        <v>212</v>
      </c>
      <c r="B45" s="21" t="s">
        <v>211</v>
      </c>
      <c r="C45" s="21" t="s">
        <v>159</v>
      </c>
      <c r="D45" s="24">
        <v>170000</v>
      </c>
      <c r="E45" s="22">
        <v>200.17500000000001</v>
      </c>
      <c r="F45" s="23">
        <v>0.38796861330905702</v>
      </c>
      <c r="G45" s="22"/>
    </row>
    <row r="46" spans="1:7" x14ac:dyDescent="0.2">
      <c r="A46" s="21" t="s">
        <v>214</v>
      </c>
      <c r="B46" s="21" t="s">
        <v>213</v>
      </c>
      <c r="C46" s="21" t="s">
        <v>215</v>
      </c>
      <c r="D46" s="24">
        <v>127000</v>
      </c>
      <c r="E46" s="22">
        <v>188.6712</v>
      </c>
      <c r="F46" s="23">
        <v>0.36567255569054902</v>
      </c>
      <c r="G46" s="22"/>
    </row>
    <row r="47" spans="1:7" x14ac:dyDescent="0.2">
      <c r="A47" s="21" t="s">
        <v>217</v>
      </c>
      <c r="B47" s="21" t="s">
        <v>216</v>
      </c>
      <c r="C47" s="21" t="s">
        <v>218</v>
      </c>
      <c r="D47" s="24">
        <v>27000</v>
      </c>
      <c r="E47" s="22">
        <v>185.86799999999999</v>
      </c>
      <c r="F47" s="23">
        <v>0.36023954149383203</v>
      </c>
      <c r="G47" s="22"/>
    </row>
    <row r="48" spans="1:7" x14ac:dyDescent="0.2">
      <c r="A48" s="21" t="s">
        <v>220</v>
      </c>
      <c r="B48" s="21" t="s">
        <v>219</v>
      </c>
      <c r="C48" s="21" t="s">
        <v>120</v>
      </c>
      <c r="D48" s="24">
        <v>24999</v>
      </c>
      <c r="E48" s="22">
        <v>184.03013849999999</v>
      </c>
      <c r="F48" s="23">
        <v>0.35667749539612198</v>
      </c>
      <c r="G48" s="22"/>
    </row>
    <row r="49" spans="1:9" x14ac:dyDescent="0.2">
      <c r="A49" s="21" t="s">
        <v>222</v>
      </c>
      <c r="B49" s="21" t="s">
        <v>221</v>
      </c>
      <c r="C49" s="21" t="s">
        <v>223</v>
      </c>
      <c r="D49" s="24">
        <v>11200</v>
      </c>
      <c r="E49" s="22">
        <v>183.2824</v>
      </c>
      <c r="F49" s="23">
        <v>0.35522826812517</v>
      </c>
      <c r="G49" s="22"/>
    </row>
    <row r="50" spans="1:9" x14ac:dyDescent="0.2">
      <c r="A50" s="21" t="s">
        <v>225</v>
      </c>
      <c r="B50" s="21" t="s">
        <v>224</v>
      </c>
      <c r="C50" s="21" t="s">
        <v>226</v>
      </c>
      <c r="D50" s="24">
        <v>14972</v>
      </c>
      <c r="E50" s="22">
        <v>163.26965999999999</v>
      </c>
      <c r="F50" s="23">
        <v>0.31644063237487802</v>
      </c>
      <c r="G50" s="22"/>
    </row>
    <row r="51" spans="1:9" x14ac:dyDescent="0.2">
      <c r="A51" s="21" t="s">
        <v>228</v>
      </c>
      <c r="B51" s="21" t="s">
        <v>227</v>
      </c>
      <c r="C51" s="21" t="s">
        <v>203</v>
      </c>
      <c r="D51" s="24">
        <v>19234</v>
      </c>
      <c r="E51" s="22">
        <v>155.833868</v>
      </c>
      <c r="F51" s="23">
        <v>0.30202897302133902</v>
      </c>
      <c r="G51" s="22"/>
    </row>
    <row r="52" spans="1:9" x14ac:dyDescent="0.2">
      <c r="A52" s="21" t="s">
        <v>230</v>
      </c>
      <c r="B52" s="21" t="s">
        <v>229</v>
      </c>
      <c r="C52" s="21" t="s">
        <v>185</v>
      </c>
      <c r="D52" s="24">
        <v>3000</v>
      </c>
      <c r="E52" s="22">
        <v>154.761</v>
      </c>
      <c r="F52" s="23">
        <v>0.29994959692430601</v>
      </c>
      <c r="G52" s="22"/>
    </row>
    <row r="53" spans="1:9" x14ac:dyDescent="0.2">
      <c r="A53" s="21" t="s">
        <v>232</v>
      </c>
      <c r="B53" s="21" t="s">
        <v>231</v>
      </c>
      <c r="C53" s="21" t="s">
        <v>218</v>
      </c>
      <c r="D53" s="24">
        <v>16000</v>
      </c>
      <c r="E53" s="22">
        <v>154.72800000000001</v>
      </c>
      <c r="F53" s="23">
        <v>0.29988563806710999</v>
      </c>
      <c r="G53" s="22"/>
    </row>
    <row r="54" spans="1:9" x14ac:dyDescent="0.2">
      <c r="A54" s="21" t="s">
        <v>234</v>
      </c>
      <c r="B54" s="21" t="s">
        <v>233</v>
      </c>
      <c r="C54" s="21" t="s">
        <v>235</v>
      </c>
      <c r="D54" s="24">
        <v>31969</v>
      </c>
      <c r="E54" s="22">
        <v>153.13150999999999</v>
      </c>
      <c r="F54" s="23">
        <v>0.29679140546332899</v>
      </c>
      <c r="G54" s="22"/>
    </row>
    <row r="55" spans="1:9" x14ac:dyDescent="0.2">
      <c r="A55" s="21" t="s">
        <v>237</v>
      </c>
      <c r="B55" s="21" t="s">
        <v>236</v>
      </c>
      <c r="C55" s="21" t="s">
        <v>159</v>
      </c>
      <c r="D55" s="24">
        <v>88000</v>
      </c>
      <c r="E55" s="22">
        <v>140.11359999999999</v>
      </c>
      <c r="F55" s="23">
        <v>0.271560779806369</v>
      </c>
      <c r="G55" s="22"/>
    </row>
    <row r="56" spans="1:9" x14ac:dyDescent="0.2">
      <c r="A56" s="21" t="s">
        <v>239</v>
      </c>
      <c r="B56" s="21" t="s">
        <v>238</v>
      </c>
      <c r="C56" s="21" t="s">
        <v>123</v>
      </c>
      <c r="D56" s="24">
        <v>35137</v>
      </c>
      <c r="E56" s="22">
        <v>119.6590535</v>
      </c>
      <c r="F56" s="23">
        <v>0.231916858030569</v>
      </c>
      <c r="G56" s="22"/>
    </row>
    <row r="57" spans="1:9" x14ac:dyDescent="0.2">
      <c r="A57" s="21" t="s">
        <v>241</v>
      </c>
      <c r="B57" s="21" t="s">
        <v>240</v>
      </c>
      <c r="C57" s="21" t="s">
        <v>235</v>
      </c>
      <c r="D57" s="24">
        <v>5000</v>
      </c>
      <c r="E57" s="22">
        <v>112.1575</v>
      </c>
      <c r="F57" s="23">
        <v>0.21737774321074299</v>
      </c>
      <c r="G57" s="22"/>
    </row>
    <row r="58" spans="1:9" x14ac:dyDescent="0.2">
      <c r="A58" s="21" t="s">
        <v>243</v>
      </c>
      <c r="B58" s="21" t="s">
        <v>242</v>
      </c>
      <c r="C58" s="21" t="s">
        <v>147</v>
      </c>
      <c r="D58" s="24">
        <v>36000</v>
      </c>
      <c r="E58" s="22">
        <v>96.649199999999993</v>
      </c>
      <c r="F58" s="23">
        <v>0.18732037517886699</v>
      </c>
      <c r="G58" s="22"/>
    </row>
    <row r="59" spans="1:9" x14ac:dyDescent="0.2">
      <c r="A59" s="21" t="s">
        <v>245</v>
      </c>
      <c r="B59" s="21" t="s">
        <v>244</v>
      </c>
      <c r="C59" s="21" t="s">
        <v>150</v>
      </c>
      <c r="D59" s="24">
        <v>4319</v>
      </c>
      <c r="E59" s="22">
        <v>92.694378</v>
      </c>
      <c r="F59" s="23">
        <v>0.179655348041491</v>
      </c>
      <c r="G59" s="22"/>
    </row>
    <row r="60" spans="1:9" x14ac:dyDescent="0.2">
      <c r="A60" s="20" t="s">
        <v>28</v>
      </c>
      <c r="B60" s="20"/>
      <c r="C60" s="20"/>
      <c r="D60" s="20"/>
      <c r="E60" s="25">
        <f>SUM(E7:E59)</f>
        <v>19985.129950999995</v>
      </c>
      <c r="F60" s="26">
        <f>SUM(F7:F59)</f>
        <v>38.734123411468801</v>
      </c>
      <c r="G60" s="25"/>
      <c r="H60" s="14"/>
      <c r="I60" s="14"/>
    </row>
    <row r="61" spans="1:9" x14ac:dyDescent="0.2">
      <c r="A61" s="21"/>
      <c r="B61" s="21"/>
      <c r="C61" s="21"/>
      <c r="D61" s="21"/>
      <c r="E61" s="22"/>
      <c r="F61" s="23"/>
      <c r="G61" s="22"/>
    </row>
    <row r="62" spans="1:9" x14ac:dyDescent="0.2">
      <c r="A62" s="20" t="s">
        <v>24</v>
      </c>
      <c r="B62" s="21"/>
      <c r="C62" s="21"/>
      <c r="D62" s="21"/>
      <c r="E62" s="22"/>
      <c r="F62" s="23"/>
      <c r="G62" s="22"/>
    </row>
    <row r="63" spans="1:9" x14ac:dyDescent="0.2">
      <c r="A63" s="20" t="s">
        <v>25</v>
      </c>
      <c r="B63" s="21"/>
      <c r="C63" s="21"/>
      <c r="D63" s="21"/>
      <c r="E63" s="22"/>
      <c r="F63" s="23"/>
      <c r="G63" s="22"/>
    </row>
    <row r="64" spans="1:9" x14ac:dyDescent="0.2">
      <c r="A64" s="21" t="s">
        <v>100</v>
      </c>
      <c r="B64" s="21" t="s">
        <v>99</v>
      </c>
      <c r="C64" s="21" t="s">
        <v>26</v>
      </c>
      <c r="D64" s="24">
        <v>5000</v>
      </c>
      <c r="E64" s="22">
        <v>5255.6220548000001</v>
      </c>
      <c r="F64" s="23">
        <v>10.186169105418999</v>
      </c>
      <c r="G64" s="22">
        <v>7.4749999999999996</v>
      </c>
    </row>
    <row r="65" spans="1:9" x14ac:dyDescent="0.2">
      <c r="A65" s="21" t="s">
        <v>247</v>
      </c>
      <c r="B65" s="21" t="s">
        <v>246</v>
      </c>
      <c r="C65" s="21" t="s">
        <v>58</v>
      </c>
      <c r="D65" s="24">
        <v>250</v>
      </c>
      <c r="E65" s="22">
        <v>2714.7831421000001</v>
      </c>
      <c r="F65" s="23">
        <v>5.2616493122285002</v>
      </c>
      <c r="G65" s="22">
        <v>8.5</v>
      </c>
    </row>
    <row r="66" spans="1:9" x14ac:dyDescent="0.2">
      <c r="A66" s="21" t="s">
        <v>249</v>
      </c>
      <c r="B66" s="21" t="s">
        <v>248</v>
      </c>
      <c r="C66" s="21" t="s">
        <v>26</v>
      </c>
      <c r="D66" s="24">
        <v>250</v>
      </c>
      <c r="E66" s="22">
        <v>2618.6349315000002</v>
      </c>
      <c r="F66" s="23">
        <v>5.0752999282463396</v>
      </c>
      <c r="G66" s="22">
        <v>7.64</v>
      </c>
    </row>
    <row r="67" spans="1:9" x14ac:dyDescent="0.2">
      <c r="A67" s="21" t="s">
        <v>251</v>
      </c>
      <c r="B67" s="21" t="s">
        <v>250</v>
      </c>
      <c r="C67" s="21" t="s">
        <v>26</v>
      </c>
      <c r="D67" s="24">
        <v>2500</v>
      </c>
      <c r="E67" s="22">
        <v>2598.4338014</v>
      </c>
      <c r="F67" s="23">
        <v>5.0361471647535403</v>
      </c>
      <c r="G67" s="22">
        <v>7.835</v>
      </c>
    </row>
    <row r="68" spans="1:9" x14ac:dyDescent="0.2">
      <c r="A68" s="21" t="s">
        <v>80</v>
      </c>
      <c r="B68" s="21" t="s">
        <v>79</v>
      </c>
      <c r="C68" s="21" t="s">
        <v>70</v>
      </c>
      <c r="D68" s="24">
        <v>2500</v>
      </c>
      <c r="E68" s="22">
        <v>2597.7515067999998</v>
      </c>
      <c r="F68" s="23">
        <v>5.0348247773933199</v>
      </c>
      <c r="G68" s="22">
        <v>7.93</v>
      </c>
    </row>
    <row r="69" spans="1:9" x14ac:dyDescent="0.2">
      <c r="A69" s="21" t="s">
        <v>1233</v>
      </c>
      <c r="B69" s="21" t="s">
        <v>1234</v>
      </c>
      <c r="C69" s="21" t="s">
        <v>55</v>
      </c>
      <c r="D69" s="24">
        <v>2500</v>
      </c>
      <c r="E69" s="22">
        <v>2571.6651711999998</v>
      </c>
      <c r="F69" s="23">
        <v>4.98426561941133</v>
      </c>
      <c r="G69" s="22">
        <v>7.42</v>
      </c>
    </row>
    <row r="70" spans="1:9" x14ac:dyDescent="0.2">
      <c r="A70" s="21" t="s">
        <v>253</v>
      </c>
      <c r="B70" s="21" t="s">
        <v>252</v>
      </c>
      <c r="C70" s="21" t="s">
        <v>26</v>
      </c>
      <c r="D70" s="24">
        <v>2500</v>
      </c>
      <c r="E70" s="22">
        <v>2527.5893151</v>
      </c>
      <c r="F70" s="23">
        <v>4.8988401228631702</v>
      </c>
      <c r="G70" s="22">
        <v>7.58</v>
      </c>
    </row>
    <row r="71" spans="1:9" x14ac:dyDescent="0.2">
      <c r="A71" s="21" t="s">
        <v>1235</v>
      </c>
      <c r="B71" s="21" t="s">
        <v>1236</v>
      </c>
      <c r="C71" s="21" t="s">
        <v>55</v>
      </c>
      <c r="D71" s="24">
        <v>250</v>
      </c>
      <c r="E71" s="22">
        <v>2510.2667465999998</v>
      </c>
      <c r="F71" s="23">
        <v>4.8652664354401898</v>
      </c>
      <c r="G71" s="22">
        <v>7.9050000000000002</v>
      </c>
    </row>
    <row r="72" spans="1:9" x14ac:dyDescent="0.2">
      <c r="A72" s="21" t="s">
        <v>78</v>
      </c>
      <c r="B72" s="21" t="s">
        <v>77</v>
      </c>
      <c r="C72" s="21" t="s">
        <v>26</v>
      </c>
      <c r="D72" s="24">
        <v>2500</v>
      </c>
      <c r="E72" s="22">
        <v>1365.63</v>
      </c>
      <c r="F72" s="23">
        <v>2.6467919440152201</v>
      </c>
      <c r="G72" s="22">
        <v>6.2298</v>
      </c>
    </row>
    <row r="73" spans="1:9" x14ac:dyDescent="0.2">
      <c r="A73" s="21" t="s">
        <v>1189</v>
      </c>
      <c r="B73" s="21" t="s">
        <v>1190</v>
      </c>
      <c r="C73" s="21" t="s">
        <v>26</v>
      </c>
      <c r="D73" s="24">
        <v>5</v>
      </c>
      <c r="E73" s="22">
        <v>523.43947260000004</v>
      </c>
      <c r="F73" s="23">
        <v>1.01450274178017</v>
      </c>
      <c r="G73" s="22">
        <v>7.75305</v>
      </c>
    </row>
    <row r="74" spans="1:9" x14ac:dyDescent="0.2">
      <c r="A74" s="21" t="s">
        <v>86</v>
      </c>
      <c r="B74" s="21" t="s">
        <v>85</v>
      </c>
      <c r="C74" s="21" t="s">
        <v>26</v>
      </c>
      <c r="D74" s="24">
        <v>500</v>
      </c>
      <c r="E74" s="22">
        <v>520.96443420000003</v>
      </c>
      <c r="F74" s="23">
        <v>1.0097057530656199</v>
      </c>
      <c r="G74" s="22">
        <v>7.85</v>
      </c>
    </row>
    <row r="75" spans="1:9" x14ac:dyDescent="0.2">
      <c r="A75" s="20" t="s">
        <v>28</v>
      </c>
      <c r="B75" s="20"/>
      <c r="C75" s="20"/>
      <c r="D75" s="20"/>
      <c r="E75" s="25">
        <f>SUM(E63:E74)</f>
        <v>25804.780576299996</v>
      </c>
      <c r="F75" s="26">
        <f>SUM(F63:F74)</f>
        <v>50.013462904616404</v>
      </c>
      <c r="G75" s="25"/>
      <c r="H75" s="14"/>
      <c r="I75" s="14"/>
    </row>
    <row r="76" spans="1:9" x14ac:dyDescent="0.2">
      <c r="A76" s="21"/>
      <c r="B76" s="21"/>
      <c r="C76" s="21"/>
      <c r="D76" s="21"/>
      <c r="E76" s="22"/>
      <c r="F76" s="23"/>
      <c r="G76" s="22"/>
    </row>
    <row r="77" spans="1:9" x14ac:dyDescent="0.2">
      <c r="A77" s="20" t="s">
        <v>31</v>
      </c>
      <c r="B77" s="21"/>
      <c r="C77" s="21"/>
      <c r="D77" s="21"/>
      <c r="E77" s="22"/>
      <c r="F77" s="23"/>
      <c r="G77" s="22"/>
    </row>
    <row r="78" spans="1:9" x14ac:dyDescent="0.2">
      <c r="A78" s="21" t="s">
        <v>255</v>
      </c>
      <c r="B78" s="21" t="s">
        <v>254</v>
      </c>
      <c r="C78" s="21" t="s">
        <v>32</v>
      </c>
      <c r="D78" s="24">
        <v>3500000</v>
      </c>
      <c r="E78" s="22">
        <v>3460.4058611</v>
      </c>
      <c r="F78" s="23">
        <v>6.7067758881853301</v>
      </c>
      <c r="G78" s="22">
        <v>6.7901698878124899</v>
      </c>
    </row>
    <row r="79" spans="1:9" x14ac:dyDescent="0.2">
      <c r="A79" s="21" t="s">
        <v>1138</v>
      </c>
      <c r="B79" s="21" t="s">
        <v>1139</v>
      </c>
      <c r="C79" s="21" t="s">
        <v>32</v>
      </c>
      <c r="D79" s="24">
        <v>1000000</v>
      </c>
      <c r="E79" s="22">
        <v>1039.1912222000001</v>
      </c>
      <c r="F79" s="23">
        <v>2.0141055448476499</v>
      </c>
      <c r="G79" s="22">
        <v>6.8889122320499903</v>
      </c>
    </row>
    <row r="80" spans="1:9" x14ac:dyDescent="0.2">
      <c r="A80" s="21" t="s">
        <v>1237</v>
      </c>
      <c r="B80" s="21" t="s">
        <v>1238</v>
      </c>
      <c r="C80" s="21" t="s">
        <v>32</v>
      </c>
      <c r="D80" s="24">
        <v>500000</v>
      </c>
      <c r="E80" s="22">
        <v>505.11477780000001</v>
      </c>
      <c r="F80" s="23">
        <v>0.97898678608706502</v>
      </c>
      <c r="G80" s="22">
        <v>6.7355765320499899</v>
      </c>
    </row>
    <row r="81" spans="1:9" x14ac:dyDescent="0.2">
      <c r="A81" s="20" t="s">
        <v>28</v>
      </c>
      <c r="B81" s="20"/>
      <c r="C81" s="20"/>
      <c r="D81" s="20"/>
      <c r="E81" s="25">
        <f>SUM(E78:E80)</f>
        <v>5004.7118611000005</v>
      </c>
      <c r="F81" s="26">
        <f>SUM(F78:F80)</f>
        <v>9.6998682191200452</v>
      </c>
      <c r="G81" s="25"/>
      <c r="H81" s="14"/>
      <c r="I81" s="14"/>
    </row>
    <row r="82" spans="1:9" x14ac:dyDescent="0.2">
      <c r="A82" s="21"/>
      <c r="B82" s="21"/>
      <c r="C82" s="21"/>
      <c r="D82" s="21"/>
      <c r="E82" s="22"/>
      <c r="F82" s="23"/>
      <c r="G82" s="22"/>
    </row>
    <row r="83" spans="1:9" x14ac:dyDescent="0.2">
      <c r="A83" s="20" t="s">
        <v>33</v>
      </c>
      <c r="B83" s="20"/>
      <c r="C83" s="20"/>
      <c r="D83" s="20"/>
      <c r="E83" s="25">
        <f>E60+E75+E81</f>
        <v>50794.622388399992</v>
      </c>
      <c r="F83" s="26">
        <f>F60+F75+F81</f>
        <v>98.447454535205253</v>
      </c>
      <c r="G83" s="25"/>
      <c r="H83" s="14"/>
      <c r="I83" s="14"/>
    </row>
    <row r="84" spans="1:9" x14ac:dyDescent="0.2">
      <c r="A84" s="20"/>
      <c r="B84" s="20"/>
      <c r="C84" s="20"/>
      <c r="D84" s="20"/>
      <c r="E84" s="25"/>
      <c r="F84" s="26"/>
      <c r="G84" s="25"/>
      <c r="H84" s="14"/>
      <c r="I84" s="14"/>
    </row>
    <row r="85" spans="1:9" x14ac:dyDescent="0.2">
      <c r="A85" s="20" t="s">
        <v>35</v>
      </c>
      <c r="B85" s="20"/>
      <c r="C85" s="20"/>
      <c r="D85" s="20"/>
      <c r="E85" s="25">
        <f>E87-(E60+E75+E81)</f>
        <v>801.04621290000796</v>
      </c>
      <c r="F85" s="26">
        <f>F87-(F60+F75+F81)</f>
        <v>1.552545464794747</v>
      </c>
      <c r="G85" s="25"/>
      <c r="H85" s="14"/>
      <c r="I85" s="14"/>
    </row>
    <row r="86" spans="1:9" x14ac:dyDescent="0.2">
      <c r="A86" s="20"/>
      <c r="B86" s="20"/>
      <c r="C86" s="20"/>
      <c r="D86" s="20"/>
      <c r="E86" s="25"/>
      <c r="F86" s="26"/>
      <c r="G86" s="25"/>
      <c r="H86" s="14"/>
      <c r="I86" s="14"/>
    </row>
    <row r="87" spans="1:9" x14ac:dyDescent="0.2">
      <c r="A87" s="27" t="s">
        <v>34</v>
      </c>
      <c r="B87" s="27"/>
      <c r="C87" s="27"/>
      <c r="D87" s="27"/>
      <c r="E87" s="28">
        <v>51595.6686013</v>
      </c>
      <c r="F87" s="29">
        <v>100</v>
      </c>
      <c r="G87" s="28"/>
      <c r="H87" s="14"/>
      <c r="I87" s="14"/>
    </row>
    <row r="89" spans="1:9" x14ac:dyDescent="0.2">
      <c r="A89" s="14" t="s">
        <v>36</v>
      </c>
    </row>
    <row r="91" spans="1:9" x14ac:dyDescent="0.2">
      <c r="A91" s="14" t="s">
        <v>37</v>
      </c>
    </row>
    <row r="92" spans="1:9" x14ac:dyDescent="0.2">
      <c r="A92" s="14" t="s">
        <v>38</v>
      </c>
    </row>
    <row r="93" spans="1:9" x14ac:dyDescent="0.2">
      <c r="A93" s="14" t="s">
        <v>39</v>
      </c>
      <c r="B93" s="14"/>
      <c r="C93" s="30" t="s">
        <v>41</v>
      </c>
      <c r="D93" s="14" t="s">
        <v>40</v>
      </c>
    </row>
    <row r="94" spans="1:9" x14ac:dyDescent="0.2">
      <c r="A94" s="7" t="s">
        <v>42</v>
      </c>
      <c r="C94" s="31">
        <v>197.61359999999999</v>
      </c>
      <c r="D94" s="31">
        <v>210.13980000000001</v>
      </c>
    </row>
    <row r="95" spans="1:9" x14ac:dyDescent="0.2">
      <c r="A95" s="7" t="s">
        <v>43</v>
      </c>
      <c r="C95" s="31">
        <v>17.695499999999999</v>
      </c>
      <c r="D95" s="31">
        <v>18.8172</v>
      </c>
    </row>
    <row r="96" spans="1:9" x14ac:dyDescent="0.2">
      <c r="A96" s="7" t="s">
        <v>44</v>
      </c>
      <c r="C96" s="31">
        <v>214.5275</v>
      </c>
      <c r="D96" s="31">
        <v>229.0301</v>
      </c>
    </row>
    <row r="97" spans="1:5" x14ac:dyDescent="0.2">
      <c r="A97" s="7" t="s">
        <v>45</v>
      </c>
      <c r="C97" s="31">
        <v>19.452100000000002</v>
      </c>
      <c r="D97" s="31">
        <v>20.763300000000001</v>
      </c>
    </row>
    <row r="99" spans="1:5" x14ac:dyDescent="0.2">
      <c r="A99" s="7" t="s">
        <v>46</v>
      </c>
    </row>
    <row r="101" spans="1:5" x14ac:dyDescent="0.2">
      <c r="A101" s="14" t="s">
        <v>47</v>
      </c>
      <c r="D101" s="30" t="s">
        <v>48</v>
      </c>
    </row>
    <row r="103" spans="1:5" x14ac:dyDescent="0.2">
      <c r="A103" s="14" t="s">
        <v>1015</v>
      </c>
      <c r="D103" s="32">
        <v>2.3667493906139501</v>
      </c>
      <c r="E103" s="10" t="s">
        <v>49</v>
      </c>
    </row>
    <row r="105" spans="1:5" x14ac:dyDescent="0.2">
      <c r="A105" s="14" t="s">
        <v>1272</v>
      </c>
      <c r="D105" s="30" t="s">
        <v>48</v>
      </c>
    </row>
    <row r="107" spans="1:5" x14ac:dyDescent="0.2">
      <c r="A107" s="14" t="s">
        <v>1016</v>
      </c>
    </row>
    <row r="108" spans="1:5" x14ac:dyDescent="0.2">
      <c r="A108" s="66"/>
    </row>
    <row r="109" spans="1:5" x14ac:dyDescent="0.2">
      <c r="A109" s="66" t="s">
        <v>891</v>
      </c>
    </row>
    <row r="110" spans="1:5" x14ac:dyDescent="0.2">
      <c r="A110" s="67"/>
    </row>
    <row r="111" spans="1:5" x14ac:dyDescent="0.2">
      <c r="A111" s="68"/>
    </row>
    <row r="112" spans="1:5" x14ac:dyDescent="0.2">
      <c r="A112" s="68"/>
    </row>
    <row r="113" spans="1:1" x14ac:dyDescent="0.2">
      <c r="A113" s="68"/>
    </row>
    <row r="114" spans="1:1" x14ac:dyDescent="0.2">
      <c r="A114" s="68"/>
    </row>
    <row r="115" spans="1:1" x14ac:dyDescent="0.2">
      <c r="A115" s="68"/>
    </row>
    <row r="116" spans="1:1" x14ac:dyDescent="0.2">
      <c r="A116" s="68"/>
    </row>
    <row r="117" spans="1:1" x14ac:dyDescent="0.2">
      <c r="A117" s="68"/>
    </row>
    <row r="118" spans="1:1" x14ac:dyDescent="0.2">
      <c r="A118" s="68"/>
    </row>
    <row r="119" spans="1:1" x14ac:dyDescent="0.2">
      <c r="A119" s="68"/>
    </row>
    <row r="120" spans="1:1" x14ac:dyDescent="0.2">
      <c r="A120" s="68"/>
    </row>
    <row r="121" spans="1:1" x14ac:dyDescent="0.2">
      <c r="A121" s="68"/>
    </row>
    <row r="122" spans="1:1" x14ac:dyDescent="0.2">
      <c r="A122" s="68"/>
    </row>
    <row r="123" spans="1:1" x14ac:dyDescent="0.2">
      <c r="A123" s="66" t="s">
        <v>1239</v>
      </c>
    </row>
    <row r="124" spans="1:1" x14ac:dyDescent="0.2">
      <c r="A124" s="68"/>
    </row>
    <row r="125" spans="1:1" x14ac:dyDescent="0.2">
      <c r="A125" s="66" t="s">
        <v>892</v>
      </c>
    </row>
    <row r="126" spans="1:1" x14ac:dyDescent="0.2">
      <c r="A126" s="68"/>
    </row>
    <row r="127" spans="1:1" x14ac:dyDescent="0.2">
      <c r="A127" s="68"/>
    </row>
    <row r="128" spans="1:1" x14ac:dyDescent="0.2">
      <c r="A128" s="68"/>
    </row>
    <row r="129" spans="1:1" x14ac:dyDescent="0.2">
      <c r="A129" s="68"/>
    </row>
    <row r="130" spans="1:1" x14ac:dyDescent="0.2">
      <c r="A130" s="68"/>
    </row>
    <row r="131" spans="1:1" x14ac:dyDescent="0.2">
      <c r="A131" s="68"/>
    </row>
    <row r="132" spans="1:1" x14ac:dyDescent="0.2">
      <c r="A132" s="68"/>
    </row>
    <row r="133" spans="1:1" x14ac:dyDescent="0.2">
      <c r="A133" s="68"/>
    </row>
    <row r="134" spans="1:1" x14ac:dyDescent="0.2">
      <c r="A134" s="68"/>
    </row>
    <row r="135" spans="1:1" x14ac:dyDescent="0.2">
      <c r="A135" s="68"/>
    </row>
    <row r="136" spans="1:1" x14ac:dyDescent="0.2">
      <c r="A136" s="68"/>
    </row>
    <row r="137" spans="1:1" x14ac:dyDescent="0.2">
      <c r="A137" s="68"/>
    </row>
    <row r="138" spans="1:1" x14ac:dyDescent="0.2">
      <c r="A138" s="68"/>
    </row>
    <row r="139" spans="1:1" x14ac:dyDescent="0.2">
      <c r="A139" s="68"/>
    </row>
    <row r="140" spans="1:1" x14ac:dyDescent="0.2">
      <c r="A140" s="7" t="s">
        <v>890</v>
      </c>
    </row>
    <row r="141" spans="1:1" x14ac:dyDescent="0.2">
      <c r="A141" s="67"/>
    </row>
    <row r="142" spans="1:1" x14ac:dyDescent="0.2">
      <c r="A142" s="68"/>
    </row>
    <row r="143" spans="1:1" x14ac:dyDescent="0.2">
      <c r="A143" s="67"/>
    </row>
  </sheetData>
  <mergeCells count="1">
    <mergeCell ref="A1:G1"/>
  </mergeCells>
  <conditionalFormatting sqref="F2:F3">
    <cfRule type="cellIs" dxfId="77" priority="2" stopIfTrue="1" operator="between">
      <formula>0.009</formula>
      <formula>-0.009</formula>
    </cfRule>
  </conditionalFormatting>
  <conditionalFormatting sqref="F5:F65536">
    <cfRule type="cellIs" dxfId="76" priority="1" stopIfTrue="1" operator="between">
      <formula>0.009</formula>
      <formula>-0.009</formula>
    </cfRule>
  </conditionalFormatting>
  <hyperlinks>
    <hyperlink ref="A108" r:id="rId1" tooltip="https://www.franklintempletonindia.com/downloadsServlet/pdf/product-labels-jg9o5k7l" display="https://www.franklintempletonindia.com/downloadsServlet/pdf/product-labels-jg9o5k7l" xr:uid="{00000000-0004-0000-09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156"/>
  <sheetViews>
    <sheetView workbookViewId="0">
      <selection sqref="A1:G1"/>
    </sheetView>
  </sheetViews>
  <sheetFormatPr defaultColWidth="9.140625" defaultRowHeight="11.25" x14ac:dyDescent="0.2"/>
  <cols>
    <col min="1" max="1" width="38.7109375" style="7" bestFit="1" customWidth="1"/>
    <col min="2" max="2" width="54.28515625" style="7" bestFit="1" customWidth="1"/>
    <col min="3" max="3" width="25.5703125" style="7" bestFit="1" customWidth="1"/>
    <col min="4" max="4" width="15" style="7" bestFit="1" customWidth="1"/>
    <col min="5" max="5" width="32.5703125" style="10" customWidth="1"/>
    <col min="6" max="6" width="13.5703125" style="11" bestFit="1" customWidth="1"/>
    <col min="7" max="7" width="4.5703125" style="10" bestFit="1" customWidth="1"/>
    <col min="8" max="16384" width="9.140625" style="7"/>
  </cols>
  <sheetData>
    <row r="1" spans="1:7" s="1" customFormat="1" ht="15" x14ac:dyDescent="0.2">
      <c r="A1" s="85" t="s">
        <v>1240</v>
      </c>
      <c r="B1" s="86"/>
      <c r="C1" s="86"/>
      <c r="D1" s="86"/>
      <c r="E1" s="86"/>
      <c r="F1" s="86"/>
      <c r="G1" s="86"/>
    </row>
    <row r="2" spans="1:7" s="1" customFormat="1" ht="12" x14ac:dyDescent="0.2">
      <c r="A2" s="36"/>
      <c r="E2" s="5"/>
      <c r="F2" s="9"/>
      <c r="G2" s="10"/>
    </row>
    <row r="3" spans="1:7" s="1" customFormat="1" ht="12" x14ac:dyDescent="0.2">
      <c r="A3" s="8" t="s">
        <v>7</v>
      </c>
      <c r="B3" s="2"/>
      <c r="C3" s="3"/>
      <c r="D3" s="3"/>
      <c r="E3" s="4"/>
      <c r="F3" s="9"/>
      <c r="G3" s="10"/>
    </row>
    <row r="4" spans="1:7" s="1" customFormat="1" ht="30" customHeight="1" x14ac:dyDescent="0.2">
      <c r="A4" s="6" t="s">
        <v>2</v>
      </c>
      <c r="B4" s="6" t="s">
        <v>0</v>
      </c>
      <c r="C4" s="13" t="s">
        <v>4</v>
      </c>
      <c r="D4" s="13" t="s">
        <v>1</v>
      </c>
      <c r="E4" s="53" t="s">
        <v>6</v>
      </c>
      <c r="F4" s="12" t="s">
        <v>3</v>
      </c>
      <c r="G4" s="12" t="s">
        <v>5</v>
      </c>
    </row>
    <row r="5" spans="1:7" x14ac:dyDescent="0.2">
      <c r="A5" s="16" t="s">
        <v>109</v>
      </c>
      <c r="B5" s="17"/>
      <c r="C5" s="17"/>
      <c r="D5" s="17"/>
      <c r="E5" s="18"/>
      <c r="F5" s="19"/>
      <c r="G5" s="18"/>
    </row>
    <row r="6" spans="1:7" x14ac:dyDescent="0.2">
      <c r="A6" s="20" t="s">
        <v>25</v>
      </c>
      <c r="B6" s="21"/>
      <c r="C6" s="21"/>
      <c r="D6" s="21"/>
      <c r="E6" s="22"/>
      <c r="F6" s="23"/>
      <c r="G6" s="22"/>
    </row>
    <row r="7" spans="1:7" x14ac:dyDescent="0.2">
      <c r="A7" s="21" t="s">
        <v>111</v>
      </c>
      <c r="B7" s="21" t="s">
        <v>110</v>
      </c>
      <c r="C7" s="21" t="s">
        <v>112</v>
      </c>
      <c r="D7" s="24">
        <v>28000</v>
      </c>
      <c r="E7" s="22">
        <v>485.99599999999998</v>
      </c>
      <c r="F7" s="23">
        <v>2.1929005548319802</v>
      </c>
      <c r="G7" s="22"/>
    </row>
    <row r="8" spans="1:7" x14ac:dyDescent="0.2">
      <c r="A8" s="21" t="s">
        <v>114</v>
      </c>
      <c r="B8" s="21" t="s">
        <v>113</v>
      </c>
      <c r="C8" s="21" t="s">
        <v>112</v>
      </c>
      <c r="D8" s="24">
        <v>29800</v>
      </c>
      <c r="E8" s="22">
        <v>385.09050000000002</v>
      </c>
      <c r="F8" s="23">
        <v>1.7375969578155499</v>
      </c>
      <c r="G8" s="22"/>
    </row>
    <row r="9" spans="1:7" x14ac:dyDescent="0.2">
      <c r="A9" s="21" t="s">
        <v>116</v>
      </c>
      <c r="B9" s="21" t="s">
        <v>115</v>
      </c>
      <c r="C9" s="21" t="s">
        <v>117</v>
      </c>
      <c r="D9" s="24">
        <v>7200</v>
      </c>
      <c r="E9" s="22">
        <v>260.80560000000003</v>
      </c>
      <c r="F9" s="23">
        <v>1.1768013418696599</v>
      </c>
      <c r="G9" s="22"/>
    </row>
    <row r="10" spans="1:7" x14ac:dyDescent="0.2">
      <c r="A10" s="21" t="s">
        <v>119</v>
      </c>
      <c r="B10" s="21" t="s">
        <v>118</v>
      </c>
      <c r="C10" s="21" t="s">
        <v>120</v>
      </c>
      <c r="D10" s="24">
        <v>14300</v>
      </c>
      <c r="E10" s="22">
        <v>251.28675000000001</v>
      </c>
      <c r="F10" s="23">
        <v>1.13385059444301</v>
      </c>
      <c r="G10" s="22"/>
    </row>
    <row r="11" spans="1:7" x14ac:dyDescent="0.2">
      <c r="A11" s="21" t="s">
        <v>122</v>
      </c>
      <c r="B11" s="21" t="s">
        <v>121</v>
      </c>
      <c r="C11" s="21" t="s">
        <v>123</v>
      </c>
      <c r="D11" s="24">
        <v>12500</v>
      </c>
      <c r="E11" s="22">
        <v>201.57499999999999</v>
      </c>
      <c r="F11" s="23">
        <v>0.90954231997847002</v>
      </c>
      <c r="G11" s="22"/>
    </row>
    <row r="12" spans="1:7" x14ac:dyDescent="0.2">
      <c r="A12" s="21" t="s">
        <v>127</v>
      </c>
      <c r="B12" s="21" t="s">
        <v>126</v>
      </c>
      <c r="C12" s="21" t="s">
        <v>128</v>
      </c>
      <c r="D12" s="24">
        <v>14000</v>
      </c>
      <c r="E12" s="22">
        <v>186.48699999999999</v>
      </c>
      <c r="F12" s="23">
        <v>0.84146257534825697</v>
      </c>
      <c r="G12" s="22"/>
    </row>
    <row r="13" spans="1:7" x14ac:dyDescent="0.2">
      <c r="A13" s="21" t="s">
        <v>125</v>
      </c>
      <c r="B13" s="21" t="s">
        <v>124</v>
      </c>
      <c r="C13" s="21" t="s">
        <v>112</v>
      </c>
      <c r="D13" s="24">
        <v>16000</v>
      </c>
      <c r="E13" s="22">
        <v>185.52799999999999</v>
      </c>
      <c r="F13" s="23">
        <v>0.83713539645772295</v>
      </c>
      <c r="G13" s="22"/>
    </row>
    <row r="14" spans="1:7" x14ac:dyDescent="0.2">
      <c r="A14" s="21" t="s">
        <v>130</v>
      </c>
      <c r="B14" s="21" t="s">
        <v>129</v>
      </c>
      <c r="C14" s="21" t="s">
        <v>120</v>
      </c>
      <c r="D14" s="24">
        <v>8600</v>
      </c>
      <c r="E14" s="22">
        <v>151.88030000000001</v>
      </c>
      <c r="F14" s="23">
        <v>0.68531097815218101</v>
      </c>
      <c r="G14" s="22"/>
    </row>
    <row r="15" spans="1:7" x14ac:dyDescent="0.2">
      <c r="A15" s="21" t="s">
        <v>132</v>
      </c>
      <c r="B15" s="21" t="s">
        <v>131</v>
      </c>
      <c r="C15" s="21" t="s">
        <v>133</v>
      </c>
      <c r="D15" s="24">
        <v>36700</v>
      </c>
      <c r="E15" s="22">
        <v>149.79105000000001</v>
      </c>
      <c r="F15" s="23">
        <v>0.67588390985494695</v>
      </c>
      <c r="G15" s="22"/>
    </row>
    <row r="16" spans="1:7" x14ac:dyDescent="0.2">
      <c r="A16" s="21" t="s">
        <v>135</v>
      </c>
      <c r="B16" s="21" t="s">
        <v>134</v>
      </c>
      <c r="C16" s="21" t="s">
        <v>136</v>
      </c>
      <c r="D16" s="24">
        <v>9000</v>
      </c>
      <c r="E16" s="22">
        <v>130.41900000000001</v>
      </c>
      <c r="F16" s="23">
        <v>0.58847376822161501</v>
      </c>
      <c r="G16" s="22"/>
    </row>
    <row r="17" spans="1:7" x14ac:dyDescent="0.2">
      <c r="A17" s="21" t="s">
        <v>138</v>
      </c>
      <c r="B17" s="21" t="s">
        <v>137</v>
      </c>
      <c r="C17" s="21" t="s">
        <v>139</v>
      </c>
      <c r="D17" s="24">
        <v>52500</v>
      </c>
      <c r="E17" s="22">
        <v>126.91875</v>
      </c>
      <c r="F17" s="23">
        <v>0.57268001648898603</v>
      </c>
      <c r="G17" s="22"/>
    </row>
    <row r="18" spans="1:7" x14ac:dyDescent="0.2">
      <c r="A18" s="21" t="s">
        <v>141</v>
      </c>
      <c r="B18" s="21" t="s">
        <v>140</v>
      </c>
      <c r="C18" s="21" t="s">
        <v>112</v>
      </c>
      <c r="D18" s="24">
        <v>12800</v>
      </c>
      <c r="E18" s="22">
        <v>104.98560000000001</v>
      </c>
      <c r="F18" s="23">
        <v>0.47371373527635702</v>
      </c>
      <c r="G18" s="22"/>
    </row>
    <row r="19" spans="1:7" x14ac:dyDescent="0.2">
      <c r="A19" s="21" t="s">
        <v>146</v>
      </c>
      <c r="B19" s="21" t="s">
        <v>145</v>
      </c>
      <c r="C19" s="21" t="s">
        <v>147</v>
      </c>
      <c r="D19" s="24">
        <v>5400</v>
      </c>
      <c r="E19" s="22">
        <v>99.840599999999995</v>
      </c>
      <c r="F19" s="23">
        <v>0.45049857845488001</v>
      </c>
      <c r="G19" s="22"/>
    </row>
    <row r="20" spans="1:7" x14ac:dyDescent="0.2">
      <c r="A20" s="21" t="s">
        <v>149</v>
      </c>
      <c r="B20" s="21" t="s">
        <v>148</v>
      </c>
      <c r="C20" s="21" t="s">
        <v>150</v>
      </c>
      <c r="D20" s="24">
        <v>1400</v>
      </c>
      <c r="E20" s="22">
        <v>98.317800000000005</v>
      </c>
      <c r="F20" s="23">
        <v>0.44362743349710598</v>
      </c>
      <c r="G20" s="22"/>
    </row>
    <row r="21" spans="1:7" x14ac:dyDescent="0.2">
      <c r="A21" s="21" t="s">
        <v>155</v>
      </c>
      <c r="B21" s="21" t="s">
        <v>154</v>
      </c>
      <c r="C21" s="21" t="s">
        <v>156</v>
      </c>
      <c r="D21" s="24">
        <v>25000</v>
      </c>
      <c r="E21" s="22">
        <v>97.75</v>
      </c>
      <c r="F21" s="23">
        <v>0.44106541871707999</v>
      </c>
      <c r="G21" s="22"/>
    </row>
    <row r="22" spans="1:7" x14ac:dyDescent="0.2">
      <c r="A22" s="21" t="s">
        <v>143</v>
      </c>
      <c r="B22" s="21" t="s">
        <v>142</v>
      </c>
      <c r="C22" s="21" t="s">
        <v>144</v>
      </c>
      <c r="D22" s="24">
        <v>11600</v>
      </c>
      <c r="E22" s="22">
        <v>96.749799999999993</v>
      </c>
      <c r="F22" s="23">
        <v>0.436552338084847</v>
      </c>
      <c r="G22" s="22"/>
    </row>
    <row r="23" spans="1:7" x14ac:dyDescent="0.2">
      <c r="A23" s="21" t="s">
        <v>176</v>
      </c>
      <c r="B23" s="21" t="s">
        <v>175</v>
      </c>
      <c r="C23" s="21" t="s">
        <v>177</v>
      </c>
      <c r="D23" s="24">
        <v>3750</v>
      </c>
      <c r="E23" s="22">
        <v>94.809375000000003</v>
      </c>
      <c r="F23" s="23">
        <v>0.42779679470771997</v>
      </c>
      <c r="G23" s="22"/>
    </row>
    <row r="24" spans="1:7" x14ac:dyDescent="0.2">
      <c r="A24" s="21" t="s">
        <v>164</v>
      </c>
      <c r="B24" s="21" t="s">
        <v>163</v>
      </c>
      <c r="C24" s="21" t="s">
        <v>144</v>
      </c>
      <c r="D24" s="24">
        <v>850</v>
      </c>
      <c r="E24" s="22">
        <v>94.149825000000007</v>
      </c>
      <c r="F24" s="23">
        <v>0.424820787578157</v>
      </c>
      <c r="G24" s="22"/>
    </row>
    <row r="25" spans="1:7" x14ac:dyDescent="0.2">
      <c r="A25" s="21" t="s">
        <v>152</v>
      </c>
      <c r="B25" s="21" t="s">
        <v>151</v>
      </c>
      <c r="C25" s="21" t="s">
        <v>153</v>
      </c>
      <c r="D25" s="24">
        <v>5500</v>
      </c>
      <c r="E25" s="22">
        <v>93.563249999999996</v>
      </c>
      <c r="F25" s="23">
        <v>0.42217405665248903</v>
      </c>
      <c r="G25" s="22"/>
    </row>
    <row r="26" spans="1:7" x14ac:dyDescent="0.2">
      <c r="A26" s="21" t="s">
        <v>158</v>
      </c>
      <c r="B26" s="21" t="s">
        <v>157</v>
      </c>
      <c r="C26" s="21" t="s">
        <v>159</v>
      </c>
      <c r="D26" s="24">
        <v>15500</v>
      </c>
      <c r="E26" s="22">
        <v>89.28</v>
      </c>
      <c r="F26" s="23">
        <v>0.402847269391927</v>
      </c>
      <c r="G26" s="22"/>
    </row>
    <row r="27" spans="1:7" x14ac:dyDescent="0.2">
      <c r="A27" s="21" t="s">
        <v>169</v>
      </c>
      <c r="B27" s="21" t="s">
        <v>168</v>
      </c>
      <c r="C27" s="21" t="s">
        <v>147</v>
      </c>
      <c r="D27" s="24">
        <v>6300</v>
      </c>
      <c r="E27" s="22">
        <v>83.358450000000005</v>
      </c>
      <c r="F27" s="23">
        <v>0.37612818059188502</v>
      </c>
      <c r="G27" s="22"/>
    </row>
    <row r="28" spans="1:7" x14ac:dyDescent="0.2">
      <c r="A28" s="21" t="s">
        <v>173</v>
      </c>
      <c r="B28" s="21" t="s">
        <v>172</v>
      </c>
      <c r="C28" s="21" t="s">
        <v>174</v>
      </c>
      <c r="D28" s="24">
        <v>5700</v>
      </c>
      <c r="E28" s="22">
        <v>79.264200000000002</v>
      </c>
      <c r="F28" s="23">
        <v>0.35765419501048001</v>
      </c>
      <c r="G28" s="22"/>
    </row>
    <row r="29" spans="1:7" x14ac:dyDescent="0.2">
      <c r="A29" s="21" t="s">
        <v>181</v>
      </c>
      <c r="B29" s="21" t="s">
        <v>180</v>
      </c>
      <c r="C29" s="21" t="s">
        <v>182</v>
      </c>
      <c r="D29" s="24">
        <v>38000</v>
      </c>
      <c r="E29" s="22">
        <v>75.996200000000002</v>
      </c>
      <c r="F29" s="23">
        <v>0.34290839666401002</v>
      </c>
      <c r="G29" s="22"/>
    </row>
    <row r="30" spans="1:7" x14ac:dyDescent="0.2">
      <c r="A30" s="21" t="s">
        <v>179</v>
      </c>
      <c r="B30" s="21" t="s">
        <v>178</v>
      </c>
      <c r="C30" s="21" t="s">
        <v>112</v>
      </c>
      <c r="D30" s="24">
        <v>7100</v>
      </c>
      <c r="E30" s="22">
        <v>74.947599999999994</v>
      </c>
      <c r="F30" s="23">
        <v>0.338176926607061</v>
      </c>
      <c r="G30" s="22"/>
    </row>
    <row r="31" spans="1:7" x14ac:dyDescent="0.2">
      <c r="A31" s="21" t="s">
        <v>161</v>
      </c>
      <c r="B31" s="21" t="s">
        <v>160</v>
      </c>
      <c r="C31" s="21" t="s">
        <v>162</v>
      </c>
      <c r="D31" s="24">
        <v>10200</v>
      </c>
      <c r="E31" s="22">
        <v>73.455299999999994</v>
      </c>
      <c r="F31" s="23">
        <v>0.33144340308428399</v>
      </c>
      <c r="G31" s="22"/>
    </row>
    <row r="32" spans="1:7" x14ac:dyDescent="0.2">
      <c r="A32" s="21" t="s">
        <v>189</v>
      </c>
      <c r="B32" s="21" t="s">
        <v>188</v>
      </c>
      <c r="C32" s="21" t="s">
        <v>123</v>
      </c>
      <c r="D32" s="24">
        <v>5200</v>
      </c>
      <c r="E32" s="22">
        <v>73.309600000000003</v>
      </c>
      <c r="F32" s="23">
        <v>0.33078597872103999</v>
      </c>
      <c r="G32" s="22"/>
    </row>
    <row r="33" spans="1:7" x14ac:dyDescent="0.2">
      <c r="A33" s="21" t="s">
        <v>171</v>
      </c>
      <c r="B33" s="21" t="s">
        <v>170</v>
      </c>
      <c r="C33" s="21" t="s">
        <v>120</v>
      </c>
      <c r="D33" s="24">
        <v>4500</v>
      </c>
      <c r="E33" s="22">
        <v>72.389250000000004</v>
      </c>
      <c r="F33" s="23">
        <v>0.32663319551780401</v>
      </c>
      <c r="G33" s="22"/>
    </row>
    <row r="34" spans="1:7" x14ac:dyDescent="0.2">
      <c r="A34" s="21" t="s">
        <v>187</v>
      </c>
      <c r="B34" s="21" t="s">
        <v>186</v>
      </c>
      <c r="C34" s="21" t="s">
        <v>159</v>
      </c>
      <c r="D34" s="24">
        <v>21500</v>
      </c>
      <c r="E34" s="22">
        <v>69.015000000000001</v>
      </c>
      <c r="F34" s="23">
        <v>0.31140797823794703</v>
      </c>
      <c r="G34" s="22"/>
    </row>
    <row r="35" spans="1:7" x14ac:dyDescent="0.2">
      <c r="A35" s="21" t="s">
        <v>191</v>
      </c>
      <c r="B35" s="21" t="s">
        <v>190</v>
      </c>
      <c r="C35" s="21" t="s">
        <v>174</v>
      </c>
      <c r="D35" s="24">
        <v>1500</v>
      </c>
      <c r="E35" s="22">
        <v>67.229249999999993</v>
      </c>
      <c r="F35" s="23">
        <v>0.30335035602337901</v>
      </c>
      <c r="G35" s="22"/>
    </row>
    <row r="36" spans="1:7" x14ac:dyDescent="0.2">
      <c r="A36" s="21" t="s">
        <v>202</v>
      </c>
      <c r="B36" s="21" t="s">
        <v>201</v>
      </c>
      <c r="C36" s="21" t="s">
        <v>203</v>
      </c>
      <c r="D36" s="24">
        <v>600</v>
      </c>
      <c r="E36" s="22">
        <v>66.393900000000002</v>
      </c>
      <c r="F36" s="23">
        <v>0.299581107966854</v>
      </c>
      <c r="G36" s="22"/>
    </row>
    <row r="37" spans="1:7" x14ac:dyDescent="0.2">
      <c r="A37" s="21" t="s">
        <v>184</v>
      </c>
      <c r="B37" s="21" t="s">
        <v>183</v>
      </c>
      <c r="C37" s="21" t="s">
        <v>185</v>
      </c>
      <c r="D37" s="24">
        <v>5685</v>
      </c>
      <c r="E37" s="22">
        <v>65.204107500000006</v>
      </c>
      <c r="F37" s="23">
        <v>0.29421255218988202</v>
      </c>
      <c r="G37" s="22"/>
    </row>
    <row r="38" spans="1:7" x14ac:dyDescent="0.2">
      <c r="A38" s="21" t="s">
        <v>193</v>
      </c>
      <c r="B38" s="21" t="s">
        <v>192</v>
      </c>
      <c r="C38" s="21" t="s">
        <v>194</v>
      </c>
      <c r="D38" s="24">
        <v>20000</v>
      </c>
      <c r="E38" s="22">
        <v>56.98</v>
      </c>
      <c r="F38" s="23">
        <v>0.25710391364193602</v>
      </c>
      <c r="G38" s="22"/>
    </row>
    <row r="39" spans="1:7" x14ac:dyDescent="0.2">
      <c r="A39" s="21" t="s">
        <v>199</v>
      </c>
      <c r="B39" s="21" t="s">
        <v>198</v>
      </c>
      <c r="C39" s="21" t="s">
        <v>200</v>
      </c>
      <c r="D39" s="24">
        <v>2000</v>
      </c>
      <c r="E39" s="22">
        <v>55.845999999999997</v>
      </c>
      <c r="F39" s="23">
        <v>0.25198710356699799</v>
      </c>
      <c r="G39" s="22"/>
    </row>
    <row r="40" spans="1:7" x14ac:dyDescent="0.2">
      <c r="A40" s="21" t="s">
        <v>210</v>
      </c>
      <c r="B40" s="21" t="s">
        <v>209</v>
      </c>
      <c r="C40" s="21" t="s">
        <v>203</v>
      </c>
      <c r="D40" s="24">
        <v>3000</v>
      </c>
      <c r="E40" s="22">
        <v>54.996000000000002</v>
      </c>
      <c r="F40" s="23">
        <v>0.24815175209989301</v>
      </c>
      <c r="G40" s="22"/>
    </row>
    <row r="41" spans="1:7" x14ac:dyDescent="0.2">
      <c r="A41" s="21" t="s">
        <v>212</v>
      </c>
      <c r="B41" s="21" t="s">
        <v>211</v>
      </c>
      <c r="C41" s="21" t="s">
        <v>159</v>
      </c>
      <c r="D41" s="24">
        <v>46190</v>
      </c>
      <c r="E41" s="22">
        <v>54.388725000000001</v>
      </c>
      <c r="F41" s="23">
        <v>0.245411619085556</v>
      </c>
      <c r="G41" s="22"/>
    </row>
    <row r="42" spans="1:7" x14ac:dyDescent="0.2">
      <c r="A42" s="21" t="s">
        <v>166</v>
      </c>
      <c r="B42" s="21" t="s">
        <v>165</v>
      </c>
      <c r="C42" s="21" t="s">
        <v>167</v>
      </c>
      <c r="D42" s="24">
        <v>5569</v>
      </c>
      <c r="E42" s="22">
        <v>53.930196000000002</v>
      </c>
      <c r="F42" s="23">
        <v>0.24334265452925</v>
      </c>
      <c r="G42" s="22"/>
    </row>
    <row r="43" spans="1:7" x14ac:dyDescent="0.2">
      <c r="A43" s="21" t="s">
        <v>205</v>
      </c>
      <c r="B43" s="21" t="s">
        <v>204</v>
      </c>
      <c r="C43" s="21" t="s">
        <v>206</v>
      </c>
      <c r="D43" s="24">
        <v>8400</v>
      </c>
      <c r="E43" s="22">
        <v>53.76</v>
      </c>
      <c r="F43" s="23">
        <v>0.24257469984890301</v>
      </c>
      <c r="G43" s="22"/>
    </row>
    <row r="44" spans="1:7" x14ac:dyDescent="0.2">
      <c r="A44" s="21" t="s">
        <v>196</v>
      </c>
      <c r="B44" s="21" t="s">
        <v>195</v>
      </c>
      <c r="C44" s="21" t="s">
        <v>197</v>
      </c>
      <c r="D44" s="24">
        <v>20000</v>
      </c>
      <c r="E44" s="22">
        <v>53.23</v>
      </c>
      <c r="F44" s="23">
        <v>0.24018324540470801</v>
      </c>
      <c r="G44" s="22"/>
    </row>
    <row r="45" spans="1:7" x14ac:dyDescent="0.2">
      <c r="A45" s="21" t="s">
        <v>214</v>
      </c>
      <c r="B45" s="21" t="s">
        <v>213</v>
      </c>
      <c r="C45" s="21" t="s">
        <v>215</v>
      </c>
      <c r="D45" s="24">
        <v>35400</v>
      </c>
      <c r="E45" s="22">
        <v>52.590240000000001</v>
      </c>
      <c r="F45" s="23">
        <v>0.23729653428165501</v>
      </c>
      <c r="G45" s="22"/>
    </row>
    <row r="46" spans="1:7" x14ac:dyDescent="0.2">
      <c r="A46" s="21" t="s">
        <v>241</v>
      </c>
      <c r="B46" s="21" t="s">
        <v>240</v>
      </c>
      <c r="C46" s="21" t="s">
        <v>235</v>
      </c>
      <c r="D46" s="24">
        <v>2300</v>
      </c>
      <c r="E46" s="22">
        <v>51.592449999999999</v>
      </c>
      <c r="F46" s="23">
        <v>0.23279432799887501</v>
      </c>
      <c r="G46" s="22"/>
    </row>
    <row r="47" spans="1:7" x14ac:dyDescent="0.2">
      <c r="A47" s="21" t="s">
        <v>230</v>
      </c>
      <c r="B47" s="21" t="s">
        <v>229</v>
      </c>
      <c r="C47" s="21" t="s">
        <v>185</v>
      </c>
      <c r="D47" s="24">
        <v>1000</v>
      </c>
      <c r="E47" s="22">
        <v>51.587000000000003</v>
      </c>
      <c r="F47" s="23">
        <v>0.23276973662770301</v>
      </c>
      <c r="G47" s="22"/>
    </row>
    <row r="48" spans="1:7" x14ac:dyDescent="0.2">
      <c r="A48" s="21" t="s">
        <v>222</v>
      </c>
      <c r="B48" s="21" t="s">
        <v>221</v>
      </c>
      <c r="C48" s="21" t="s">
        <v>223</v>
      </c>
      <c r="D48" s="24">
        <v>2900</v>
      </c>
      <c r="E48" s="22">
        <v>47.457050000000002</v>
      </c>
      <c r="F48" s="23">
        <v>0.214134666284679</v>
      </c>
      <c r="G48" s="22"/>
    </row>
    <row r="49" spans="1:9" x14ac:dyDescent="0.2">
      <c r="A49" s="21" t="s">
        <v>220</v>
      </c>
      <c r="B49" s="21" t="s">
        <v>219</v>
      </c>
      <c r="C49" s="21" t="s">
        <v>120</v>
      </c>
      <c r="D49" s="24">
        <v>6166</v>
      </c>
      <c r="E49" s="22">
        <v>45.391008999999997</v>
      </c>
      <c r="F49" s="23">
        <v>0.20481232113121001</v>
      </c>
      <c r="G49" s="22"/>
    </row>
    <row r="50" spans="1:9" x14ac:dyDescent="0.2">
      <c r="A50" s="21" t="s">
        <v>217</v>
      </c>
      <c r="B50" s="21" t="s">
        <v>216</v>
      </c>
      <c r="C50" s="21" t="s">
        <v>218</v>
      </c>
      <c r="D50" s="24">
        <v>6500</v>
      </c>
      <c r="E50" s="22">
        <v>44.746000000000002</v>
      </c>
      <c r="F50" s="23">
        <v>0.20190192558480299</v>
      </c>
      <c r="G50" s="22"/>
    </row>
    <row r="51" spans="1:9" x14ac:dyDescent="0.2">
      <c r="A51" s="21" t="s">
        <v>225</v>
      </c>
      <c r="B51" s="21" t="s">
        <v>224</v>
      </c>
      <c r="C51" s="21" t="s">
        <v>226</v>
      </c>
      <c r="D51" s="24">
        <v>3657</v>
      </c>
      <c r="E51" s="22">
        <v>39.879584999999999</v>
      </c>
      <c r="F51" s="23">
        <v>0.179943793926224</v>
      </c>
      <c r="G51" s="22"/>
    </row>
    <row r="52" spans="1:9" x14ac:dyDescent="0.2">
      <c r="A52" s="21" t="s">
        <v>237</v>
      </c>
      <c r="B52" s="21" t="s">
        <v>236</v>
      </c>
      <c r="C52" s="21" t="s">
        <v>159</v>
      </c>
      <c r="D52" s="24">
        <v>25000</v>
      </c>
      <c r="E52" s="22">
        <v>39.805</v>
      </c>
      <c r="F52" s="23">
        <v>0.17960725311543099</v>
      </c>
      <c r="G52" s="22"/>
    </row>
    <row r="53" spans="1:9" x14ac:dyDescent="0.2">
      <c r="A53" s="21" t="s">
        <v>232</v>
      </c>
      <c r="B53" s="21" t="s">
        <v>231</v>
      </c>
      <c r="C53" s="21" t="s">
        <v>218</v>
      </c>
      <c r="D53" s="24">
        <v>4000</v>
      </c>
      <c r="E53" s="22">
        <v>38.682000000000002</v>
      </c>
      <c r="F53" s="23">
        <v>0.17454007700065599</v>
      </c>
      <c r="G53" s="22"/>
    </row>
    <row r="54" spans="1:9" x14ac:dyDescent="0.2">
      <c r="A54" s="21" t="s">
        <v>234</v>
      </c>
      <c r="B54" s="21" t="s">
        <v>233</v>
      </c>
      <c r="C54" s="21" t="s">
        <v>235</v>
      </c>
      <c r="D54" s="24">
        <v>8000</v>
      </c>
      <c r="E54" s="22">
        <v>38.32</v>
      </c>
      <c r="F54" s="23">
        <v>0.17290666849348901</v>
      </c>
      <c r="G54" s="22"/>
    </row>
    <row r="55" spans="1:9" x14ac:dyDescent="0.2">
      <c r="A55" s="21" t="s">
        <v>228</v>
      </c>
      <c r="B55" s="21" t="s">
        <v>227</v>
      </c>
      <c r="C55" s="21" t="s">
        <v>203</v>
      </c>
      <c r="D55" s="24">
        <v>4439</v>
      </c>
      <c r="E55" s="22">
        <v>35.964778000000003</v>
      </c>
      <c r="F55" s="23">
        <v>0.16227948713695001</v>
      </c>
      <c r="G55" s="22"/>
    </row>
    <row r="56" spans="1:9" x14ac:dyDescent="0.2">
      <c r="A56" s="21" t="s">
        <v>239</v>
      </c>
      <c r="B56" s="21" t="s">
        <v>238</v>
      </c>
      <c r="C56" s="21" t="s">
        <v>123</v>
      </c>
      <c r="D56" s="24">
        <v>10249</v>
      </c>
      <c r="E56" s="22">
        <v>34.902969499999998</v>
      </c>
      <c r="F56" s="23">
        <v>0.157488417974291</v>
      </c>
      <c r="G56" s="22"/>
    </row>
    <row r="57" spans="1:9" x14ac:dyDescent="0.2">
      <c r="A57" s="21" t="s">
        <v>243</v>
      </c>
      <c r="B57" s="21" t="s">
        <v>242</v>
      </c>
      <c r="C57" s="21" t="s">
        <v>147</v>
      </c>
      <c r="D57" s="24">
        <v>10000</v>
      </c>
      <c r="E57" s="22">
        <v>26.847000000000001</v>
      </c>
      <c r="F57" s="23">
        <v>0.12113844804396399</v>
      </c>
      <c r="G57" s="22"/>
    </row>
    <row r="58" spans="1:9" x14ac:dyDescent="0.2">
      <c r="A58" s="21" t="s">
        <v>245</v>
      </c>
      <c r="B58" s="21" t="s">
        <v>244</v>
      </c>
      <c r="C58" s="21" t="s">
        <v>150</v>
      </c>
      <c r="D58" s="24">
        <v>863</v>
      </c>
      <c r="E58" s="22">
        <v>18.521705999999998</v>
      </c>
      <c r="F58" s="23">
        <v>8.3573237976927395E-2</v>
      </c>
      <c r="G58" s="22"/>
    </row>
    <row r="59" spans="1:9" x14ac:dyDescent="0.2">
      <c r="A59" s="20" t="s">
        <v>28</v>
      </c>
      <c r="B59" s="20"/>
      <c r="C59" s="20"/>
      <c r="D59" s="20"/>
      <c r="E59" s="25">
        <f>SUM(E7:E58)</f>
        <v>5135.2047659999989</v>
      </c>
      <c r="F59" s="26">
        <f>SUM(F7:F58)</f>
        <v>23.170958980191671</v>
      </c>
      <c r="G59" s="25"/>
      <c r="H59" s="14"/>
      <c r="I59" s="14"/>
    </row>
    <row r="60" spans="1:9" x14ac:dyDescent="0.2">
      <c r="A60" s="21"/>
      <c r="B60" s="21"/>
      <c r="C60" s="21"/>
      <c r="D60" s="21"/>
      <c r="E60" s="22"/>
      <c r="F60" s="23"/>
      <c r="G60" s="22"/>
    </row>
    <row r="61" spans="1:9" x14ac:dyDescent="0.2">
      <c r="A61" s="20" t="s">
        <v>24</v>
      </c>
      <c r="B61" s="21"/>
      <c r="C61" s="21"/>
      <c r="D61" s="21"/>
      <c r="E61" s="22"/>
      <c r="F61" s="23"/>
      <c r="G61" s="22"/>
    </row>
    <row r="62" spans="1:9" x14ac:dyDescent="0.2">
      <c r="A62" s="20" t="s">
        <v>25</v>
      </c>
      <c r="B62" s="21"/>
      <c r="C62" s="21"/>
      <c r="D62" s="21"/>
      <c r="E62" s="22"/>
      <c r="F62" s="23"/>
      <c r="G62" s="22"/>
    </row>
    <row r="63" spans="1:9" x14ac:dyDescent="0.2">
      <c r="A63" s="21" t="s">
        <v>100</v>
      </c>
      <c r="B63" s="21" t="s">
        <v>99</v>
      </c>
      <c r="C63" s="21" t="s">
        <v>26</v>
      </c>
      <c r="D63" s="24">
        <v>2000</v>
      </c>
      <c r="E63" s="22">
        <v>2102.2488219000002</v>
      </c>
      <c r="F63" s="23">
        <v>9.4857212979929599</v>
      </c>
      <c r="G63" s="22">
        <v>7.4749999999999996</v>
      </c>
    </row>
    <row r="64" spans="1:9" x14ac:dyDescent="0.2">
      <c r="A64" s="21" t="s">
        <v>66</v>
      </c>
      <c r="B64" s="21" t="s">
        <v>65</v>
      </c>
      <c r="C64" s="21" t="s">
        <v>67</v>
      </c>
      <c r="D64" s="24">
        <v>1500</v>
      </c>
      <c r="E64" s="22">
        <v>1594.4168115</v>
      </c>
      <c r="F64" s="23">
        <v>7.1942927731335002</v>
      </c>
      <c r="G64" s="22">
        <v>7.72</v>
      </c>
    </row>
    <row r="65" spans="1:9" x14ac:dyDescent="0.2">
      <c r="A65" s="21" t="s">
        <v>257</v>
      </c>
      <c r="B65" s="21" t="s">
        <v>256</v>
      </c>
      <c r="C65" s="21" t="s">
        <v>27</v>
      </c>
      <c r="D65" s="24">
        <v>1500</v>
      </c>
      <c r="E65" s="22">
        <v>1523.7471370000001</v>
      </c>
      <c r="F65" s="23">
        <v>6.87541860869419</v>
      </c>
      <c r="G65" s="22">
        <v>7.5171000000000001</v>
      </c>
    </row>
    <row r="66" spans="1:9" x14ac:dyDescent="0.2">
      <c r="A66" s="21" t="s">
        <v>253</v>
      </c>
      <c r="B66" s="21" t="s">
        <v>252</v>
      </c>
      <c r="C66" s="21" t="s">
        <v>26</v>
      </c>
      <c r="D66" s="24">
        <v>1500</v>
      </c>
      <c r="E66" s="22">
        <v>1516.5535890000001</v>
      </c>
      <c r="F66" s="23">
        <v>6.84296003825244</v>
      </c>
      <c r="G66" s="22">
        <v>7.58</v>
      </c>
    </row>
    <row r="67" spans="1:9" x14ac:dyDescent="0.2">
      <c r="A67" s="21" t="s">
        <v>78</v>
      </c>
      <c r="B67" s="21" t="s">
        <v>77</v>
      </c>
      <c r="C67" s="21" t="s">
        <v>26</v>
      </c>
      <c r="D67" s="24">
        <v>2000</v>
      </c>
      <c r="E67" s="22">
        <v>1092.5039999999999</v>
      </c>
      <c r="F67" s="23">
        <v>4.9295727284919204</v>
      </c>
      <c r="G67" s="22">
        <v>6.2298</v>
      </c>
    </row>
    <row r="68" spans="1:9" x14ac:dyDescent="0.2">
      <c r="A68" s="21" t="s">
        <v>1241</v>
      </c>
      <c r="B68" s="21" t="s">
        <v>1242</v>
      </c>
      <c r="C68" s="21" t="s">
        <v>58</v>
      </c>
      <c r="D68" s="24">
        <v>100</v>
      </c>
      <c r="E68" s="22">
        <v>1082.4149015999999</v>
      </c>
      <c r="F68" s="23">
        <v>4.8840489186681397</v>
      </c>
      <c r="G68" s="22">
        <v>7.7526999999999999</v>
      </c>
    </row>
    <row r="69" spans="1:9" x14ac:dyDescent="0.2">
      <c r="A69" s="21" t="s">
        <v>1243</v>
      </c>
      <c r="B69" s="21" t="s">
        <v>1244</v>
      </c>
      <c r="C69" s="21" t="s">
        <v>26</v>
      </c>
      <c r="D69" s="24">
        <v>1000</v>
      </c>
      <c r="E69" s="22">
        <v>1061.5860656</v>
      </c>
      <c r="F69" s="23">
        <v>4.7900654990085103</v>
      </c>
      <c r="G69" s="22">
        <v>8.1692999999999998</v>
      </c>
    </row>
    <row r="70" spans="1:9" x14ac:dyDescent="0.2">
      <c r="A70" s="21" t="s">
        <v>249</v>
      </c>
      <c r="B70" s="21" t="s">
        <v>248</v>
      </c>
      <c r="C70" s="21" t="s">
        <v>26</v>
      </c>
      <c r="D70" s="24">
        <v>100</v>
      </c>
      <c r="E70" s="22">
        <v>1047.4539726</v>
      </c>
      <c r="F70" s="23">
        <v>4.7262989771016697</v>
      </c>
      <c r="G70" s="22">
        <v>7.64</v>
      </c>
    </row>
    <row r="71" spans="1:9" x14ac:dyDescent="0.2">
      <c r="A71" s="21" t="s">
        <v>57</v>
      </c>
      <c r="B71" s="21" t="s">
        <v>56</v>
      </c>
      <c r="C71" s="21" t="s">
        <v>58</v>
      </c>
      <c r="D71" s="24">
        <v>1000</v>
      </c>
      <c r="E71" s="22">
        <v>1008.7286986</v>
      </c>
      <c r="F71" s="23">
        <v>4.5515636401017296</v>
      </c>
      <c r="G71" s="22">
        <v>7.9249999999999998</v>
      </c>
    </row>
    <row r="72" spans="1:9" x14ac:dyDescent="0.2">
      <c r="A72" s="21" t="s">
        <v>1245</v>
      </c>
      <c r="B72" s="21" t="s">
        <v>1246</v>
      </c>
      <c r="C72" s="21" t="s">
        <v>1247</v>
      </c>
      <c r="D72" s="24">
        <v>500</v>
      </c>
      <c r="E72" s="22">
        <v>526.654</v>
      </c>
      <c r="F72" s="23">
        <v>2.3763566959491098</v>
      </c>
      <c r="G72" s="22">
        <v>8.2550000000000008</v>
      </c>
    </row>
    <row r="73" spans="1:9" x14ac:dyDescent="0.2">
      <c r="A73" s="21" t="s">
        <v>86</v>
      </c>
      <c r="B73" s="21" t="s">
        <v>85</v>
      </c>
      <c r="C73" s="21" t="s">
        <v>26</v>
      </c>
      <c r="D73" s="24">
        <v>500</v>
      </c>
      <c r="E73" s="22">
        <v>520.96443420000003</v>
      </c>
      <c r="F73" s="23">
        <v>2.35068436119826</v>
      </c>
      <c r="G73" s="22">
        <v>7.85</v>
      </c>
    </row>
    <row r="74" spans="1:9" x14ac:dyDescent="0.2">
      <c r="A74" s="21" t="s">
        <v>251</v>
      </c>
      <c r="B74" s="21" t="s">
        <v>250</v>
      </c>
      <c r="C74" s="21" t="s">
        <v>26</v>
      </c>
      <c r="D74" s="24">
        <v>500</v>
      </c>
      <c r="E74" s="22">
        <v>519.68676029999995</v>
      </c>
      <c r="F74" s="23">
        <v>2.3449192688843201</v>
      </c>
      <c r="G74" s="22">
        <v>7.835</v>
      </c>
    </row>
    <row r="75" spans="1:9" x14ac:dyDescent="0.2">
      <c r="A75" s="20" t="s">
        <v>28</v>
      </c>
      <c r="B75" s="20"/>
      <c r="C75" s="20"/>
      <c r="D75" s="20"/>
      <c r="E75" s="25">
        <f>SUM(E62:E74)</f>
        <v>13596.959192299999</v>
      </c>
      <c r="F75" s="26">
        <f>SUM(F62:F74)</f>
        <v>61.351902807476755</v>
      </c>
      <c r="G75" s="25"/>
      <c r="H75" s="14"/>
      <c r="I75" s="14"/>
    </row>
    <row r="76" spans="1:9" x14ac:dyDescent="0.2">
      <c r="A76" s="21"/>
      <c r="B76" s="21"/>
      <c r="C76" s="21"/>
      <c r="D76" s="21"/>
      <c r="E76" s="22"/>
      <c r="F76" s="23"/>
      <c r="G76" s="22"/>
    </row>
    <row r="77" spans="1:9" x14ac:dyDescent="0.2">
      <c r="A77" s="20" t="s">
        <v>31</v>
      </c>
      <c r="B77" s="21"/>
      <c r="C77" s="21"/>
      <c r="D77" s="21"/>
      <c r="E77" s="22"/>
      <c r="F77" s="23"/>
      <c r="G77" s="22"/>
    </row>
    <row r="78" spans="1:9" x14ac:dyDescent="0.2">
      <c r="A78" s="21" t="s">
        <v>259</v>
      </c>
      <c r="B78" s="21" t="s">
        <v>258</v>
      </c>
      <c r="C78" s="21" t="s">
        <v>32</v>
      </c>
      <c r="D78" s="24">
        <v>1000000</v>
      </c>
      <c r="E78" s="22">
        <v>1013.3233332999999</v>
      </c>
      <c r="F78" s="23">
        <v>4.57229545061639</v>
      </c>
      <c r="G78" s="22">
        <v>6.8678497500500004</v>
      </c>
    </row>
    <row r="79" spans="1:9" x14ac:dyDescent="0.2">
      <c r="A79" s="21" t="s">
        <v>1138</v>
      </c>
      <c r="B79" s="21" t="s">
        <v>1139</v>
      </c>
      <c r="C79" s="21" t="s">
        <v>32</v>
      </c>
      <c r="D79" s="24">
        <v>500000</v>
      </c>
      <c r="E79" s="22">
        <v>519.59561110000004</v>
      </c>
      <c r="F79" s="23">
        <v>2.3445079874514398</v>
      </c>
      <c r="G79" s="22">
        <v>6.8889122320499903</v>
      </c>
    </row>
    <row r="80" spans="1:9" x14ac:dyDescent="0.2">
      <c r="A80" s="21" t="s">
        <v>64</v>
      </c>
      <c r="B80" s="21" t="s">
        <v>63</v>
      </c>
      <c r="C80" s="21" t="s">
        <v>32</v>
      </c>
      <c r="D80" s="24">
        <v>500000</v>
      </c>
      <c r="E80" s="22">
        <v>511.14455559999999</v>
      </c>
      <c r="F80" s="23">
        <v>2.3063753190861398</v>
      </c>
      <c r="G80" s="22">
        <v>6.9575922604500002</v>
      </c>
    </row>
    <row r="81" spans="1:9" x14ac:dyDescent="0.2">
      <c r="A81" s="21" t="s">
        <v>255</v>
      </c>
      <c r="B81" s="21" t="s">
        <v>254</v>
      </c>
      <c r="C81" s="21" t="s">
        <v>32</v>
      </c>
      <c r="D81" s="24">
        <v>500000</v>
      </c>
      <c r="E81" s="22">
        <v>494.3436944</v>
      </c>
      <c r="F81" s="23">
        <v>2.2305668394954901</v>
      </c>
      <c r="G81" s="22">
        <v>6.7901698878124899</v>
      </c>
    </row>
    <row r="82" spans="1:9" x14ac:dyDescent="0.2">
      <c r="A82" s="20" t="s">
        <v>28</v>
      </c>
      <c r="B82" s="20"/>
      <c r="C82" s="20"/>
      <c r="D82" s="20"/>
      <c r="E82" s="25">
        <f>SUM(E78:E81)</f>
        <v>2538.4071943999998</v>
      </c>
      <c r="F82" s="26">
        <f>SUM(F78:F81)</f>
        <v>11.45374559664946</v>
      </c>
      <c r="G82" s="25"/>
      <c r="H82" s="14"/>
      <c r="I82" s="14"/>
    </row>
    <row r="83" spans="1:9" x14ac:dyDescent="0.2">
      <c r="A83" s="21"/>
      <c r="B83" s="21"/>
      <c r="C83" s="21"/>
      <c r="D83" s="21"/>
      <c r="E83" s="22"/>
      <c r="F83" s="23"/>
      <c r="G83" s="22"/>
    </row>
    <row r="84" spans="1:9" x14ac:dyDescent="0.2">
      <c r="A84" s="20" t="s">
        <v>992</v>
      </c>
      <c r="B84" s="21"/>
      <c r="C84" s="21"/>
      <c r="D84" s="21"/>
      <c r="E84" s="22"/>
      <c r="F84" s="23"/>
      <c r="G84" s="22"/>
    </row>
    <row r="85" spans="1:9" x14ac:dyDescent="0.2">
      <c r="A85" s="21" t="s">
        <v>993</v>
      </c>
      <c r="B85" s="21" t="s">
        <v>994</v>
      </c>
      <c r="C85" s="21" t="s">
        <v>995</v>
      </c>
      <c r="D85" s="24">
        <v>636.86800000000005</v>
      </c>
      <c r="E85" s="22">
        <v>66.450681000000003</v>
      </c>
      <c r="F85" s="23">
        <v>0.299837313957034</v>
      </c>
      <c r="G85" s="22">
        <v>6.67</v>
      </c>
    </row>
    <row r="86" spans="1:9" x14ac:dyDescent="0.2">
      <c r="A86" s="20" t="s">
        <v>28</v>
      </c>
      <c r="B86" s="20"/>
      <c r="C86" s="20"/>
      <c r="D86" s="20"/>
      <c r="E86" s="25">
        <f>SUM(E85:E85)</f>
        <v>66.450681000000003</v>
      </c>
      <c r="F86" s="26">
        <f>SUM(F85:F85)</f>
        <v>0.299837313957034</v>
      </c>
      <c r="G86" s="25"/>
      <c r="H86" s="14"/>
      <c r="I86" s="14"/>
    </row>
    <row r="87" spans="1:9" x14ac:dyDescent="0.2">
      <c r="A87" s="21"/>
      <c r="B87" s="21"/>
      <c r="C87" s="21"/>
      <c r="D87" s="21"/>
      <c r="E87" s="22"/>
      <c r="F87" s="23"/>
      <c r="G87" s="22"/>
    </row>
    <row r="88" spans="1:9" x14ac:dyDescent="0.2">
      <c r="A88" s="20" t="s">
        <v>33</v>
      </c>
      <c r="B88" s="20"/>
      <c r="C88" s="20"/>
      <c r="D88" s="20"/>
      <c r="E88" s="25">
        <f>E59+E75+E82+E86</f>
        <v>21337.021833699997</v>
      </c>
      <c r="F88" s="26">
        <f>F59+F75+F82+F86</f>
        <v>96.276444698274915</v>
      </c>
      <c r="G88" s="25"/>
      <c r="H88" s="14"/>
      <c r="I88" s="14"/>
    </row>
    <row r="89" spans="1:9" x14ac:dyDescent="0.2">
      <c r="A89" s="20"/>
      <c r="B89" s="20"/>
      <c r="C89" s="20"/>
      <c r="D89" s="20"/>
      <c r="E89" s="25"/>
      <c r="F89" s="26"/>
      <c r="G89" s="25"/>
      <c r="H89" s="14"/>
      <c r="I89" s="14"/>
    </row>
    <row r="90" spans="1:9" x14ac:dyDescent="0.2">
      <c r="A90" s="20" t="s">
        <v>35</v>
      </c>
      <c r="B90" s="20"/>
      <c r="C90" s="20"/>
      <c r="D90" s="20"/>
      <c r="E90" s="25">
        <f>E92-(E59+E75+E82+E86)</f>
        <v>825.22345960000166</v>
      </c>
      <c r="F90" s="26">
        <f>F92-(F59+F75+F82+F86)</f>
        <v>3.7235553017250851</v>
      </c>
      <c r="G90" s="25"/>
      <c r="H90" s="14"/>
      <c r="I90" s="14"/>
    </row>
    <row r="91" spans="1:9" x14ac:dyDescent="0.2">
      <c r="A91" s="20"/>
      <c r="B91" s="20"/>
      <c r="C91" s="20"/>
      <c r="D91" s="20"/>
      <c r="E91" s="25"/>
      <c r="F91" s="26"/>
      <c r="G91" s="25"/>
      <c r="H91" s="14"/>
      <c r="I91" s="14"/>
    </row>
    <row r="92" spans="1:9" x14ac:dyDescent="0.2">
      <c r="A92" s="27" t="s">
        <v>34</v>
      </c>
      <c r="B92" s="27"/>
      <c r="C92" s="27"/>
      <c r="D92" s="27"/>
      <c r="E92" s="28">
        <v>22162.245293299999</v>
      </c>
      <c r="F92" s="29">
        <v>100</v>
      </c>
      <c r="G92" s="28"/>
      <c r="H92" s="14"/>
      <c r="I92" s="14"/>
    </row>
    <row r="94" spans="1:9" x14ac:dyDescent="0.2">
      <c r="A94" s="14" t="s">
        <v>36</v>
      </c>
    </row>
    <row r="95" spans="1:9" x14ac:dyDescent="0.2">
      <c r="A95" s="14" t="s">
        <v>997</v>
      </c>
    </row>
    <row r="97" spans="1:4" x14ac:dyDescent="0.2">
      <c r="A97" s="14" t="s">
        <v>37</v>
      </c>
    </row>
    <row r="98" spans="1:4" x14ac:dyDescent="0.2">
      <c r="A98" s="14" t="s">
        <v>38</v>
      </c>
    </row>
    <row r="99" spans="1:4" x14ac:dyDescent="0.2">
      <c r="A99" s="14" t="s">
        <v>39</v>
      </c>
      <c r="B99" s="14"/>
      <c r="C99" s="30" t="s">
        <v>41</v>
      </c>
      <c r="D99" s="14" t="s">
        <v>40</v>
      </c>
    </row>
    <row r="100" spans="1:4" x14ac:dyDescent="0.2">
      <c r="A100" s="7" t="s">
        <v>42</v>
      </c>
      <c r="C100" s="31">
        <v>81.758399999999995</v>
      </c>
      <c r="D100" s="31">
        <v>86.325100000000006</v>
      </c>
    </row>
    <row r="101" spans="1:4" x14ac:dyDescent="0.2">
      <c r="A101" s="7" t="s">
        <v>87</v>
      </c>
      <c r="C101" s="31">
        <v>13.136900000000001</v>
      </c>
      <c r="D101" s="31">
        <v>13.353899999999999</v>
      </c>
    </row>
    <row r="102" spans="1:4" x14ac:dyDescent="0.2">
      <c r="A102" s="7" t="s">
        <v>88</v>
      </c>
      <c r="C102" s="31">
        <v>12.2873</v>
      </c>
      <c r="D102" s="31">
        <v>12.468500000000001</v>
      </c>
    </row>
    <row r="103" spans="1:4" x14ac:dyDescent="0.2">
      <c r="A103" s="7" t="s">
        <v>44</v>
      </c>
      <c r="C103" s="31">
        <v>89.086100000000002</v>
      </c>
      <c r="D103" s="31">
        <v>94.402299999999997</v>
      </c>
    </row>
    <row r="104" spans="1:4" x14ac:dyDescent="0.2">
      <c r="A104" s="7" t="s">
        <v>89</v>
      </c>
      <c r="C104" s="31">
        <v>14.8416</v>
      </c>
      <c r="D104" s="31">
        <v>15.145899999999999</v>
      </c>
    </row>
    <row r="105" spans="1:4" x14ac:dyDescent="0.2">
      <c r="A105" s="7" t="s">
        <v>90</v>
      </c>
      <c r="C105" s="31">
        <v>13.9887</v>
      </c>
      <c r="D105" s="31">
        <v>14.266400000000001</v>
      </c>
    </row>
    <row r="107" spans="1:4" x14ac:dyDescent="0.2">
      <c r="A107" s="14" t="s">
        <v>47</v>
      </c>
    </row>
    <row r="108" spans="1:4" x14ac:dyDescent="0.2">
      <c r="A108" s="88" t="s">
        <v>52</v>
      </c>
      <c r="B108" s="89"/>
      <c r="C108" s="33" t="s">
        <v>53</v>
      </c>
    </row>
    <row r="109" spans="1:4" x14ac:dyDescent="0.2">
      <c r="A109" s="83" t="s">
        <v>1168</v>
      </c>
      <c r="B109" s="84"/>
      <c r="C109" s="34">
        <v>0.51</v>
      </c>
    </row>
    <row r="110" spans="1:4" x14ac:dyDescent="0.2">
      <c r="A110" s="83" t="s">
        <v>1169</v>
      </c>
      <c r="B110" s="84"/>
      <c r="C110" s="34">
        <v>0.5</v>
      </c>
    </row>
    <row r="111" spans="1:4" x14ac:dyDescent="0.2">
      <c r="A111" s="83" t="s">
        <v>89</v>
      </c>
      <c r="B111" s="84"/>
      <c r="C111" s="34">
        <v>0.56999999999999995</v>
      </c>
    </row>
    <row r="112" spans="1:4" x14ac:dyDescent="0.2">
      <c r="A112" s="83" t="s">
        <v>90</v>
      </c>
      <c r="B112" s="84"/>
      <c r="C112" s="34">
        <v>0.55000000000000004</v>
      </c>
    </row>
    <row r="113" spans="1:5" x14ac:dyDescent="0.2">
      <c r="A113" s="7" t="s">
        <v>54</v>
      </c>
    </row>
    <row r="114" spans="1:5" x14ac:dyDescent="0.2">
      <c r="A114" s="7" t="s">
        <v>46</v>
      </c>
    </row>
    <row r="116" spans="1:5" x14ac:dyDescent="0.2">
      <c r="A116" s="14" t="s">
        <v>1015</v>
      </c>
      <c r="D116" s="32">
        <v>3.5110526329562699</v>
      </c>
      <c r="E116" s="10" t="s">
        <v>49</v>
      </c>
    </row>
    <row r="118" spans="1:5" x14ac:dyDescent="0.2">
      <c r="A118" s="14" t="s">
        <v>1272</v>
      </c>
      <c r="D118" s="30" t="s">
        <v>48</v>
      </c>
    </row>
    <row r="120" spans="1:5" x14ac:dyDescent="0.2">
      <c r="A120" s="14" t="s">
        <v>1248</v>
      </c>
    </row>
    <row r="122" spans="1:5" x14ac:dyDescent="0.2">
      <c r="A122" s="14" t="s">
        <v>1173</v>
      </c>
    </row>
    <row r="123" spans="1:5" x14ac:dyDescent="0.2">
      <c r="A123" s="66"/>
    </row>
    <row r="124" spans="1:5" x14ac:dyDescent="0.2">
      <c r="A124" s="66" t="s">
        <v>891</v>
      </c>
    </row>
    <row r="125" spans="1:5" x14ac:dyDescent="0.2">
      <c r="A125" s="67"/>
    </row>
    <row r="126" spans="1:5" x14ac:dyDescent="0.2">
      <c r="A126" s="68"/>
    </row>
    <row r="127" spans="1:5" x14ac:dyDescent="0.2">
      <c r="A127" s="68"/>
    </row>
    <row r="128" spans="1:5" x14ac:dyDescent="0.2">
      <c r="A128" s="68"/>
    </row>
    <row r="129" spans="1:1" x14ac:dyDescent="0.2">
      <c r="A129" s="68"/>
    </row>
    <row r="130" spans="1:1" x14ac:dyDescent="0.2">
      <c r="A130" s="68"/>
    </row>
    <row r="131" spans="1:1" x14ac:dyDescent="0.2">
      <c r="A131" s="68"/>
    </row>
    <row r="132" spans="1:1" x14ac:dyDescent="0.2">
      <c r="A132" s="68"/>
    </row>
    <row r="133" spans="1:1" x14ac:dyDescent="0.2">
      <c r="A133" s="68"/>
    </row>
    <row r="134" spans="1:1" x14ac:dyDescent="0.2">
      <c r="A134" s="68"/>
    </row>
    <row r="135" spans="1:1" x14ac:dyDescent="0.2">
      <c r="A135" s="68"/>
    </row>
    <row r="136" spans="1:1" x14ac:dyDescent="0.2">
      <c r="A136" s="68"/>
    </row>
    <row r="137" spans="1:1" x14ac:dyDescent="0.2">
      <c r="A137" s="66" t="s">
        <v>1249</v>
      </c>
    </row>
    <row r="138" spans="1:1" x14ac:dyDescent="0.2">
      <c r="A138" s="68"/>
    </row>
    <row r="139" spans="1:1" x14ac:dyDescent="0.2">
      <c r="A139" s="66" t="s">
        <v>892</v>
      </c>
    </row>
    <row r="140" spans="1:1" x14ac:dyDescent="0.2">
      <c r="A140" s="68"/>
    </row>
    <row r="141" spans="1:1" x14ac:dyDescent="0.2">
      <c r="A141" s="68"/>
    </row>
    <row r="142" spans="1:1" x14ac:dyDescent="0.2">
      <c r="A142" s="68"/>
    </row>
    <row r="143" spans="1:1" x14ac:dyDescent="0.2">
      <c r="A143" s="68"/>
    </row>
    <row r="144" spans="1:1" x14ac:dyDescent="0.2">
      <c r="A144" s="68"/>
    </row>
    <row r="145" spans="1:1" x14ac:dyDescent="0.2">
      <c r="A145" s="68"/>
    </row>
    <row r="146" spans="1:1" x14ac:dyDescent="0.2">
      <c r="A146" s="68"/>
    </row>
    <row r="147" spans="1:1" x14ac:dyDescent="0.2">
      <c r="A147" s="68"/>
    </row>
    <row r="148" spans="1:1" x14ac:dyDescent="0.2">
      <c r="A148" s="68"/>
    </row>
    <row r="149" spans="1:1" x14ac:dyDescent="0.2">
      <c r="A149" s="68"/>
    </row>
    <row r="150" spans="1:1" x14ac:dyDescent="0.2">
      <c r="A150" s="68"/>
    </row>
    <row r="151" spans="1:1" x14ac:dyDescent="0.2">
      <c r="A151" s="68"/>
    </row>
    <row r="152" spans="1:1" x14ac:dyDescent="0.2">
      <c r="A152" s="7" t="s">
        <v>890</v>
      </c>
    </row>
    <row r="153" spans="1:1" x14ac:dyDescent="0.2">
      <c r="A153" s="68"/>
    </row>
    <row r="154" spans="1:1" x14ac:dyDescent="0.2">
      <c r="A154" s="68"/>
    </row>
    <row r="155" spans="1:1" x14ac:dyDescent="0.2">
      <c r="A155" s="67"/>
    </row>
    <row r="156" spans="1:1" x14ac:dyDescent="0.2">
      <c r="A156" s="67"/>
    </row>
  </sheetData>
  <mergeCells count="6">
    <mergeCell ref="A112:B112"/>
    <mergeCell ref="A1:G1"/>
    <mergeCell ref="A108:B108"/>
    <mergeCell ref="A109:B109"/>
    <mergeCell ref="A110:B110"/>
    <mergeCell ref="A111:B111"/>
  </mergeCells>
  <conditionalFormatting sqref="F2:F3">
    <cfRule type="cellIs" dxfId="75" priority="2" stopIfTrue="1" operator="between">
      <formula>0.009</formula>
      <formula>-0.009</formula>
    </cfRule>
  </conditionalFormatting>
  <conditionalFormatting sqref="F5:F65538">
    <cfRule type="cellIs" dxfId="74" priority="1" stopIfTrue="1" operator="between">
      <formula>0.009</formula>
      <formula>-0.009</formula>
    </cfRule>
  </conditionalFormatting>
  <hyperlinks>
    <hyperlink ref="A123" r:id="rId1" tooltip="https://www.franklintempletonindia.com/downloadsServlet/pdf/product-labels-jg9o5k7l" display="https://www.franklintempletonindia.com/downloadsServlet/pdf/product-labels-jg9o5k7l" xr:uid="{00000000-0004-0000-0A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164"/>
  <sheetViews>
    <sheetView workbookViewId="0">
      <selection sqref="A1:G1"/>
    </sheetView>
  </sheetViews>
  <sheetFormatPr defaultColWidth="9.140625" defaultRowHeight="11.25" x14ac:dyDescent="0.2"/>
  <cols>
    <col min="1" max="1" width="38.7109375" style="7" bestFit="1" customWidth="1"/>
    <col min="2" max="2" width="52.5703125" style="7" bestFit="1" customWidth="1"/>
    <col min="3" max="3" width="25.5703125" style="7" bestFit="1" customWidth="1"/>
    <col min="4" max="4" width="15" style="7" bestFit="1" customWidth="1"/>
    <col min="5" max="5" width="33.28515625" style="10" customWidth="1"/>
    <col min="6" max="6" width="31.28515625" style="11" bestFit="1" customWidth="1"/>
    <col min="7" max="7" width="35.5703125" style="10" customWidth="1"/>
    <col min="8" max="8" width="32.7109375" style="7" customWidth="1"/>
    <col min="9" max="16384" width="9.140625" style="7"/>
  </cols>
  <sheetData>
    <row r="1" spans="1:11" s="1" customFormat="1" ht="15" x14ac:dyDescent="0.2">
      <c r="A1" s="85" t="s">
        <v>8</v>
      </c>
      <c r="B1" s="86"/>
      <c r="C1" s="86"/>
      <c r="D1" s="86"/>
      <c r="E1" s="86"/>
      <c r="F1" s="86"/>
      <c r="G1" s="86"/>
    </row>
    <row r="2" spans="1:11" s="1" customFormat="1" ht="12" x14ac:dyDescent="0.2">
      <c r="E2" s="5"/>
      <c r="F2" s="9"/>
      <c r="G2" s="10"/>
    </row>
    <row r="3" spans="1:11" s="1" customFormat="1" ht="12" x14ac:dyDescent="0.2">
      <c r="A3" s="8" t="s">
        <v>7</v>
      </c>
      <c r="B3" s="2"/>
      <c r="C3" s="3"/>
      <c r="D3" s="3"/>
      <c r="E3" s="4"/>
      <c r="F3" s="9"/>
      <c r="G3" s="10"/>
    </row>
    <row r="4" spans="1:11" s="1" customFormat="1" ht="30.75" customHeight="1" x14ac:dyDescent="0.2">
      <c r="A4" s="37" t="s">
        <v>2</v>
      </c>
      <c r="B4" s="37" t="s">
        <v>0</v>
      </c>
      <c r="C4" s="38" t="s">
        <v>4</v>
      </c>
      <c r="D4" s="38" t="s">
        <v>1</v>
      </c>
      <c r="E4" s="54" t="s">
        <v>6</v>
      </c>
      <c r="F4" s="39" t="s">
        <v>260</v>
      </c>
      <c r="G4" s="54" t="s">
        <v>261</v>
      </c>
      <c r="H4" s="55" t="s">
        <v>262</v>
      </c>
      <c r="I4" s="40" t="s">
        <v>5</v>
      </c>
      <c r="J4" s="36"/>
      <c r="K4" s="36"/>
    </row>
    <row r="5" spans="1:11" x14ac:dyDescent="0.2">
      <c r="A5" s="41" t="s">
        <v>109</v>
      </c>
      <c r="B5" s="42"/>
      <c r="C5" s="42"/>
      <c r="D5" s="42"/>
      <c r="E5" s="43"/>
      <c r="F5" s="44"/>
      <c r="G5" s="43"/>
      <c r="H5" s="42"/>
      <c r="I5" s="42"/>
    </row>
    <row r="6" spans="1:11" x14ac:dyDescent="0.2">
      <c r="A6" s="41" t="s">
        <v>25</v>
      </c>
      <c r="B6" s="42"/>
      <c r="C6" s="42"/>
      <c r="D6" s="42"/>
      <c r="E6" s="43"/>
      <c r="F6" s="44"/>
      <c r="G6" s="43"/>
      <c r="H6" s="42"/>
      <c r="I6" s="42"/>
    </row>
    <row r="7" spans="1:11" x14ac:dyDescent="0.2">
      <c r="A7" s="42" t="s">
        <v>111</v>
      </c>
      <c r="B7" s="42" t="s">
        <v>110</v>
      </c>
      <c r="C7" s="42" t="s">
        <v>112</v>
      </c>
      <c r="D7" s="45">
        <v>169300</v>
      </c>
      <c r="E7" s="43">
        <v>2938.5401000000002</v>
      </c>
      <c r="F7" s="44">
        <v>4.0563564509912</v>
      </c>
      <c r="G7" s="43">
        <v>-1461.1608000000001</v>
      </c>
      <c r="H7" s="43">
        <v>-2.0169842286703799</v>
      </c>
      <c r="I7" s="46"/>
    </row>
    <row r="8" spans="1:11" x14ac:dyDescent="0.2">
      <c r="A8" s="42" t="s">
        <v>116</v>
      </c>
      <c r="B8" s="42" t="s">
        <v>115</v>
      </c>
      <c r="C8" s="42" t="s">
        <v>117</v>
      </c>
      <c r="D8" s="45">
        <v>78900</v>
      </c>
      <c r="E8" s="43">
        <v>2857.9947000000002</v>
      </c>
      <c r="F8" s="44">
        <v>3.9451716987777901</v>
      </c>
      <c r="G8" s="43">
        <v>-1498.7936999999999</v>
      </c>
      <c r="H8" s="43">
        <v>-2.0689326287226701</v>
      </c>
      <c r="I8" s="46"/>
    </row>
    <row r="9" spans="1:11" x14ac:dyDescent="0.2">
      <c r="A9" s="42" t="s">
        <v>264</v>
      </c>
      <c r="B9" s="42" t="s">
        <v>263</v>
      </c>
      <c r="C9" s="42" t="s">
        <v>133</v>
      </c>
      <c r="D9" s="45">
        <v>635850</v>
      </c>
      <c r="E9" s="43">
        <v>2798.0579250000001</v>
      </c>
      <c r="F9" s="44">
        <v>3.8624350623361599</v>
      </c>
      <c r="G9" s="43">
        <v>-2818.7230500000001</v>
      </c>
      <c r="H9" s="43">
        <v>-3.8909611706252001</v>
      </c>
      <c r="I9" s="46"/>
    </row>
    <row r="10" spans="1:11" x14ac:dyDescent="0.2">
      <c r="A10" s="42" t="s">
        <v>141</v>
      </c>
      <c r="B10" s="42" t="s">
        <v>140</v>
      </c>
      <c r="C10" s="42" t="s">
        <v>112</v>
      </c>
      <c r="D10" s="45">
        <v>279950</v>
      </c>
      <c r="E10" s="43">
        <v>2296.1498999999999</v>
      </c>
      <c r="F10" s="44">
        <v>3.16960195959477</v>
      </c>
      <c r="G10" s="43">
        <v>-1914.602625</v>
      </c>
      <c r="H10" s="43">
        <v>-2.6429146599032101</v>
      </c>
      <c r="I10" s="46"/>
    </row>
    <row r="11" spans="1:11" x14ac:dyDescent="0.2">
      <c r="A11" s="42" t="s">
        <v>127</v>
      </c>
      <c r="B11" s="42" t="s">
        <v>126</v>
      </c>
      <c r="C11" s="42" t="s">
        <v>128</v>
      </c>
      <c r="D11" s="45">
        <v>166000</v>
      </c>
      <c r="E11" s="43">
        <v>2211.203</v>
      </c>
      <c r="F11" s="44">
        <v>3.0523413832266901</v>
      </c>
      <c r="G11" s="43">
        <v>-2222.3249999999998</v>
      </c>
      <c r="H11" s="43">
        <v>-3.0676941757402001</v>
      </c>
      <c r="I11" s="46"/>
    </row>
    <row r="12" spans="1:11" x14ac:dyDescent="0.2">
      <c r="A12" s="42" t="s">
        <v>125</v>
      </c>
      <c r="B12" s="42" t="s">
        <v>124</v>
      </c>
      <c r="C12" s="42" t="s">
        <v>112</v>
      </c>
      <c r="D12" s="45">
        <v>175000</v>
      </c>
      <c r="E12" s="43">
        <v>2029.2125000000001</v>
      </c>
      <c r="F12" s="44">
        <v>2.8011219635243298</v>
      </c>
      <c r="G12" s="43">
        <v>-2045.1375</v>
      </c>
      <c r="H12" s="43">
        <v>-2.8231048102045699</v>
      </c>
      <c r="I12" s="46"/>
    </row>
    <row r="13" spans="1:11" x14ac:dyDescent="0.2">
      <c r="A13" s="42" t="s">
        <v>266</v>
      </c>
      <c r="B13" s="42" t="s">
        <v>265</v>
      </c>
      <c r="C13" s="42" t="s">
        <v>112</v>
      </c>
      <c r="D13" s="45">
        <v>104900</v>
      </c>
      <c r="E13" s="43">
        <v>1815.9239</v>
      </c>
      <c r="F13" s="44">
        <v>2.5066986924133201</v>
      </c>
      <c r="G13" s="43">
        <v>-1820.3184000000001</v>
      </c>
      <c r="H13" s="43">
        <v>-2.5127648537782399</v>
      </c>
      <c r="I13" s="46"/>
    </row>
    <row r="14" spans="1:11" x14ac:dyDescent="0.2">
      <c r="A14" s="42" t="s">
        <v>268</v>
      </c>
      <c r="B14" s="42" t="s">
        <v>267</v>
      </c>
      <c r="C14" s="42" t="s">
        <v>218</v>
      </c>
      <c r="D14" s="45">
        <v>25375</v>
      </c>
      <c r="E14" s="43">
        <v>1748.2740630000001</v>
      </c>
      <c r="F14" s="44">
        <v>2.4133149564815</v>
      </c>
      <c r="G14" s="43">
        <v>-1759.324875</v>
      </c>
      <c r="H14" s="43">
        <v>-2.4285694811840499</v>
      </c>
      <c r="I14" s="46"/>
    </row>
    <row r="15" spans="1:11" x14ac:dyDescent="0.2">
      <c r="A15" s="42" t="s">
        <v>270</v>
      </c>
      <c r="B15" s="42" t="s">
        <v>269</v>
      </c>
      <c r="C15" s="42" t="s">
        <v>271</v>
      </c>
      <c r="D15" s="45">
        <v>41400</v>
      </c>
      <c r="E15" s="43">
        <v>1677.7349999999999</v>
      </c>
      <c r="F15" s="44">
        <v>2.3159429372101199</v>
      </c>
      <c r="G15" s="43">
        <v>-1687.5468000000001</v>
      </c>
      <c r="H15" s="43">
        <v>-2.3294871315622201</v>
      </c>
      <c r="I15" s="46"/>
    </row>
    <row r="16" spans="1:11" x14ac:dyDescent="0.2">
      <c r="A16" s="42" t="s">
        <v>122</v>
      </c>
      <c r="B16" s="42" t="s">
        <v>121</v>
      </c>
      <c r="C16" s="42" t="s">
        <v>123</v>
      </c>
      <c r="D16" s="45">
        <v>100500</v>
      </c>
      <c r="E16" s="43">
        <v>1620.663</v>
      </c>
      <c r="F16" s="44">
        <v>2.2371608319834602</v>
      </c>
      <c r="G16" s="43">
        <v>-1048.7487000000001</v>
      </c>
      <c r="H16" s="43">
        <v>-1.4476911697457</v>
      </c>
      <c r="I16" s="46"/>
    </row>
    <row r="17" spans="1:9" x14ac:dyDescent="0.2">
      <c r="A17" s="42" t="s">
        <v>273</v>
      </c>
      <c r="B17" s="42" t="s">
        <v>272</v>
      </c>
      <c r="C17" s="42" t="s">
        <v>177</v>
      </c>
      <c r="D17" s="45">
        <v>329600</v>
      </c>
      <c r="E17" s="43">
        <v>1611.0848000000001</v>
      </c>
      <c r="F17" s="44">
        <v>2.2239390987292902</v>
      </c>
      <c r="G17" s="43">
        <v>-1618.1712</v>
      </c>
      <c r="H17" s="43">
        <v>-2.2337211549123199</v>
      </c>
      <c r="I17" s="46"/>
    </row>
    <row r="18" spans="1:9" x14ac:dyDescent="0.2">
      <c r="A18" s="42" t="s">
        <v>119</v>
      </c>
      <c r="B18" s="42" t="s">
        <v>118</v>
      </c>
      <c r="C18" s="42" t="s">
        <v>120</v>
      </c>
      <c r="D18" s="45">
        <v>83000</v>
      </c>
      <c r="E18" s="43">
        <v>1458.5174999999999</v>
      </c>
      <c r="F18" s="44">
        <v>2.0133354212210901</v>
      </c>
      <c r="G18" s="43">
        <v>-353.93</v>
      </c>
      <c r="H18" s="43">
        <v>-0.48856445372289298</v>
      </c>
      <c r="I18" s="46"/>
    </row>
    <row r="19" spans="1:9" x14ac:dyDescent="0.2">
      <c r="A19" s="42" t="s">
        <v>275</v>
      </c>
      <c r="B19" s="42" t="s">
        <v>274</v>
      </c>
      <c r="C19" s="42" t="s">
        <v>144</v>
      </c>
      <c r="D19" s="45">
        <v>53200</v>
      </c>
      <c r="E19" s="43">
        <v>1451.5886</v>
      </c>
      <c r="F19" s="44">
        <v>2.0037707778074201</v>
      </c>
      <c r="G19" s="43">
        <v>-1463.4256</v>
      </c>
      <c r="H19" s="43">
        <v>-2.02011055527392</v>
      </c>
      <c r="I19" s="46"/>
    </row>
    <row r="20" spans="1:9" x14ac:dyDescent="0.2">
      <c r="A20" s="42" t="s">
        <v>132</v>
      </c>
      <c r="B20" s="42" t="s">
        <v>131</v>
      </c>
      <c r="C20" s="42" t="s">
        <v>133</v>
      </c>
      <c r="D20" s="45">
        <v>350000</v>
      </c>
      <c r="E20" s="43">
        <v>1428.5250000000001</v>
      </c>
      <c r="F20" s="44">
        <v>1.9719338181405801</v>
      </c>
      <c r="G20" s="43">
        <v>-603.36149999999998</v>
      </c>
      <c r="H20" s="43">
        <v>-0.83287933106807999</v>
      </c>
      <c r="I20" s="46"/>
    </row>
    <row r="21" spans="1:9" x14ac:dyDescent="0.2">
      <c r="A21" s="42" t="s">
        <v>179</v>
      </c>
      <c r="B21" s="42" t="s">
        <v>178</v>
      </c>
      <c r="C21" s="42" t="s">
        <v>112</v>
      </c>
      <c r="D21" s="45">
        <v>134000</v>
      </c>
      <c r="E21" s="43">
        <v>1414.5039999999999</v>
      </c>
      <c r="F21" s="44">
        <v>1.9525792502722199</v>
      </c>
      <c r="G21" s="43">
        <v>-983.46</v>
      </c>
      <c r="H21" s="43">
        <v>-1.3575667438711501</v>
      </c>
      <c r="I21" s="46"/>
    </row>
    <row r="22" spans="1:9" x14ac:dyDescent="0.2">
      <c r="A22" s="42" t="s">
        <v>277</v>
      </c>
      <c r="B22" s="42" t="s">
        <v>276</v>
      </c>
      <c r="C22" s="42" t="s">
        <v>128</v>
      </c>
      <c r="D22" s="45">
        <v>437400</v>
      </c>
      <c r="E22" s="43">
        <v>1359.2204999999999</v>
      </c>
      <c r="F22" s="44">
        <v>1.8762659878265699</v>
      </c>
      <c r="G22" s="43">
        <v>-1368.8433</v>
      </c>
      <c r="H22" s="43">
        <v>-1.88954928685543</v>
      </c>
      <c r="I22" s="46"/>
    </row>
    <row r="23" spans="1:9" x14ac:dyDescent="0.2">
      <c r="A23" s="42" t="s">
        <v>279</v>
      </c>
      <c r="B23" s="42" t="s">
        <v>278</v>
      </c>
      <c r="C23" s="42" t="s">
        <v>128</v>
      </c>
      <c r="D23" s="45">
        <v>340200</v>
      </c>
      <c r="E23" s="43">
        <v>1295.8217999999999</v>
      </c>
      <c r="F23" s="44">
        <v>1.7887505151844001</v>
      </c>
      <c r="G23" s="43">
        <v>-1304.3268</v>
      </c>
      <c r="H23" s="43">
        <v>-1.80049080473011</v>
      </c>
      <c r="I23" s="46"/>
    </row>
    <row r="24" spans="1:9" x14ac:dyDescent="0.2">
      <c r="A24" s="42" t="s">
        <v>281</v>
      </c>
      <c r="B24" s="42" t="s">
        <v>280</v>
      </c>
      <c r="C24" s="42" t="s">
        <v>194</v>
      </c>
      <c r="D24" s="45">
        <v>29700</v>
      </c>
      <c r="E24" s="43">
        <v>1261.2699</v>
      </c>
      <c r="F24" s="44">
        <v>1.7410551230204501</v>
      </c>
      <c r="G24" s="43">
        <v>-1269.45225</v>
      </c>
      <c r="H24" s="43">
        <v>-1.7523500269786301</v>
      </c>
      <c r="I24" s="46"/>
    </row>
    <row r="25" spans="1:9" x14ac:dyDescent="0.2">
      <c r="A25" s="42" t="s">
        <v>283</v>
      </c>
      <c r="B25" s="42" t="s">
        <v>282</v>
      </c>
      <c r="C25" s="42" t="s">
        <v>120</v>
      </c>
      <c r="D25" s="45">
        <v>31500</v>
      </c>
      <c r="E25" s="43">
        <v>1250.0617500000001</v>
      </c>
      <c r="F25" s="44">
        <v>1.7255834091730999</v>
      </c>
      <c r="G25" s="43">
        <v>-1258.0627500000001</v>
      </c>
      <c r="H25" s="43">
        <v>-1.7366279778568401</v>
      </c>
      <c r="I25" s="46"/>
    </row>
    <row r="26" spans="1:9" x14ac:dyDescent="0.2">
      <c r="A26" s="42" t="s">
        <v>176</v>
      </c>
      <c r="B26" s="42" t="s">
        <v>175</v>
      </c>
      <c r="C26" s="42" t="s">
        <v>177</v>
      </c>
      <c r="D26" s="45">
        <v>42000</v>
      </c>
      <c r="E26" s="43">
        <v>1061.865</v>
      </c>
      <c r="F26" s="44">
        <v>1.4657968910588499</v>
      </c>
      <c r="G26" s="43">
        <v>-755.20500000000004</v>
      </c>
      <c r="H26" s="43">
        <v>-1.0424838761161701</v>
      </c>
      <c r="I26" s="46"/>
    </row>
    <row r="27" spans="1:9" x14ac:dyDescent="0.2">
      <c r="A27" s="42" t="s">
        <v>149</v>
      </c>
      <c r="B27" s="42" t="s">
        <v>148</v>
      </c>
      <c r="C27" s="42" t="s">
        <v>150</v>
      </c>
      <c r="D27" s="45">
        <v>12275</v>
      </c>
      <c r="E27" s="43">
        <v>862.03642500000001</v>
      </c>
      <c r="F27" s="44">
        <v>1.1899538187476599</v>
      </c>
      <c r="G27" s="43">
        <v>-485.13093750000002</v>
      </c>
      <c r="H27" s="43">
        <v>-0.66967403572390705</v>
      </c>
      <c r="I27" s="46"/>
    </row>
    <row r="28" spans="1:9" x14ac:dyDescent="0.2">
      <c r="A28" s="42" t="s">
        <v>161</v>
      </c>
      <c r="B28" s="42" t="s">
        <v>160</v>
      </c>
      <c r="C28" s="42" t="s">
        <v>162</v>
      </c>
      <c r="D28" s="45">
        <v>114300</v>
      </c>
      <c r="E28" s="43">
        <v>823.13144999999997</v>
      </c>
      <c r="F28" s="44">
        <v>1.13624944822813</v>
      </c>
      <c r="G28" s="43">
        <v>-589.49879999999996</v>
      </c>
      <c r="H28" s="43">
        <v>-0.81374328028791298</v>
      </c>
      <c r="I28" s="46"/>
    </row>
    <row r="29" spans="1:9" x14ac:dyDescent="0.2">
      <c r="A29" s="42" t="s">
        <v>114</v>
      </c>
      <c r="B29" s="42" t="s">
        <v>113</v>
      </c>
      <c r="C29" s="42" t="s">
        <v>112</v>
      </c>
      <c r="D29" s="45">
        <v>58000</v>
      </c>
      <c r="E29" s="43">
        <v>749.505</v>
      </c>
      <c r="F29" s="44">
        <v>1.03461560446296</v>
      </c>
      <c r="G29" s="43"/>
      <c r="H29" s="43"/>
      <c r="I29" s="46"/>
    </row>
    <row r="30" spans="1:9" x14ac:dyDescent="0.2">
      <c r="A30" s="42" t="s">
        <v>285</v>
      </c>
      <c r="B30" s="42" t="s">
        <v>284</v>
      </c>
      <c r="C30" s="42" t="s">
        <v>112</v>
      </c>
      <c r="D30" s="45">
        <v>263250</v>
      </c>
      <c r="E30" s="43">
        <v>660.65219999999999</v>
      </c>
      <c r="F30" s="44">
        <v>0.91196332945448999</v>
      </c>
      <c r="G30" s="43">
        <v>-664.57462499999997</v>
      </c>
      <c r="H30" s="43">
        <v>-0.91737783918069005</v>
      </c>
      <c r="I30" s="46"/>
    </row>
    <row r="31" spans="1:9" x14ac:dyDescent="0.2">
      <c r="A31" s="42" t="s">
        <v>143</v>
      </c>
      <c r="B31" s="42" t="s">
        <v>142</v>
      </c>
      <c r="C31" s="42" t="s">
        <v>144</v>
      </c>
      <c r="D31" s="45">
        <v>77500</v>
      </c>
      <c r="E31" s="43">
        <v>646.38874999999996</v>
      </c>
      <c r="F31" s="44">
        <v>0.89227408396116104</v>
      </c>
      <c r="G31" s="43">
        <v>-434.17660000000001</v>
      </c>
      <c r="H31" s="43">
        <v>-0.59933674285384997</v>
      </c>
      <c r="I31" s="46"/>
    </row>
    <row r="32" spans="1:9" x14ac:dyDescent="0.2">
      <c r="A32" s="42" t="s">
        <v>152</v>
      </c>
      <c r="B32" s="42" t="s">
        <v>151</v>
      </c>
      <c r="C32" s="42" t="s">
        <v>153</v>
      </c>
      <c r="D32" s="45">
        <v>36000</v>
      </c>
      <c r="E32" s="43">
        <v>612.41399999999999</v>
      </c>
      <c r="F32" s="44">
        <v>0.84537538881205898</v>
      </c>
      <c r="G32" s="43"/>
      <c r="H32" s="43"/>
      <c r="I32" s="46"/>
    </row>
    <row r="33" spans="1:9" x14ac:dyDescent="0.2">
      <c r="A33" s="42" t="s">
        <v>130</v>
      </c>
      <c r="B33" s="42" t="s">
        <v>129</v>
      </c>
      <c r="C33" s="42" t="s">
        <v>120</v>
      </c>
      <c r="D33" s="45">
        <v>33600</v>
      </c>
      <c r="E33" s="43">
        <v>593.39279999999997</v>
      </c>
      <c r="F33" s="44">
        <v>0.81911855218573704</v>
      </c>
      <c r="G33" s="43"/>
      <c r="H33" s="43"/>
      <c r="I33" s="46"/>
    </row>
    <row r="34" spans="1:9" x14ac:dyDescent="0.2">
      <c r="A34" s="42" t="s">
        <v>287</v>
      </c>
      <c r="B34" s="42" t="s">
        <v>286</v>
      </c>
      <c r="C34" s="42" t="s">
        <v>218</v>
      </c>
      <c r="D34" s="45">
        <v>123500</v>
      </c>
      <c r="E34" s="43">
        <v>561.86324999999999</v>
      </c>
      <c r="F34" s="44">
        <v>0.77559520753600797</v>
      </c>
      <c r="G34" s="43">
        <v>-562.17200000000003</v>
      </c>
      <c r="H34" s="43">
        <v>-0.77602140558388999</v>
      </c>
      <c r="I34" s="46"/>
    </row>
    <row r="35" spans="1:9" x14ac:dyDescent="0.2">
      <c r="A35" s="42" t="s">
        <v>138</v>
      </c>
      <c r="B35" s="42" t="s">
        <v>137</v>
      </c>
      <c r="C35" s="42" t="s">
        <v>139</v>
      </c>
      <c r="D35" s="45">
        <v>215000</v>
      </c>
      <c r="E35" s="43">
        <v>519.76250000000005</v>
      </c>
      <c r="F35" s="44">
        <v>0.71747939388620696</v>
      </c>
      <c r="G35" s="43"/>
      <c r="H35" s="43"/>
      <c r="I35" s="46"/>
    </row>
    <row r="36" spans="1:9" x14ac:dyDescent="0.2">
      <c r="A36" s="42" t="s">
        <v>289</v>
      </c>
      <c r="B36" s="42" t="s">
        <v>288</v>
      </c>
      <c r="C36" s="42" t="s">
        <v>147</v>
      </c>
      <c r="D36" s="45">
        <v>29250</v>
      </c>
      <c r="E36" s="43">
        <v>453.88687499999997</v>
      </c>
      <c r="F36" s="44">
        <v>0.62654477760112504</v>
      </c>
      <c r="G36" s="43">
        <v>-456.37312500000002</v>
      </c>
      <c r="H36" s="43">
        <v>-0.62997679346038704</v>
      </c>
      <c r="I36" s="46"/>
    </row>
    <row r="37" spans="1:9" x14ac:dyDescent="0.2">
      <c r="A37" s="42" t="s">
        <v>291</v>
      </c>
      <c r="B37" s="42" t="s">
        <v>290</v>
      </c>
      <c r="C37" s="42" t="s">
        <v>203</v>
      </c>
      <c r="D37" s="45">
        <v>76500</v>
      </c>
      <c r="E37" s="43">
        <v>444.12074999999999</v>
      </c>
      <c r="F37" s="44">
        <v>0.61306363295214195</v>
      </c>
      <c r="G37" s="43">
        <v>-447.33375000000001</v>
      </c>
      <c r="H37" s="43">
        <v>-0.61749885344718802</v>
      </c>
      <c r="I37" s="46"/>
    </row>
    <row r="38" spans="1:9" x14ac:dyDescent="0.2">
      <c r="A38" s="42" t="s">
        <v>155</v>
      </c>
      <c r="B38" s="42" t="s">
        <v>154</v>
      </c>
      <c r="C38" s="42" t="s">
        <v>156</v>
      </c>
      <c r="D38" s="45">
        <v>110000</v>
      </c>
      <c r="E38" s="43">
        <v>430.1</v>
      </c>
      <c r="F38" s="44">
        <v>0.59370941018341605</v>
      </c>
      <c r="G38" s="43"/>
      <c r="H38" s="43"/>
      <c r="I38" s="46"/>
    </row>
    <row r="39" spans="1:9" x14ac:dyDescent="0.2">
      <c r="A39" s="42" t="s">
        <v>293</v>
      </c>
      <c r="B39" s="42" t="s">
        <v>292</v>
      </c>
      <c r="C39" s="42" t="s">
        <v>133</v>
      </c>
      <c r="D39" s="45">
        <v>133200</v>
      </c>
      <c r="E39" s="43">
        <v>427.30560000000003</v>
      </c>
      <c r="F39" s="44">
        <v>0.58985202451539298</v>
      </c>
      <c r="G39" s="43">
        <v>-424.30860000000001</v>
      </c>
      <c r="H39" s="43">
        <v>-0.58571497010404805</v>
      </c>
      <c r="I39" s="46"/>
    </row>
    <row r="40" spans="1:9" x14ac:dyDescent="0.2">
      <c r="A40" s="42" t="s">
        <v>295</v>
      </c>
      <c r="B40" s="42" t="s">
        <v>294</v>
      </c>
      <c r="C40" s="42" t="s">
        <v>156</v>
      </c>
      <c r="D40" s="45">
        <v>25000</v>
      </c>
      <c r="E40" s="43">
        <v>409.6</v>
      </c>
      <c r="F40" s="44">
        <v>0.56541124020257405</v>
      </c>
      <c r="G40" s="43">
        <v>-404.3725</v>
      </c>
      <c r="H40" s="43">
        <v>-0.55819520685746005</v>
      </c>
      <c r="I40" s="46"/>
    </row>
    <row r="41" spans="1:9" x14ac:dyDescent="0.2">
      <c r="A41" s="42" t="s">
        <v>171</v>
      </c>
      <c r="B41" s="42" t="s">
        <v>170</v>
      </c>
      <c r="C41" s="42" t="s">
        <v>120</v>
      </c>
      <c r="D41" s="45">
        <v>22600</v>
      </c>
      <c r="E41" s="43">
        <v>363.55489999999998</v>
      </c>
      <c r="F41" s="44">
        <v>0.50185065158867903</v>
      </c>
      <c r="G41" s="43"/>
      <c r="H41" s="43"/>
      <c r="I41" s="46"/>
    </row>
    <row r="42" spans="1:9" x14ac:dyDescent="0.2">
      <c r="A42" s="42" t="s">
        <v>135</v>
      </c>
      <c r="B42" s="42" t="s">
        <v>134</v>
      </c>
      <c r="C42" s="42" t="s">
        <v>136</v>
      </c>
      <c r="D42" s="45">
        <v>22000</v>
      </c>
      <c r="E42" s="43">
        <v>318.80200000000002</v>
      </c>
      <c r="F42" s="44">
        <v>0.44007381396255102</v>
      </c>
      <c r="G42" s="43"/>
      <c r="H42" s="43"/>
      <c r="I42" s="46"/>
    </row>
    <row r="43" spans="1:9" x14ac:dyDescent="0.2">
      <c r="A43" s="42" t="s">
        <v>297</v>
      </c>
      <c r="B43" s="42" t="s">
        <v>296</v>
      </c>
      <c r="C43" s="42" t="s">
        <v>218</v>
      </c>
      <c r="D43" s="45">
        <v>23000</v>
      </c>
      <c r="E43" s="43">
        <v>292.73250000000002</v>
      </c>
      <c r="F43" s="44">
        <v>0.40408751433740198</v>
      </c>
      <c r="G43" s="43"/>
      <c r="H43" s="43"/>
      <c r="I43" s="46"/>
    </row>
    <row r="44" spans="1:9" x14ac:dyDescent="0.2">
      <c r="A44" s="42" t="s">
        <v>299</v>
      </c>
      <c r="B44" s="42" t="s">
        <v>298</v>
      </c>
      <c r="C44" s="42" t="s">
        <v>156</v>
      </c>
      <c r="D44" s="45">
        <v>8225</v>
      </c>
      <c r="E44" s="43">
        <v>268.71486249999998</v>
      </c>
      <c r="F44" s="44">
        <v>0.37093360270261</v>
      </c>
      <c r="G44" s="43">
        <v>-270.19125000000003</v>
      </c>
      <c r="H44" s="43">
        <v>-0.37297160584566402</v>
      </c>
      <c r="I44" s="46"/>
    </row>
    <row r="45" spans="1:9" x14ac:dyDescent="0.2">
      <c r="A45" s="42" t="s">
        <v>301</v>
      </c>
      <c r="B45" s="42" t="s">
        <v>300</v>
      </c>
      <c r="C45" s="42" t="s">
        <v>218</v>
      </c>
      <c r="D45" s="45">
        <v>50000</v>
      </c>
      <c r="E45" s="43">
        <v>261.3</v>
      </c>
      <c r="F45" s="44">
        <v>0.360698137365558</v>
      </c>
      <c r="G45" s="43">
        <v>-261.2</v>
      </c>
      <c r="H45" s="43">
        <v>-0.36056009751199303</v>
      </c>
      <c r="I45" s="46"/>
    </row>
    <row r="46" spans="1:9" x14ac:dyDescent="0.2">
      <c r="A46" s="42" t="s">
        <v>303</v>
      </c>
      <c r="B46" s="42" t="s">
        <v>302</v>
      </c>
      <c r="C46" s="42" t="s">
        <v>112</v>
      </c>
      <c r="D46" s="45">
        <v>137200</v>
      </c>
      <c r="E46" s="43">
        <v>249.99212</v>
      </c>
      <c r="F46" s="44">
        <v>0.34508875637224301</v>
      </c>
      <c r="G46" s="43">
        <v>-251.44644</v>
      </c>
      <c r="H46" s="43">
        <v>-0.347096297570611</v>
      </c>
      <c r="I46" s="46"/>
    </row>
    <row r="47" spans="1:9" x14ac:dyDescent="0.2">
      <c r="A47" s="42" t="s">
        <v>164</v>
      </c>
      <c r="B47" s="42" t="s">
        <v>163</v>
      </c>
      <c r="C47" s="42" t="s">
        <v>144</v>
      </c>
      <c r="D47" s="45">
        <v>2200</v>
      </c>
      <c r="E47" s="43">
        <v>243.68190000000001</v>
      </c>
      <c r="F47" s="44">
        <v>0.33637813792460902</v>
      </c>
      <c r="G47" s="43"/>
      <c r="H47" s="43"/>
      <c r="I47" s="46"/>
    </row>
    <row r="48" spans="1:9" x14ac:dyDescent="0.2">
      <c r="A48" s="42" t="s">
        <v>305</v>
      </c>
      <c r="B48" s="42" t="s">
        <v>304</v>
      </c>
      <c r="C48" s="42" t="s">
        <v>128</v>
      </c>
      <c r="D48" s="45">
        <v>165750</v>
      </c>
      <c r="E48" s="43">
        <v>236.39265</v>
      </c>
      <c r="F48" s="44">
        <v>0.326316067898616</v>
      </c>
      <c r="G48" s="43">
        <v>-237.73522500000001</v>
      </c>
      <c r="H48" s="43">
        <v>-0.32816935646261702</v>
      </c>
      <c r="I48" s="46"/>
    </row>
    <row r="49" spans="1:9" x14ac:dyDescent="0.2">
      <c r="A49" s="42" t="s">
        <v>307</v>
      </c>
      <c r="B49" s="42" t="s">
        <v>306</v>
      </c>
      <c r="C49" s="42" t="s">
        <v>112</v>
      </c>
      <c r="D49" s="45">
        <v>222750</v>
      </c>
      <c r="E49" s="43">
        <v>228.65287499999999</v>
      </c>
      <c r="F49" s="44">
        <v>0.31563209382234902</v>
      </c>
      <c r="G49" s="43">
        <v>-230.14529999999999</v>
      </c>
      <c r="H49" s="43">
        <v>-0.31769223510691802</v>
      </c>
      <c r="I49" s="46"/>
    </row>
    <row r="50" spans="1:9" x14ac:dyDescent="0.2">
      <c r="A50" s="42" t="s">
        <v>239</v>
      </c>
      <c r="B50" s="42" t="s">
        <v>238</v>
      </c>
      <c r="C50" s="42" t="s">
        <v>123</v>
      </c>
      <c r="D50" s="45">
        <v>58402</v>
      </c>
      <c r="E50" s="43">
        <v>198.88801100000001</v>
      </c>
      <c r="F50" s="44">
        <v>0.27454471914290302</v>
      </c>
      <c r="G50" s="43">
        <v>-34.996200000000002</v>
      </c>
      <c r="H50" s="43">
        <v>-4.8308703233343103E-2</v>
      </c>
      <c r="I50" s="46"/>
    </row>
    <row r="51" spans="1:9" x14ac:dyDescent="0.2">
      <c r="A51" s="42" t="s">
        <v>309</v>
      </c>
      <c r="B51" s="42" t="s">
        <v>308</v>
      </c>
      <c r="C51" s="42" t="s">
        <v>147</v>
      </c>
      <c r="D51" s="45">
        <v>55000</v>
      </c>
      <c r="E51" s="43">
        <v>173.85499999999999</v>
      </c>
      <c r="F51" s="44">
        <v>0.23998918741557301</v>
      </c>
      <c r="G51" s="43">
        <v>-174.68</v>
      </c>
      <c r="H51" s="43">
        <v>-0.241128016207485</v>
      </c>
      <c r="I51" s="46"/>
    </row>
    <row r="52" spans="1:9" x14ac:dyDescent="0.2">
      <c r="A52" s="42" t="s">
        <v>311</v>
      </c>
      <c r="B52" s="42" t="s">
        <v>310</v>
      </c>
      <c r="C52" s="42" t="s">
        <v>144</v>
      </c>
      <c r="D52" s="45">
        <v>3300</v>
      </c>
      <c r="E52" s="43">
        <v>164.65514999999999</v>
      </c>
      <c r="F52" s="44">
        <v>0.22728972794736499</v>
      </c>
      <c r="G52" s="43">
        <v>-165.3597</v>
      </c>
      <c r="H52" s="43">
        <v>-0.22826228773565799</v>
      </c>
      <c r="I52" s="46"/>
    </row>
    <row r="53" spans="1:9" x14ac:dyDescent="0.2">
      <c r="A53" s="42" t="s">
        <v>202</v>
      </c>
      <c r="B53" s="42" t="s">
        <v>201</v>
      </c>
      <c r="C53" s="42" t="s">
        <v>203</v>
      </c>
      <c r="D53" s="45">
        <v>950</v>
      </c>
      <c r="E53" s="43">
        <v>105.12367500000001</v>
      </c>
      <c r="F53" s="44">
        <v>0.14511256703223199</v>
      </c>
      <c r="G53" s="43"/>
      <c r="H53" s="43"/>
      <c r="I53" s="46"/>
    </row>
    <row r="54" spans="1:9" x14ac:dyDescent="0.2">
      <c r="A54" s="42" t="s">
        <v>313</v>
      </c>
      <c r="B54" s="42" t="s">
        <v>312</v>
      </c>
      <c r="C54" s="42" t="s">
        <v>203</v>
      </c>
      <c r="D54" s="45">
        <v>4500</v>
      </c>
      <c r="E54" s="43">
        <v>104.41800000000001</v>
      </c>
      <c r="F54" s="44">
        <v>0.144138454295587</v>
      </c>
      <c r="G54" s="43">
        <v>-105.14924999999999</v>
      </c>
      <c r="H54" s="43">
        <v>-0.145147870724782</v>
      </c>
      <c r="I54" s="46"/>
    </row>
    <row r="55" spans="1:9" x14ac:dyDescent="0.2">
      <c r="A55" s="42" t="s">
        <v>158</v>
      </c>
      <c r="B55" s="42" t="s">
        <v>157</v>
      </c>
      <c r="C55" s="42" t="s">
        <v>159</v>
      </c>
      <c r="D55" s="45">
        <v>18000</v>
      </c>
      <c r="E55" s="43">
        <v>103.68</v>
      </c>
      <c r="F55" s="44">
        <v>0.143119720176277</v>
      </c>
      <c r="G55" s="43"/>
      <c r="H55" s="43"/>
      <c r="I55" s="46"/>
    </row>
    <row r="56" spans="1:9" x14ac:dyDescent="0.2">
      <c r="A56" s="42" t="s">
        <v>205</v>
      </c>
      <c r="B56" s="42" t="s">
        <v>204</v>
      </c>
      <c r="C56" s="42" t="s">
        <v>206</v>
      </c>
      <c r="D56" s="45">
        <v>15650</v>
      </c>
      <c r="E56" s="43">
        <v>100.16</v>
      </c>
      <c r="F56" s="44">
        <v>0.13826071733078599</v>
      </c>
      <c r="G56" s="43"/>
      <c r="H56" s="43"/>
      <c r="I56" s="46"/>
    </row>
    <row r="57" spans="1:9" x14ac:dyDescent="0.2">
      <c r="A57" s="42" t="s">
        <v>193</v>
      </c>
      <c r="B57" s="42" t="s">
        <v>192</v>
      </c>
      <c r="C57" s="42" t="s">
        <v>194</v>
      </c>
      <c r="D57" s="45">
        <v>35000</v>
      </c>
      <c r="E57" s="43">
        <v>99.715000000000003</v>
      </c>
      <c r="F57" s="44">
        <v>0.13764643998242099</v>
      </c>
      <c r="G57" s="43"/>
      <c r="H57" s="43"/>
      <c r="I57" s="46"/>
    </row>
    <row r="58" spans="1:9" x14ac:dyDescent="0.2">
      <c r="A58" s="42" t="s">
        <v>210</v>
      </c>
      <c r="B58" s="42" t="s">
        <v>209</v>
      </c>
      <c r="C58" s="42" t="s">
        <v>203</v>
      </c>
      <c r="D58" s="45">
        <v>5000</v>
      </c>
      <c r="E58" s="43">
        <v>91.66</v>
      </c>
      <c r="F58" s="44">
        <v>0.12652732977775399</v>
      </c>
      <c r="G58" s="43"/>
      <c r="H58" s="43"/>
      <c r="I58" s="46"/>
    </row>
    <row r="59" spans="1:9" x14ac:dyDescent="0.2">
      <c r="A59" s="42" t="s">
        <v>199</v>
      </c>
      <c r="B59" s="42" t="s">
        <v>198</v>
      </c>
      <c r="C59" s="42" t="s">
        <v>200</v>
      </c>
      <c r="D59" s="45">
        <v>3200</v>
      </c>
      <c r="E59" s="43">
        <v>89.3536</v>
      </c>
      <c r="F59" s="44">
        <v>0.123343578595129</v>
      </c>
      <c r="G59" s="43"/>
      <c r="H59" s="43"/>
      <c r="I59" s="46"/>
    </row>
    <row r="60" spans="1:9" x14ac:dyDescent="0.2">
      <c r="A60" s="42" t="s">
        <v>187</v>
      </c>
      <c r="B60" s="42" t="s">
        <v>186</v>
      </c>
      <c r="C60" s="42" t="s">
        <v>159</v>
      </c>
      <c r="D60" s="45">
        <v>27500</v>
      </c>
      <c r="E60" s="43">
        <v>88.275000000000006</v>
      </c>
      <c r="F60" s="44">
        <v>0.121854680734576</v>
      </c>
      <c r="G60" s="43"/>
      <c r="H60" s="43"/>
      <c r="I60" s="46"/>
    </row>
    <row r="61" spans="1:9" x14ac:dyDescent="0.2">
      <c r="A61" s="42" t="s">
        <v>315</v>
      </c>
      <c r="B61" s="42" t="s">
        <v>314</v>
      </c>
      <c r="C61" s="42" t="s">
        <v>316</v>
      </c>
      <c r="D61" s="45">
        <v>6400</v>
      </c>
      <c r="E61" s="43">
        <v>88.0608</v>
      </c>
      <c r="F61" s="44">
        <v>0.121558999368239</v>
      </c>
      <c r="G61" s="43">
        <v>-88.684799999999996</v>
      </c>
      <c r="H61" s="43">
        <v>-0.122420368054485</v>
      </c>
      <c r="I61" s="46"/>
    </row>
    <row r="62" spans="1:9" x14ac:dyDescent="0.2">
      <c r="A62" s="42" t="s">
        <v>196</v>
      </c>
      <c r="B62" s="42" t="s">
        <v>195</v>
      </c>
      <c r="C62" s="42" t="s">
        <v>197</v>
      </c>
      <c r="D62" s="45">
        <v>32000</v>
      </c>
      <c r="E62" s="43">
        <v>85.168000000000006</v>
      </c>
      <c r="F62" s="44">
        <v>0.117565782484309</v>
      </c>
      <c r="G62" s="43"/>
      <c r="H62" s="43"/>
      <c r="I62" s="46"/>
    </row>
    <row r="63" spans="1:9" x14ac:dyDescent="0.2">
      <c r="A63" s="42" t="s">
        <v>217</v>
      </c>
      <c r="B63" s="42" t="s">
        <v>216</v>
      </c>
      <c r="C63" s="42" t="s">
        <v>218</v>
      </c>
      <c r="D63" s="45">
        <v>12000</v>
      </c>
      <c r="E63" s="43">
        <v>82.608000000000004</v>
      </c>
      <c r="F63" s="44">
        <v>0.114031962233043</v>
      </c>
      <c r="G63" s="43"/>
      <c r="H63" s="43"/>
      <c r="I63" s="46"/>
    </row>
    <row r="64" spans="1:9" x14ac:dyDescent="0.2">
      <c r="A64" s="42" t="s">
        <v>214</v>
      </c>
      <c r="B64" s="42" t="s">
        <v>213</v>
      </c>
      <c r="C64" s="42" t="s">
        <v>215</v>
      </c>
      <c r="D64" s="45">
        <v>55000</v>
      </c>
      <c r="E64" s="43">
        <v>81.707999999999998</v>
      </c>
      <c r="F64" s="44">
        <v>0.112789603550957</v>
      </c>
      <c r="G64" s="43">
        <v>-82.269000000000005</v>
      </c>
      <c r="H64" s="43">
        <v>-0.113564007129457</v>
      </c>
      <c r="I64" s="46"/>
    </row>
    <row r="65" spans="1:9" x14ac:dyDescent="0.2">
      <c r="A65" s="42" t="s">
        <v>318</v>
      </c>
      <c r="B65" s="42" t="s">
        <v>317</v>
      </c>
      <c r="C65" s="42" t="s">
        <v>120</v>
      </c>
      <c r="D65" s="45">
        <v>7500</v>
      </c>
      <c r="E65" s="43">
        <v>41.384999999999998</v>
      </c>
      <c r="F65" s="44">
        <v>5.7127793397909001E-2</v>
      </c>
      <c r="G65" s="43">
        <v>-41.647500000000001</v>
      </c>
      <c r="H65" s="43">
        <v>-5.7490148013517303E-2</v>
      </c>
      <c r="I65" s="46"/>
    </row>
    <row r="66" spans="1:9" x14ac:dyDescent="0.2">
      <c r="A66" s="42" t="s">
        <v>320</v>
      </c>
      <c r="B66" s="42" t="s">
        <v>319</v>
      </c>
      <c r="C66" s="42" t="s">
        <v>321</v>
      </c>
      <c r="D66" s="45">
        <v>5600</v>
      </c>
      <c r="E66" s="43">
        <v>38.418799999999997</v>
      </c>
      <c r="F66" s="44">
        <v>5.3033255261461597E-2</v>
      </c>
      <c r="G66" s="43">
        <v>-38.6708</v>
      </c>
      <c r="H66" s="43">
        <v>-5.3381115692445601E-2</v>
      </c>
      <c r="I66" s="46"/>
    </row>
    <row r="67" spans="1:9" x14ac:dyDescent="0.2">
      <c r="A67" s="42" t="s">
        <v>323</v>
      </c>
      <c r="B67" s="42" t="s">
        <v>322</v>
      </c>
      <c r="C67" s="42" t="s">
        <v>215</v>
      </c>
      <c r="D67" s="45">
        <v>1350</v>
      </c>
      <c r="E67" s="43">
        <v>13.009275000000001</v>
      </c>
      <c r="F67" s="44">
        <v>1.7957984159878801E-2</v>
      </c>
      <c r="G67" s="43">
        <v>-13.078125</v>
      </c>
      <c r="H67" s="43">
        <v>-1.80530245990583E-2</v>
      </c>
      <c r="I67" s="46"/>
    </row>
    <row r="68" spans="1:9" x14ac:dyDescent="0.2">
      <c r="A68" s="41" t="s">
        <v>28</v>
      </c>
      <c r="B68" s="41"/>
      <c r="C68" s="41"/>
      <c r="D68" s="41"/>
      <c r="E68" s="47">
        <f>SUM(E7:E67)</f>
        <v>47994.337656500007</v>
      </c>
      <c r="F68" s="48">
        <f>SUM(F7:F67)</f>
        <v>66.251313420563363</v>
      </c>
      <c r="G68" s="47">
        <f>SUM(G7:G67)</f>
        <v>-35718.114377499987</v>
      </c>
      <c r="H68" s="47">
        <f>SUM(H7:H67)</f>
        <v>-49.305232782909357</v>
      </c>
      <c r="I68" s="41"/>
    </row>
    <row r="69" spans="1:9" x14ac:dyDescent="0.2">
      <c r="A69" s="42"/>
      <c r="B69" s="42"/>
      <c r="C69" s="42"/>
      <c r="D69" s="42"/>
      <c r="E69" s="43"/>
      <c r="F69" s="44"/>
      <c r="G69" s="43"/>
      <c r="H69" s="42"/>
      <c r="I69" s="42"/>
    </row>
    <row r="70" spans="1:9" x14ac:dyDescent="0.2">
      <c r="A70" s="41" t="s">
        <v>24</v>
      </c>
      <c r="B70" s="42"/>
      <c r="C70" s="42"/>
      <c r="D70" s="42"/>
      <c r="E70" s="43"/>
      <c r="F70" s="44"/>
      <c r="G70" s="43"/>
      <c r="H70" s="42"/>
      <c r="I70" s="42"/>
    </row>
    <row r="71" spans="1:9" x14ac:dyDescent="0.2">
      <c r="A71" s="41" t="s">
        <v>25</v>
      </c>
      <c r="B71" s="42"/>
      <c r="C71" s="42"/>
      <c r="D71" s="42"/>
      <c r="E71" s="43"/>
      <c r="F71" s="44"/>
      <c r="G71" s="43"/>
      <c r="H71" s="42"/>
      <c r="I71" s="42"/>
    </row>
    <row r="72" spans="1:9" x14ac:dyDescent="0.2">
      <c r="A72" s="42" t="s">
        <v>66</v>
      </c>
      <c r="B72" s="42" t="s">
        <v>65</v>
      </c>
      <c r="C72" s="42" t="s">
        <v>67</v>
      </c>
      <c r="D72" s="45">
        <v>3000</v>
      </c>
      <c r="E72" s="43">
        <v>3188.833623</v>
      </c>
      <c r="F72" s="44">
        <v>4.4018612636232897</v>
      </c>
      <c r="G72" s="46"/>
      <c r="H72" s="46"/>
      <c r="I72" s="46">
        <v>7.72</v>
      </c>
    </row>
    <row r="73" spans="1:9" x14ac:dyDescent="0.2">
      <c r="A73" s="42" t="s">
        <v>325</v>
      </c>
      <c r="B73" s="42" t="s">
        <v>324</v>
      </c>
      <c r="C73" s="42" t="s">
        <v>26</v>
      </c>
      <c r="D73" s="45">
        <v>2500</v>
      </c>
      <c r="E73" s="43">
        <v>2603.5135273999999</v>
      </c>
      <c r="F73" s="44">
        <v>3.5938862607700499</v>
      </c>
      <c r="G73" s="46"/>
      <c r="H73" s="46"/>
      <c r="I73" s="46">
        <v>7.62</v>
      </c>
    </row>
    <row r="74" spans="1:9" x14ac:dyDescent="0.2">
      <c r="A74" s="42" t="s">
        <v>57</v>
      </c>
      <c r="B74" s="42" t="s">
        <v>56</v>
      </c>
      <c r="C74" s="42" t="s">
        <v>58</v>
      </c>
      <c r="D74" s="45">
        <v>2500</v>
      </c>
      <c r="E74" s="43">
        <v>2521.8217466000001</v>
      </c>
      <c r="F74" s="44">
        <v>3.4811190461790198</v>
      </c>
      <c r="G74" s="46"/>
      <c r="H74" s="46"/>
      <c r="I74" s="46">
        <v>7.9249999999999998</v>
      </c>
    </row>
    <row r="75" spans="1:9" x14ac:dyDescent="0.2">
      <c r="A75" s="42" t="s">
        <v>96</v>
      </c>
      <c r="B75" s="42" t="s">
        <v>95</v>
      </c>
      <c r="C75" s="42" t="s">
        <v>55</v>
      </c>
      <c r="D75" s="45">
        <v>1000</v>
      </c>
      <c r="E75" s="43">
        <v>1034.6705890000001</v>
      </c>
      <c r="F75" s="44">
        <v>1.4282577659365701</v>
      </c>
      <c r="G75" s="46"/>
      <c r="H75" s="46"/>
      <c r="I75" s="46">
        <v>7.5</v>
      </c>
    </row>
    <row r="76" spans="1:9" x14ac:dyDescent="0.2">
      <c r="A76" s="42" t="s">
        <v>257</v>
      </c>
      <c r="B76" s="42" t="s">
        <v>256</v>
      </c>
      <c r="C76" s="42" t="s">
        <v>27</v>
      </c>
      <c r="D76" s="45">
        <v>1000</v>
      </c>
      <c r="E76" s="43">
        <v>1015.8314247</v>
      </c>
      <c r="F76" s="44">
        <v>1.4022522111239599</v>
      </c>
      <c r="G76" s="46"/>
      <c r="H76" s="46"/>
      <c r="I76" s="46">
        <v>7.5171000000000001</v>
      </c>
    </row>
    <row r="77" spans="1:9" x14ac:dyDescent="0.2">
      <c r="A77" s="42" t="s">
        <v>60</v>
      </c>
      <c r="B77" s="42" t="s">
        <v>59</v>
      </c>
      <c r="C77" s="42" t="s">
        <v>55</v>
      </c>
      <c r="D77" s="45">
        <v>100</v>
      </c>
      <c r="E77" s="43">
        <v>990.16401370000005</v>
      </c>
      <c r="F77" s="44">
        <v>1.36682095456561</v>
      </c>
      <c r="G77" s="46"/>
      <c r="H77" s="46"/>
      <c r="I77" s="46">
        <v>7.5534999999999997</v>
      </c>
    </row>
    <row r="78" spans="1:9" x14ac:dyDescent="0.2">
      <c r="A78" s="42" t="s">
        <v>327</v>
      </c>
      <c r="B78" s="42" t="s">
        <v>326</v>
      </c>
      <c r="C78" s="42" t="s">
        <v>67</v>
      </c>
      <c r="D78" s="45">
        <v>500</v>
      </c>
      <c r="E78" s="43">
        <v>505.92434250000002</v>
      </c>
      <c r="F78" s="44">
        <v>0.69837722153710202</v>
      </c>
      <c r="G78" s="46"/>
      <c r="H78" s="46"/>
      <c r="I78" s="46">
        <v>7.49</v>
      </c>
    </row>
    <row r="79" spans="1:9" x14ac:dyDescent="0.2">
      <c r="A79" s="42" t="s">
        <v>78</v>
      </c>
      <c r="B79" s="42" t="s">
        <v>77</v>
      </c>
      <c r="C79" s="42" t="s">
        <v>26</v>
      </c>
      <c r="D79" s="45">
        <v>500</v>
      </c>
      <c r="E79" s="43">
        <v>273.12599999999998</v>
      </c>
      <c r="F79" s="44">
        <v>0.37702273044816498</v>
      </c>
      <c r="G79" s="46"/>
      <c r="H79" s="46"/>
      <c r="I79" s="46">
        <v>6.2298</v>
      </c>
    </row>
    <row r="80" spans="1:9" x14ac:dyDescent="0.2">
      <c r="A80" s="41" t="s">
        <v>28</v>
      </c>
      <c r="B80" s="41"/>
      <c r="C80" s="41"/>
      <c r="D80" s="41"/>
      <c r="E80" s="47">
        <f>SUM(E71:E79)</f>
        <v>12133.885266899999</v>
      </c>
      <c r="F80" s="48">
        <f>SUM(F71:F79)</f>
        <v>16.749597454183764</v>
      </c>
      <c r="G80" s="47"/>
      <c r="H80" s="41"/>
      <c r="I80" s="41"/>
    </row>
    <row r="81" spans="1:9" x14ac:dyDescent="0.2">
      <c r="A81" s="42"/>
      <c r="B81" s="42"/>
      <c r="C81" s="42"/>
      <c r="D81" s="42"/>
      <c r="E81" s="43"/>
      <c r="F81" s="44"/>
      <c r="G81" s="43"/>
      <c r="H81" s="42"/>
      <c r="I81" s="42"/>
    </row>
    <row r="82" spans="1:9" x14ac:dyDescent="0.2">
      <c r="A82" s="41" t="s">
        <v>29</v>
      </c>
      <c r="B82" s="42"/>
      <c r="C82" s="42"/>
      <c r="D82" s="42"/>
      <c r="E82" s="43"/>
      <c r="F82" s="44"/>
      <c r="G82" s="43"/>
      <c r="H82" s="42"/>
      <c r="I82" s="42"/>
    </row>
    <row r="83" spans="1:9" x14ac:dyDescent="0.2">
      <c r="A83" s="41" t="s">
        <v>30</v>
      </c>
      <c r="B83" s="42"/>
      <c r="C83" s="42"/>
      <c r="D83" s="42"/>
      <c r="E83" s="43"/>
      <c r="F83" s="44"/>
      <c r="G83" s="43"/>
      <c r="H83" s="42"/>
      <c r="I83" s="42"/>
    </row>
    <row r="84" spans="1:9" x14ac:dyDescent="0.2">
      <c r="A84" s="42" t="s">
        <v>104</v>
      </c>
      <c r="B84" s="42" t="s">
        <v>103</v>
      </c>
      <c r="C84" s="42" t="s">
        <v>32</v>
      </c>
      <c r="D84" s="45">
        <v>2500000</v>
      </c>
      <c r="E84" s="43">
        <v>2494.27</v>
      </c>
      <c r="F84" s="44">
        <v>3.4430866555177602</v>
      </c>
      <c r="G84" s="46"/>
      <c r="H84" s="46"/>
      <c r="I84" s="46">
        <v>6.45</v>
      </c>
    </row>
    <row r="85" spans="1:9" x14ac:dyDescent="0.2">
      <c r="A85" s="42" t="s">
        <v>329</v>
      </c>
      <c r="B85" s="42" t="s">
        <v>328</v>
      </c>
      <c r="C85" s="42" t="s">
        <v>32</v>
      </c>
      <c r="D85" s="45">
        <v>1000000</v>
      </c>
      <c r="E85" s="43">
        <v>985.43600000000004</v>
      </c>
      <c r="F85" s="44">
        <v>1.3602944113776001</v>
      </c>
      <c r="G85" s="46"/>
      <c r="H85" s="46"/>
      <c r="I85" s="46">
        <v>6.4992999999999999</v>
      </c>
    </row>
    <row r="86" spans="1:9" x14ac:dyDescent="0.2">
      <c r="A86" s="41" t="s">
        <v>28</v>
      </c>
      <c r="B86" s="41"/>
      <c r="C86" s="41"/>
      <c r="D86" s="41"/>
      <c r="E86" s="47">
        <f>SUM(E83:E85)</f>
        <v>3479.7060000000001</v>
      </c>
      <c r="F86" s="48">
        <f>SUM(F83:F85)</f>
        <v>4.8033810668953603</v>
      </c>
      <c r="G86" s="47"/>
      <c r="H86" s="41"/>
      <c r="I86" s="41"/>
    </row>
    <row r="87" spans="1:9" x14ac:dyDescent="0.2">
      <c r="A87" s="42"/>
      <c r="B87" s="42"/>
      <c r="C87" s="42"/>
      <c r="D87" s="42"/>
      <c r="E87" s="43"/>
      <c r="F87" s="44"/>
      <c r="G87" s="43"/>
      <c r="H87" s="42"/>
      <c r="I87" s="42"/>
    </row>
    <row r="88" spans="1:9" x14ac:dyDescent="0.2">
      <c r="A88" s="41" t="s">
        <v>31</v>
      </c>
      <c r="B88" s="42"/>
      <c r="C88" s="42"/>
      <c r="D88" s="42"/>
      <c r="E88" s="43"/>
      <c r="F88" s="44"/>
      <c r="G88" s="43"/>
      <c r="H88" s="42"/>
      <c r="I88" s="42"/>
    </row>
    <row r="89" spans="1:9" x14ac:dyDescent="0.2">
      <c r="A89" s="42" t="s">
        <v>331</v>
      </c>
      <c r="B89" s="42" t="s">
        <v>330</v>
      </c>
      <c r="C89" s="42" t="s">
        <v>32</v>
      </c>
      <c r="D89" s="45">
        <v>2500000</v>
      </c>
      <c r="E89" s="43">
        <v>2555.8944443999999</v>
      </c>
      <c r="F89" s="44">
        <v>3.5281529483278198</v>
      </c>
      <c r="G89" s="46"/>
      <c r="H89" s="46"/>
      <c r="I89" s="46">
        <v>6.8808802112000098</v>
      </c>
    </row>
    <row r="90" spans="1:9" x14ac:dyDescent="0.2">
      <c r="A90" s="42" t="s">
        <v>259</v>
      </c>
      <c r="B90" s="42" t="s">
        <v>258</v>
      </c>
      <c r="C90" s="42" t="s">
        <v>32</v>
      </c>
      <c r="D90" s="45">
        <v>1000000</v>
      </c>
      <c r="E90" s="43">
        <v>1013.3233332999999</v>
      </c>
      <c r="F90" s="44">
        <v>1.3987900454281199</v>
      </c>
      <c r="G90" s="46"/>
      <c r="H90" s="46"/>
      <c r="I90" s="46">
        <v>6.8678497500500004</v>
      </c>
    </row>
    <row r="91" spans="1:9" x14ac:dyDescent="0.2">
      <c r="A91" s="41" t="s">
        <v>28</v>
      </c>
      <c r="B91" s="41"/>
      <c r="C91" s="41"/>
      <c r="D91" s="41"/>
      <c r="E91" s="47">
        <f>SUM(E89:E90)</f>
        <v>3569.2177776999997</v>
      </c>
      <c r="F91" s="48">
        <f>SUM(F89:F90)</f>
        <v>4.9269429937559401</v>
      </c>
      <c r="G91" s="47"/>
      <c r="H91" s="41"/>
      <c r="I91" s="41"/>
    </row>
    <row r="92" spans="1:9" x14ac:dyDescent="0.2">
      <c r="A92" s="42"/>
      <c r="B92" s="42"/>
      <c r="C92" s="42"/>
      <c r="D92" s="42"/>
      <c r="E92" s="43"/>
      <c r="F92" s="44"/>
      <c r="G92" s="43"/>
      <c r="H92" s="42"/>
      <c r="I92" s="42"/>
    </row>
    <row r="93" spans="1:9" x14ac:dyDescent="0.2">
      <c r="A93" s="41" t="s">
        <v>33</v>
      </c>
      <c r="B93" s="41"/>
      <c r="C93" s="41"/>
      <c r="D93" s="41"/>
      <c r="E93" s="47">
        <f>E68+E80+E86+E91</f>
        <v>67177.146701100006</v>
      </c>
      <c r="F93" s="48">
        <f>F68+F80+F86+F91</f>
        <v>92.731234935398419</v>
      </c>
      <c r="G93" s="47"/>
      <c r="H93" s="41"/>
      <c r="I93" s="41"/>
    </row>
    <row r="94" spans="1:9" x14ac:dyDescent="0.2">
      <c r="A94" s="41"/>
      <c r="B94" s="41"/>
      <c r="C94" s="41"/>
      <c r="D94" s="41"/>
      <c r="E94" s="47"/>
      <c r="F94" s="48"/>
      <c r="G94" s="47"/>
      <c r="H94" s="41"/>
      <c r="I94" s="41"/>
    </row>
    <row r="95" spans="1:9" x14ac:dyDescent="0.2">
      <c r="A95" s="41" t="s">
        <v>332</v>
      </c>
      <c r="B95" s="41"/>
      <c r="C95" s="41"/>
      <c r="D95" s="41"/>
      <c r="E95" s="62">
        <v>3708.5968054</v>
      </c>
      <c r="F95" s="62">
        <f>E95/E99*100</f>
        <v>5.1193415994934526</v>
      </c>
      <c r="G95" s="47"/>
      <c r="H95" s="41"/>
      <c r="I95" s="41"/>
    </row>
    <row r="96" spans="1:9" x14ac:dyDescent="0.2">
      <c r="A96" s="41"/>
      <c r="B96" s="41"/>
      <c r="C96" s="41"/>
      <c r="D96" s="41"/>
      <c r="E96" s="47"/>
      <c r="F96" s="48"/>
      <c r="G96" s="47"/>
      <c r="H96" s="41"/>
      <c r="I96" s="41"/>
    </row>
    <row r="97" spans="1:9" x14ac:dyDescent="0.2">
      <c r="A97" s="41" t="s">
        <v>35</v>
      </c>
      <c r="B97" s="41"/>
      <c r="C97" s="41"/>
      <c r="D97" s="41"/>
      <c r="E97" s="47">
        <f>E99-(E68+E80+E86+E91+E95)</f>
        <v>1557.1035534999974</v>
      </c>
      <c r="F97" s="48">
        <f>F99-(F68+F80+F86+F91+F95)</f>
        <v>2.1494234651081285</v>
      </c>
      <c r="G97" s="47"/>
      <c r="H97" s="41"/>
      <c r="I97" s="41"/>
    </row>
    <row r="98" spans="1:9" x14ac:dyDescent="0.2">
      <c r="A98" s="42"/>
      <c r="B98" s="42"/>
      <c r="C98" s="42"/>
      <c r="D98" s="42"/>
      <c r="E98" s="43"/>
      <c r="F98" s="44"/>
      <c r="G98" s="43"/>
      <c r="H98" s="42"/>
      <c r="I98" s="42"/>
    </row>
    <row r="99" spans="1:9" x14ac:dyDescent="0.2">
      <c r="A99" s="49" t="s">
        <v>34</v>
      </c>
      <c r="B99" s="49"/>
      <c r="C99" s="49"/>
      <c r="D99" s="49"/>
      <c r="E99" s="50">
        <v>72442.84706</v>
      </c>
      <c r="F99" s="51">
        <v>100</v>
      </c>
      <c r="G99" s="50"/>
      <c r="H99" s="49"/>
      <c r="I99" s="49"/>
    </row>
    <row r="101" spans="1:9" x14ac:dyDescent="0.2">
      <c r="A101" s="14" t="s">
        <v>36</v>
      </c>
    </row>
    <row r="103" spans="1:9" x14ac:dyDescent="0.2">
      <c r="A103" s="14" t="s">
        <v>37</v>
      </c>
    </row>
    <row r="104" spans="1:9" x14ac:dyDescent="0.2">
      <c r="A104" s="14" t="s">
        <v>38</v>
      </c>
    </row>
    <row r="105" spans="1:9" x14ac:dyDescent="0.2">
      <c r="A105" s="14" t="s">
        <v>39</v>
      </c>
      <c r="B105" s="14"/>
      <c r="C105" s="30" t="s">
        <v>41</v>
      </c>
      <c r="D105" s="14" t="s">
        <v>40</v>
      </c>
    </row>
    <row r="106" spans="1:9" x14ac:dyDescent="0.2">
      <c r="A106" s="7" t="s">
        <v>42</v>
      </c>
      <c r="C106" s="31">
        <v>14.9977</v>
      </c>
      <c r="D106" s="31">
        <v>15.7027</v>
      </c>
    </row>
    <row r="107" spans="1:9" x14ac:dyDescent="0.2">
      <c r="A107" s="7" t="s">
        <v>43</v>
      </c>
      <c r="C107" s="31">
        <v>12.9758</v>
      </c>
      <c r="D107" s="31">
        <v>13.585800000000001</v>
      </c>
    </row>
    <row r="108" spans="1:9" x14ac:dyDescent="0.2">
      <c r="A108" s="7" t="s">
        <v>87</v>
      </c>
      <c r="C108" s="31">
        <v>12.7784</v>
      </c>
      <c r="D108" s="31">
        <v>13.3543</v>
      </c>
    </row>
    <row r="109" spans="1:9" x14ac:dyDescent="0.2">
      <c r="A109" s="7" t="s">
        <v>88</v>
      </c>
      <c r="C109" s="31">
        <v>11.944000000000001</v>
      </c>
      <c r="D109" s="31">
        <v>12.5055</v>
      </c>
    </row>
    <row r="110" spans="1:9" x14ac:dyDescent="0.2">
      <c r="A110" s="7" t="s">
        <v>44</v>
      </c>
      <c r="C110" s="31">
        <v>16.232099999999999</v>
      </c>
      <c r="D110" s="31">
        <v>17.066199999999998</v>
      </c>
    </row>
    <row r="111" spans="1:9" x14ac:dyDescent="0.2">
      <c r="A111" s="7" t="s">
        <v>45</v>
      </c>
      <c r="C111" s="31">
        <v>14.1083</v>
      </c>
      <c r="D111" s="31">
        <v>14.832800000000001</v>
      </c>
    </row>
    <row r="112" spans="1:9" x14ac:dyDescent="0.2">
      <c r="A112" s="7" t="s">
        <v>89</v>
      </c>
      <c r="C112" s="31">
        <v>13.362299999999999</v>
      </c>
      <c r="D112" s="31">
        <v>13.978899999999999</v>
      </c>
    </row>
    <row r="113" spans="1:5" x14ac:dyDescent="0.2">
      <c r="A113" s="7" t="s">
        <v>90</v>
      </c>
      <c r="C113" s="31">
        <v>13.080500000000001</v>
      </c>
      <c r="D113" s="31">
        <v>13.7523</v>
      </c>
    </row>
    <row r="115" spans="1:5" x14ac:dyDescent="0.2">
      <c r="A115" s="14" t="s">
        <v>47</v>
      </c>
    </row>
    <row r="116" spans="1:5" x14ac:dyDescent="0.2">
      <c r="A116" s="88" t="s">
        <v>52</v>
      </c>
      <c r="B116" s="89"/>
      <c r="C116" s="33" t="s">
        <v>53</v>
      </c>
    </row>
    <row r="117" spans="1:5" x14ac:dyDescent="0.2">
      <c r="A117" s="83" t="s">
        <v>87</v>
      </c>
      <c r="B117" s="84"/>
      <c r="C117" s="34">
        <v>2.5000000000000001E-2</v>
      </c>
    </row>
    <row r="118" spans="1:5" x14ac:dyDescent="0.2">
      <c r="A118" s="83" t="s">
        <v>89</v>
      </c>
      <c r="B118" s="84"/>
      <c r="C118" s="34">
        <v>7.0000000000000007E-2</v>
      </c>
    </row>
    <row r="119" spans="1:5" x14ac:dyDescent="0.2">
      <c r="A119" s="7" t="s">
        <v>54</v>
      </c>
    </row>
    <row r="120" spans="1:5" x14ac:dyDescent="0.2">
      <c r="A120" s="7" t="s">
        <v>46</v>
      </c>
    </row>
    <row r="122" spans="1:5" x14ac:dyDescent="0.2">
      <c r="A122" s="14" t="s">
        <v>333</v>
      </c>
      <c r="D122" s="32" t="s">
        <v>334</v>
      </c>
    </row>
    <row r="124" spans="1:5" x14ac:dyDescent="0.2">
      <c r="A124" s="14" t="s">
        <v>335</v>
      </c>
      <c r="D124" s="32">
        <f>ABS(+H68)</f>
        <v>49.305232782909357</v>
      </c>
    </row>
    <row r="126" spans="1:5" x14ac:dyDescent="0.2">
      <c r="A126" s="14" t="s">
        <v>336</v>
      </c>
      <c r="D126" s="52">
        <v>3.5651999999999999</v>
      </c>
    </row>
    <row r="128" spans="1:5" x14ac:dyDescent="0.2">
      <c r="A128" s="14" t="s">
        <v>337</v>
      </c>
      <c r="D128" s="32">
        <v>3.2905076882424802</v>
      </c>
      <c r="E128" s="10" t="s">
        <v>49</v>
      </c>
    </row>
    <row r="130" spans="1:9" x14ac:dyDescent="0.2">
      <c r="A130" s="14" t="s">
        <v>338</v>
      </c>
      <c r="D130" s="30" t="s">
        <v>48</v>
      </c>
    </row>
    <row r="132" spans="1:9" x14ac:dyDescent="0.2">
      <c r="A132" s="14" t="s">
        <v>886</v>
      </c>
      <c r="F132" s="10"/>
      <c r="H132" s="10"/>
      <c r="I132" s="10"/>
    </row>
    <row r="133" spans="1:9" x14ac:dyDescent="0.2">
      <c r="A133" s="65"/>
      <c r="F133" s="10"/>
      <c r="H133" s="10"/>
      <c r="I133" s="10"/>
    </row>
    <row r="134" spans="1:9" x14ac:dyDescent="0.2">
      <c r="A134" s="66" t="s">
        <v>891</v>
      </c>
      <c r="F134" s="10"/>
      <c r="H134" s="10"/>
      <c r="I134" s="10"/>
    </row>
    <row r="135" spans="1:9" x14ac:dyDescent="0.2">
      <c r="A135" s="67"/>
      <c r="F135" s="10"/>
      <c r="H135" s="10"/>
      <c r="I135" s="10"/>
    </row>
    <row r="136" spans="1:9" x14ac:dyDescent="0.2">
      <c r="A136" s="68"/>
      <c r="F136" s="10"/>
      <c r="H136" s="10"/>
      <c r="I136" s="10"/>
    </row>
    <row r="137" spans="1:9" x14ac:dyDescent="0.2">
      <c r="A137" s="68"/>
      <c r="F137" s="10"/>
      <c r="H137" s="10"/>
      <c r="I137" s="10"/>
    </row>
    <row r="138" spans="1:9" x14ac:dyDescent="0.2">
      <c r="A138" s="68"/>
      <c r="F138" s="10"/>
      <c r="H138" s="10"/>
      <c r="I138" s="10"/>
    </row>
    <row r="139" spans="1:9" x14ac:dyDescent="0.2">
      <c r="A139" s="68"/>
      <c r="F139" s="10"/>
      <c r="H139" s="10"/>
      <c r="I139" s="10"/>
    </row>
    <row r="140" spans="1:9" x14ac:dyDescent="0.2">
      <c r="A140" s="68"/>
      <c r="F140" s="10"/>
      <c r="H140" s="10"/>
      <c r="I140" s="10"/>
    </row>
    <row r="141" spans="1:9" x14ac:dyDescent="0.2">
      <c r="A141" s="68"/>
      <c r="F141" s="10"/>
      <c r="H141" s="10"/>
      <c r="I141" s="10"/>
    </row>
    <row r="142" spans="1:9" x14ac:dyDescent="0.2">
      <c r="A142" s="68"/>
      <c r="F142" s="10"/>
      <c r="H142" s="10"/>
      <c r="I142" s="10"/>
    </row>
    <row r="143" spans="1:9" x14ac:dyDescent="0.2">
      <c r="A143" s="68"/>
      <c r="F143" s="10"/>
      <c r="H143" s="10"/>
      <c r="I143" s="10"/>
    </row>
    <row r="144" spans="1:9" x14ac:dyDescent="0.2">
      <c r="A144" s="68"/>
      <c r="F144" s="10"/>
      <c r="H144" s="10"/>
      <c r="I144" s="10"/>
    </row>
    <row r="145" spans="1:9" x14ac:dyDescent="0.2">
      <c r="A145" s="68"/>
      <c r="F145" s="10"/>
      <c r="H145" s="10"/>
      <c r="I145" s="10"/>
    </row>
    <row r="146" spans="1:9" x14ac:dyDescent="0.2">
      <c r="A146" s="68"/>
      <c r="F146" s="10"/>
      <c r="H146" s="10"/>
      <c r="I146" s="10"/>
    </row>
    <row r="147" spans="1:9" x14ac:dyDescent="0.2">
      <c r="A147" s="66" t="s">
        <v>889</v>
      </c>
      <c r="F147" s="10"/>
      <c r="H147" s="10"/>
      <c r="I147" s="10"/>
    </row>
    <row r="148" spans="1:9" x14ac:dyDescent="0.2">
      <c r="A148" s="68"/>
      <c r="F148" s="10"/>
      <c r="H148" s="10"/>
      <c r="I148" s="10"/>
    </row>
    <row r="149" spans="1:9" x14ac:dyDescent="0.2">
      <c r="A149" s="66" t="s">
        <v>892</v>
      </c>
      <c r="F149" s="10"/>
      <c r="H149" s="10"/>
      <c r="I149" s="10"/>
    </row>
    <row r="150" spans="1:9" x14ac:dyDescent="0.2">
      <c r="A150" s="68"/>
      <c r="F150" s="10"/>
      <c r="H150" s="10"/>
      <c r="I150" s="10"/>
    </row>
    <row r="151" spans="1:9" x14ac:dyDescent="0.2">
      <c r="A151" s="68"/>
      <c r="F151" s="10"/>
      <c r="H151" s="10"/>
      <c r="I151" s="10"/>
    </row>
    <row r="152" spans="1:9" x14ac:dyDescent="0.2">
      <c r="A152" s="68"/>
      <c r="F152" s="10"/>
      <c r="H152" s="10"/>
      <c r="I152" s="10"/>
    </row>
    <row r="153" spans="1:9" x14ac:dyDescent="0.2">
      <c r="A153" s="68"/>
      <c r="F153" s="10"/>
      <c r="H153" s="10"/>
      <c r="I153" s="10"/>
    </row>
    <row r="154" spans="1:9" x14ac:dyDescent="0.2">
      <c r="A154" s="68"/>
      <c r="F154" s="10"/>
      <c r="H154" s="10"/>
      <c r="I154" s="10"/>
    </row>
    <row r="155" spans="1:9" x14ac:dyDescent="0.2">
      <c r="A155" s="68"/>
      <c r="F155" s="10"/>
      <c r="H155" s="10"/>
      <c r="I155" s="10"/>
    </row>
    <row r="156" spans="1:9" x14ac:dyDescent="0.2">
      <c r="A156" s="68"/>
      <c r="F156" s="10"/>
      <c r="H156" s="10"/>
      <c r="I156" s="10"/>
    </row>
    <row r="157" spans="1:9" x14ac:dyDescent="0.2">
      <c r="A157" s="68"/>
      <c r="F157" s="10"/>
      <c r="H157" s="10"/>
      <c r="I157" s="10"/>
    </row>
    <row r="158" spans="1:9" x14ac:dyDescent="0.2">
      <c r="A158" s="68"/>
      <c r="F158" s="10"/>
      <c r="H158" s="10"/>
      <c r="I158" s="10"/>
    </row>
    <row r="159" spans="1:9" x14ac:dyDescent="0.2">
      <c r="A159" s="68"/>
      <c r="F159" s="10"/>
      <c r="H159" s="10"/>
      <c r="I159" s="10"/>
    </row>
    <row r="160" spans="1:9" x14ac:dyDescent="0.2">
      <c r="A160" s="68"/>
      <c r="F160" s="10"/>
      <c r="H160" s="10"/>
      <c r="I160" s="10"/>
    </row>
    <row r="161" spans="1:9" x14ac:dyDescent="0.2">
      <c r="A161" s="68"/>
      <c r="F161" s="10"/>
      <c r="H161" s="10"/>
      <c r="I161" s="10"/>
    </row>
    <row r="162" spans="1:9" x14ac:dyDescent="0.2">
      <c r="A162" s="68"/>
      <c r="F162" s="10"/>
      <c r="H162" s="10"/>
      <c r="I162" s="10"/>
    </row>
    <row r="163" spans="1:9" x14ac:dyDescent="0.2">
      <c r="F163" s="10"/>
      <c r="H163" s="10"/>
      <c r="I163" s="10"/>
    </row>
    <row r="164" spans="1:9" x14ac:dyDescent="0.2">
      <c r="A164" s="7" t="s">
        <v>890</v>
      </c>
      <c r="F164" s="10"/>
      <c r="H164" s="10"/>
      <c r="I164" s="10"/>
    </row>
  </sheetData>
  <mergeCells count="4">
    <mergeCell ref="A1:G1"/>
    <mergeCell ref="A116:B116"/>
    <mergeCell ref="A117:B117"/>
    <mergeCell ref="A118:B118"/>
  </mergeCells>
  <conditionalFormatting sqref="F2:F3 F5:F131 F267:F65536">
    <cfRule type="cellIs" dxfId="73"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163"/>
  <sheetViews>
    <sheetView workbookViewId="0">
      <selection sqref="A1:G1"/>
    </sheetView>
  </sheetViews>
  <sheetFormatPr defaultColWidth="9.140625" defaultRowHeight="11.25" x14ac:dyDescent="0.2"/>
  <cols>
    <col min="1" max="1" width="38.7109375" style="7" bestFit="1" customWidth="1"/>
    <col min="2" max="2" width="54.28515625" style="7" bestFit="1" customWidth="1"/>
    <col min="3" max="3" width="25.5703125" style="7" bestFit="1" customWidth="1"/>
    <col min="4" max="4" width="15" style="7" bestFit="1" customWidth="1"/>
    <col min="5" max="5" width="33.28515625" style="10" customWidth="1"/>
    <col min="6" max="6" width="13.5703125" style="11" bestFit="1" customWidth="1"/>
    <col min="7" max="7" width="4.5703125" style="10" bestFit="1" customWidth="1"/>
    <col min="8" max="16384" width="9.140625" style="7"/>
  </cols>
  <sheetData>
    <row r="1" spans="1:7" s="1" customFormat="1" ht="15" x14ac:dyDescent="0.2">
      <c r="A1" s="85" t="s">
        <v>9</v>
      </c>
      <c r="B1" s="86"/>
      <c r="C1" s="86"/>
      <c r="D1" s="86"/>
      <c r="E1" s="86"/>
      <c r="F1" s="86"/>
      <c r="G1" s="86"/>
    </row>
    <row r="2" spans="1:7" s="1" customFormat="1" ht="12" x14ac:dyDescent="0.2">
      <c r="E2" s="5"/>
      <c r="F2" s="9"/>
      <c r="G2" s="10"/>
    </row>
    <row r="3" spans="1:7" s="1" customFormat="1" ht="12" x14ac:dyDescent="0.2">
      <c r="A3" s="8" t="s">
        <v>7</v>
      </c>
      <c r="B3" s="2"/>
      <c r="C3" s="3"/>
      <c r="D3" s="3"/>
      <c r="E3" s="4"/>
      <c r="F3" s="9"/>
      <c r="G3" s="10"/>
    </row>
    <row r="4" spans="1:7" s="1" customFormat="1" ht="30.75" customHeight="1" x14ac:dyDescent="0.2">
      <c r="A4" s="6" t="s">
        <v>2</v>
      </c>
      <c r="B4" s="6" t="s">
        <v>0</v>
      </c>
      <c r="C4" s="13" t="s">
        <v>4</v>
      </c>
      <c r="D4" s="13" t="s">
        <v>1</v>
      </c>
      <c r="E4" s="53" t="s">
        <v>6</v>
      </c>
      <c r="F4" s="12" t="s">
        <v>3</v>
      </c>
      <c r="G4" s="12" t="s">
        <v>5</v>
      </c>
    </row>
    <row r="5" spans="1:7" x14ac:dyDescent="0.2">
      <c r="A5" s="16" t="s">
        <v>109</v>
      </c>
      <c r="B5" s="17"/>
      <c r="C5" s="17"/>
      <c r="D5" s="17"/>
      <c r="E5" s="18"/>
      <c r="F5" s="19"/>
      <c r="G5" s="18"/>
    </row>
    <row r="6" spans="1:7" x14ac:dyDescent="0.2">
      <c r="A6" s="20" t="s">
        <v>25</v>
      </c>
      <c r="B6" s="21"/>
      <c r="C6" s="21"/>
      <c r="D6" s="21"/>
      <c r="E6" s="22"/>
      <c r="F6" s="23"/>
      <c r="G6" s="22"/>
    </row>
    <row r="7" spans="1:7" x14ac:dyDescent="0.2">
      <c r="A7" s="21" t="s">
        <v>111</v>
      </c>
      <c r="B7" s="21" t="s">
        <v>110</v>
      </c>
      <c r="C7" s="21" t="s">
        <v>112</v>
      </c>
      <c r="D7" s="24">
        <v>775000</v>
      </c>
      <c r="E7" s="22">
        <v>13451.674999999999</v>
      </c>
      <c r="F7" s="23">
        <v>6.6805072267521002</v>
      </c>
      <c r="G7" s="22"/>
    </row>
    <row r="8" spans="1:7" x14ac:dyDescent="0.2">
      <c r="A8" s="21" t="s">
        <v>114</v>
      </c>
      <c r="B8" s="21" t="s">
        <v>113</v>
      </c>
      <c r="C8" s="21" t="s">
        <v>112</v>
      </c>
      <c r="D8" s="24">
        <v>794000</v>
      </c>
      <c r="E8" s="22">
        <v>10260.465</v>
      </c>
      <c r="F8" s="23">
        <v>5.0956561604660404</v>
      </c>
      <c r="G8" s="22"/>
    </row>
    <row r="9" spans="1:7" x14ac:dyDescent="0.2">
      <c r="A9" s="21" t="s">
        <v>116</v>
      </c>
      <c r="B9" s="21" t="s">
        <v>115</v>
      </c>
      <c r="C9" s="21" t="s">
        <v>117</v>
      </c>
      <c r="D9" s="24">
        <v>187000</v>
      </c>
      <c r="E9" s="22">
        <v>6773.701</v>
      </c>
      <c r="F9" s="23">
        <v>3.3640240700401902</v>
      </c>
      <c r="G9" s="22"/>
    </row>
    <row r="10" spans="1:7" x14ac:dyDescent="0.2">
      <c r="A10" s="21" t="s">
        <v>119</v>
      </c>
      <c r="B10" s="21" t="s">
        <v>118</v>
      </c>
      <c r="C10" s="21" t="s">
        <v>120</v>
      </c>
      <c r="D10" s="24">
        <v>370600</v>
      </c>
      <c r="E10" s="22">
        <v>6512.3684999999996</v>
      </c>
      <c r="F10" s="23">
        <v>3.2342384742065802</v>
      </c>
      <c r="G10" s="22"/>
    </row>
    <row r="11" spans="1:7" x14ac:dyDescent="0.2">
      <c r="A11" s="21" t="s">
        <v>122</v>
      </c>
      <c r="B11" s="21" t="s">
        <v>121</v>
      </c>
      <c r="C11" s="21" t="s">
        <v>123</v>
      </c>
      <c r="D11" s="24">
        <v>353000</v>
      </c>
      <c r="E11" s="22">
        <v>5692.4780000000001</v>
      </c>
      <c r="F11" s="23">
        <v>2.8270561411220001</v>
      </c>
      <c r="G11" s="22"/>
    </row>
    <row r="12" spans="1:7" x14ac:dyDescent="0.2">
      <c r="A12" s="21" t="s">
        <v>125</v>
      </c>
      <c r="B12" s="21" t="s">
        <v>124</v>
      </c>
      <c r="C12" s="21" t="s">
        <v>112</v>
      </c>
      <c r="D12" s="24">
        <v>423000</v>
      </c>
      <c r="E12" s="22">
        <v>4904.8964999999998</v>
      </c>
      <c r="F12" s="23">
        <v>2.4359194312025099</v>
      </c>
      <c r="G12" s="22"/>
    </row>
    <row r="13" spans="1:7" x14ac:dyDescent="0.2">
      <c r="A13" s="21" t="s">
        <v>127</v>
      </c>
      <c r="B13" s="21" t="s">
        <v>126</v>
      </c>
      <c r="C13" s="21" t="s">
        <v>128</v>
      </c>
      <c r="D13" s="24">
        <v>324800</v>
      </c>
      <c r="E13" s="22">
        <v>4326.4984000000004</v>
      </c>
      <c r="F13" s="23">
        <v>2.14866950232825</v>
      </c>
      <c r="G13" s="22"/>
    </row>
    <row r="14" spans="1:7" x14ac:dyDescent="0.2">
      <c r="A14" s="21" t="s">
        <v>130</v>
      </c>
      <c r="B14" s="21" t="s">
        <v>129</v>
      </c>
      <c r="C14" s="21" t="s">
        <v>120</v>
      </c>
      <c r="D14" s="24">
        <v>242600</v>
      </c>
      <c r="E14" s="22">
        <v>4284.4372999999996</v>
      </c>
      <c r="F14" s="23">
        <v>2.12778069238338</v>
      </c>
      <c r="G14" s="22"/>
    </row>
    <row r="15" spans="1:7" x14ac:dyDescent="0.2">
      <c r="A15" s="21" t="s">
        <v>132</v>
      </c>
      <c r="B15" s="21" t="s">
        <v>131</v>
      </c>
      <c r="C15" s="21" t="s">
        <v>133</v>
      </c>
      <c r="D15" s="24">
        <v>855000</v>
      </c>
      <c r="E15" s="22">
        <v>3489.6824999999999</v>
      </c>
      <c r="F15" s="23">
        <v>1.73308150548689</v>
      </c>
      <c r="G15" s="22"/>
    </row>
    <row r="16" spans="1:7" x14ac:dyDescent="0.2">
      <c r="A16" s="21" t="s">
        <v>135</v>
      </c>
      <c r="B16" s="21" t="s">
        <v>134</v>
      </c>
      <c r="C16" s="21" t="s">
        <v>136</v>
      </c>
      <c r="D16" s="24">
        <v>235000</v>
      </c>
      <c r="E16" s="22">
        <v>3405.3850000000002</v>
      </c>
      <c r="F16" s="23">
        <v>1.6912168263337599</v>
      </c>
      <c r="G16" s="22"/>
    </row>
    <row r="17" spans="1:7" x14ac:dyDescent="0.2">
      <c r="A17" s="21" t="s">
        <v>138</v>
      </c>
      <c r="B17" s="21" t="s">
        <v>137</v>
      </c>
      <c r="C17" s="21" t="s">
        <v>139</v>
      </c>
      <c r="D17" s="24">
        <v>1300000</v>
      </c>
      <c r="E17" s="22">
        <v>3142.75</v>
      </c>
      <c r="F17" s="23">
        <v>1.5607843697439301</v>
      </c>
      <c r="G17" s="22"/>
    </row>
    <row r="18" spans="1:7" x14ac:dyDescent="0.2">
      <c r="A18" s="21" t="s">
        <v>141</v>
      </c>
      <c r="B18" s="21" t="s">
        <v>140</v>
      </c>
      <c r="C18" s="21" t="s">
        <v>112</v>
      </c>
      <c r="D18" s="24">
        <v>373000</v>
      </c>
      <c r="E18" s="22">
        <v>3059.346</v>
      </c>
      <c r="F18" s="23">
        <v>1.51936342962011</v>
      </c>
      <c r="G18" s="22"/>
    </row>
    <row r="19" spans="1:7" x14ac:dyDescent="0.2">
      <c r="A19" s="21" t="s">
        <v>149</v>
      </c>
      <c r="B19" s="21" t="s">
        <v>148</v>
      </c>
      <c r="C19" s="21" t="s">
        <v>150</v>
      </c>
      <c r="D19" s="24">
        <v>42500</v>
      </c>
      <c r="E19" s="22">
        <v>2984.6475</v>
      </c>
      <c r="F19" s="23">
        <v>1.4822659031724701</v>
      </c>
      <c r="G19" s="22"/>
    </row>
    <row r="20" spans="1:7" x14ac:dyDescent="0.2">
      <c r="A20" s="21" t="s">
        <v>146</v>
      </c>
      <c r="B20" s="21" t="s">
        <v>145</v>
      </c>
      <c r="C20" s="21" t="s">
        <v>147</v>
      </c>
      <c r="D20" s="24">
        <v>157000</v>
      </c>
      <c r="E20" s="22">
        <v>2902.7730000000001</v>
      </c>
      <c r="F20" s="23">
        <v>1.4416045588464499</v>
      </c>
      <c r="G20" s="22"/>
    </row>
    <row r="21" spans="1:7" x14ac:dyDescent="0.2">
      <c r="A21" s="21" t="s">
        <v>155</v>
      </c>
      <c r="B21" s="21" t="s">
        <v>154</v>
      </c>
      <c r="C21" s="21" t="s">
        <v>156</v>
      </c>
      <c r="D21" s="24">
        <v>711000</v>
      </c>
      <c r="E21" s="22">
        <v>2780.01</v>
      </c>
      <c r="F21" s="23">
        <v>1.3806367530767101</v>
      </c>
      <c r="G21" s="22"/>
    </row>
    <row r="22" spans="1:7" x14ac:dyDescent="0.2">
      <c r="A22" s="21" t="s">
        <v>143</v>
      </c>
      <c r="B22" s="21" t="s">
        <v>142</v>
      </c>
      <c r="C22" s="21" t="s">
        <v>144</v>
      </c>
      <c r="D22" s="24">
        <v>332000</v>
      </c>
      <c r="E22" s="22">
        <v>2769.0459999999998</v>
      </c>
      <c r="F22" s="23">
        <v>1.3751917002313101</v>
      </c>
      <c r="G22" s="22"/>
    </row>
    <row r="23" spans="1:7" x14ac:dyDescent="0.2">
      <c r="A23" s="21" t="s">
        <v>152</v>
      </c>
      <c r="B23" s="21" t="s">
        <v>151</v>
      </c>
      <c r="C23" s="21" t="s">
        <v>153</v>
      </c>
      <c r="D23" s="24">
        <v>160000</v>
      </c>
      <c r="E23" s="22">
        <v>2721.84</v>
      </c>
      <c r="F23" s="23">
        <v>1.35174777788364</v>
      </c>
      <c r="G23" s="22"/>
    </row>
    <row r="24" spans="1:7" x14ac:dyDescent="0.2">
      <c r="A24" s="21" t="s">
        <v>161</v>
      </c>
      <c r="B24" s="21" t="s">
        <v>160</v>
      </c>
      <c r="C24" s="21" t="s">
        <v>162</v>
      </c>
      <c r="D24" s="24">
        <v>340000</v>
      </c>
      <c r="E24" s="22">
        <v>2448.5100000000002</v>
      </c>
      <c r="F24" s="23">
        <v>1.21600386195584</v>
      </c>
      <c r="G24" s="22"/>
    </row>
    <row r="25" spans="1:7" x14ac:dyDescent="0.2">
      <c r="A25" s="21" t="s">
        <v>158</v>
      </c>
      <c r="B25" s="21" t="s">
        <v>157</v>
      </c>
      <c r="C25" s="21" t="s">
        <v>159</v>
      </c>
      <c r="D25" s="24">
        <v>396000</v>
      </c>
      <c r="E25" s="22">
        <v>2280.96</v>
      </c>
      <c r="F25" s="23">
        <v>1.1327934821449701</v>
      </c>
      <c r="G25" s="22"/>
    </row>
    <row r="26" spans="1:7" x14ac:dyDescent="0.2">
      <c r="A26" s="21" t="s">
        <v>176</v>
      </c>
      <c r="B26" s="21" t="s">
        <v>175</v>
      </c>
      <c r="C26" s="21" t="s">
        <v>177</v>
      </c>
      <c r="D26" s="24">
        <v>89000</v>
      </c>
      <c r="E26" s="22">
        <v>2250.1424999999999</v>
      </c>
      <c r="F26" s="23">
        <v>1.1174885828323999</v>
      </c>
      <c r="G26" s="22"/>
    </row>
    <row r="27" spans="1:7" x14ac:dyDescent="0.2">
      <c r="A27" s="21" t="s">
        <v>173</v>
      </c>
      <c r="B27" s="21" t="s">
        <v>172</v>
      </c>
      <c r="C27" s="21" t="s">
        <v>174</v>
      </c>
      <c r="D27" s="24">
        <v>155000</v>
      </c>
      <c r="E27" s="22">
        <v>2155.4299999999998</v>
      </c>
      <c r="F27" s="23">
        <v>1.07045150078026</v>
      </c>
      <c r="G27" s="22"/>
    </row>
    <row r="28" spans="1:7" x14ac:dyDescent="0.2">
      <c r="A28" s="21" t="s">
        <v>179</v>
      </c>
      <c r="B28" s="21" t="s">
        <v>178</v>
      </c>
      <c r="C28" s="21" t="s">
        <v>112</v>
      </c>
      <c r="D28" s="24">
        <v>197400</v>
      </c>
      <c r="E28" s="22">
        <v>2083.7543999999998</v>
      </c>
      <c r="F28" s="23">
        <v>1.03485523758019</v>
      </c>
      <c r="G28" s="22"/>
    </row>
    <row r="29" spans="1:7" x14ac:dyDescent="0.2">
      <c r="A29" s="21" t="s">
        <v>171</v>
      </c>
      <c r="B29" s="21" t="s">
        <v>170</v>
      </c>
      <c r="C29" s="21" t="s">
        <v>120</v>
      </c>
      <c r="D29" s="24">
        <v>126800</v>
      </c>
      <c r="E29" s="22">
        <v>2039.7682</v>
      </c>
      <c r="F29" s="23">
        <v>1.0130103649544899</v>
      </c>
      <c r="G29" s="22"/>
    </row>
    <row r="30" spans="1:7" x14ac:dyDescent="0.2">
      <c r="A30" s="21" t="s">
        <v>164</v>
      </c>
      <c r="B30" s="21" t="s">
        <v>163</v>
      </c>
      <c r="C30" s="21" t="s">
        <v>144</v>
      </c>
      <c r="D30" s="24">
        <v>18000</v>
      </c>
      <c r="E30" s="22">
        <v>1993.761</v>
      </c>
      <c r="F30" s="23">
        <v>0.99016180281760402</v>
      </c>
      <c r="G30" s="22"/>
    </row>
    <row r="31" spans="1:7" x14ac:dyDescent="0.2">
      <c r="A31" s="21" t="s">
        <v>187</v>
      </c>
      <c r="B31" s="21" t="s">
        <v>186</v>
      </c>
      <c r="C31" s="21" t="s">
        <v>159</v>
      </c>
      <c r="D31" s="24">
        <v>595000</v>
      </c>
      <c r="E31" s="22">
        <v>1909.95</v>
      </c>
      <c r="F31" s="23">
        <v>0.94853873422716295</v>
      </c>
      <c r="G31" s="22"/>
    </row>
    <row r="32" spans="1:7" x14ac:dyDescent="0.2">
      <c r="A32" s="21" t="s">
        <v>184</v>
      </c>
      <c r="B32" s="21" t="s">
        <v>183</v>
      </c>
      <c r="C32" s="21" t="s">
        <v>185</v>
      </c>
      <c r="D32" s="24">
        <v>161999</v>
      </c>
      <c r="E32" s="22">
        <v>1858.0475309999999</v>
      </c>
      <c r="F32" s="23">
        <v>0.92276240382661601</v>
      </c>
      <c r="G32" s="22"/>
    </row>
    <row r="33" spans="1:7" x14ac:dyDescent="0.2">
      <c r="A33" s="21" t="s">
        <v>181</v>
      </c>
      <c r="B33" s="21" t="s">
        <v>180</v>
      </c>
      <c r="C33" s="21" t="s">
        <v>182</v>
      </c>
      <c r="D33" s="24">
        <v>904000</v>
      </c>
      <c r="E33" s="22">
        <v>1807.9096</v>
      </c>
      <c r="F33" s="23">
        <v>0.89786239617850605</v>
      </c>
      <c r="G33" s="22"/>
    </row>
    <row r="34" spans="1:7" x14ac:dyDescent="0.2">
      <c r="A34" s="21" t="s">
        <v>169</v>
      </c>
      <c r="B34" s="21" t="s">
        <v>168</v>
      </c>
      <c r="C34" s="21" t="s">
        <v>147</v>
      </c>
      <c r="D34" s="24">
        <v>135000</v>
      </c>
      <c r="E34" s="22">
        <v>1786.2525000000001</v>
      </c>
      <c r="F34" s="23">
        <v>0.887106827592401</v>
      </c>
      <c r="G34" s="22"/>
    </row>
    <row r="35" spans="1:7" x14ac:dyDescent="0.2">
      <c r="A35" s="21" t="s">
        <v>208</v>
      </c>
      <c r="B35" s="21" t="s">
        <v>207</v>
      </c>
      <c r="C35" s="21" t="s">
        <v>156</v>
      </c>
      <c r="D35" s="24">
        <v>28686</v>
      </c>
      <c r="E35" s="22">
        <v>1732.706115</v>
      </c>
      <c r="F35" s="23">
        <v>0.86051407896005905</v>
      </c>
      <c r="G35" s="22"/>
    </row>
    <row r="36" spans="1:7" x14ac:dyDescent="0.2">
      <c r="A36" s="21" t="s">
        <v>189</v>
      </c>
      <c r="B36" s="21" t="s">
        <v>188</v>
      </c>
      <c r="C36" s="21" t="s">
        <v>123</v>
      </c>
      <c r="D36" s="24">
        <v>120000</v>
      </c>
      <c r="E36" s="22">
        <v>1691.76</v>
      </c>
      <c r="F36" s="23">
        <v>0.840179004170866</v>
      </c>
      <c r="G36" s="22"/>
    </row>
    <row r="37" spans="1:7" x14ac:dyDescent="0.2">
      <c r="A37" s="21" t="s">
        <v>196</v>
      </c>
      <c r="B37" s="21" t="s">
        <v>195</v>
      </c>
      <c r="C37" s="21" t="s">
        <v>197</v>
      </c>
      <c r="D37" s="24">
        <v>600000</v>
      </c>
      <c r="E37" s="22">
        <v>1596.9</v>
      </c>
      <c r="F37" s="23">
        <v>0.79306866917320196</v>
      </c>
      <c r="G37" s="22"/>
    </row>
    <row r="38" spans="1:7" x14ac:dyDescent="0.2">
      <c r="A38" s="21" t="s">
        <v>199</v>
      </c>
      <c r="B38" s="21" t="s">
        <v>198</v>
      </c>
      <c r="C38" s="21" t="s">
        <v>200</v>
      </c>
      <c r="D38" s="24">
        <v>56199</v>
      </c>
      <c r="E38" s="22">
        <v>1569.2446769999999</v>
      </c>
      <c r="F38" s="23">
        <v>0.77933420226408701</v>
      </c>
      <c r="G38" s="22"/>
    </row>
    <row r="39" spans="1:7" x14ac:dyDescent="0.2">
      <c r="A39" s="21" t="s">
        <v>193</v>
      </c>
      <c r="B39" s="21" t="s">
        <v>192</v>
      </c>
      <c r="C39" s="21" t="s">
        <v>194</v>
      </c>
      <c r="D39" s="24">
        <v>550000</v>
      </c>
      <c r="E39" s="22">
        <v>1566.95</v>
      </c>
      <c r="F39" s="23">
        <v>0.77819459650632405</v>
      </c>
      <c r="G39" s="22"/>
    </row>
    <row r="40" spans="1:7" x14ac:dyDescent="0.2">
      <c r="A40" s="21" t="s">
        <v>191</v>
      </c>
      <c r="B40" s="21" t="s">
        <v>190</v>
      </c>
      <c r="C40" s="21" t="s">
        <v>174</v>
      </c>
      <c r="D40" s="24">
        <v>34000</v>
      </c>
      <c r="E40" s="22">
        <v>1523.8630000000001</v>
      </c>
      <c r="F40" s="23">
        <v>0.75679629370172397</v>
      </c>
      <c r="G40" s="22"/>
    </row>
    <row r="41" spans="1:7" x14ac:dyDescent="0.2">
      <c r="A41" s="21" t="s">
        <v>166</v>
      </c>
      <c r="B41" s="21" t="s">
        <v>165</v>
      </c>
      <c r="C41" s="21" t="s">
        <v>167</v>
      </c>
      <c r="D41" s="24">
        <v>155000</v>
      </c>
      <c r="E41" s="22">
        <v>1501.02</v>
      </c>
      <c r="F41" s="23">
        <v>0.74545177143362695</v>
      </c>
      <c r="G41" s="22"/>
    </row>
    <row r="42" spans="1:7" x14ac:dyDescent="0.2">
      <c r="A42" s="21" t="s">
        <v>212</v>
      </c>
      <c r="B42" s="21" t="s">
        <v>211</v>
      </c>
      <c r="C42" s="21" t="s">
        <v>159</v>
      </c>
      <c r="D42" s="24">
        <v>1150000</v>
      </c>
      <c r="E42" s="22">
        <v>1354.125</v>
      </c>
      <c r="F42" s="23">
        <v>0.67249928714644702</v>
      </c>
      <c r="G42" s="22"/>
    </row>
    <row r="43" spans="1:7" x14ac:dyDescent="0.2">
      <c r="A43" s="21" t="s">
        <v>205</v>
      </c>
      <c r="B43" s="21" t="s">
        <v>204</v>
      </c>
      <c r="C43" s="21" t="s">
        <v>206</v>
      </c>
      <c r="D43" s="24">
        <v>209400</v>
      </c>
      <c r="E43" s="22">
        <v>1340.16</v>
      </c>
      <c r="F43" s="23">
        <v>0.66556384725352702</v>
      </c>
      <c r="G43" s="22"/>
    </row>
    <row r="44" spans="1:7" x14ac:dyDescent="0.2">
      <c r="A44" s="21" t="s">
        <v>230</v>
      </c>
      <c r="B44" s="21" t="s">
        <v>229</v>
      </c>
      <c r="C44" s="21" t="s">
        <v>185</v>
      </c>
      <c r="D44" s="24">
        <v>25000</v>
      </c>
      <c r="E44" s="22">
        <v>1289.675</v>
      </c>
      <c r="F44" s="23">
        <v>0.64049147467965994</v>
      </c>
      <c r="G44" s="22"/>
    </row>
    <row r="45" spans="1:7" x14ac:dyDescent="0.2">
      <c r="A45" s="21" t="s">
        <v>202</v>
      </c>
      <c r="B45" s="21" t="s">
        <v>201</v>
      </c>
      <c r="C45" s="21" t="s">
        <v>203</v>
      </c>
      <c r="D45" s="24">
        <v>11500</v>
      </c>
      <c r="E45" s="22">
        <v>1272.5497499999999</v>
      </c>
      <c r="F45" s="23">
        <v>0.63198655938956105</v>
      </c>
      <c r="G45" s="22"/>
    </row>
    <row r="46" spans="1:7" x14ac:dyDescent="0.2">
      <c r="A46" s="21" t="s">
        <v>210</v>
      </c>
      <c r="B46" s="21" t="s">
        <v>209</v>
      </c>
      <c r="C46" s="21" t="s">
        <v>203</v>
      </c>
      <c r="D46" s="24">
        <v>68000</v>
      </c>
      <c r="E46" s="22">
        <v>1246.576</v>
      </c>
      <c r="F46" s="23">
        <v>0.61908721231339003</v>
      </c>
      <c r="G46" s="22"/>
    </row>
    <row r="47" spans="1:7" x14ac:dyDescent="0.2">
      <c r="A47" s="21" t="s">
        <v>228</v>
      </c>
      <c r="B47" s="21" t="s">
        <v>227</v>
      </c>
      <c r="C47" s="21" t="s">
        <v>203</v>
      </c>
      <c r="D47" s="24">
        <v>152536</v>
      </c>
      <c r="E47" s="22">
        <v>1235.8466719999999</v>
      </c>
      <c r="F47" s="23">
        <v>0.61375870465600202</v>
      </c>
      <c r="G47" s="22"/>
    </row>
    <row r="48" spans="1:7" x14ac:dyDescent="0.2">
      <c r="A48" s="21" t="s">
        <v>222</v>
      </c>
      <c r="B48" s="21" t="s">
        <v>221</v>
      </c>
      <c r="C48" s="21" t="s">
        <v>223</v>
      </c>
      <c r="D48" s="24">
        <v>75000</v>
      </c>
      <c r="E48" s="22">
        <v>1227.3375000000001</v>
      </c>
      <c r="F48" s="23">
        <v>0.60953279338178001</v>
      </c>
      <c r="G48" s="22"/>
    </row>
    <row r="49" spans="1:9" x14ac:dyDescent="0.2">
      <c r="A49" s="21" t="s">
        <v>217</v>
      </c>
      <c r="B49" s="21" t="s">
        <v>216</v>
      </c>
      <c r="C49" s="21" t="s">
        <v>218</v>
      </c>
      <c r="D49" s="24">
        <v>176000</v>
      </c>
      <c r="E49" s="22">
        <v>1211.5840000000001</v>
      </c>
      <c r="F49" s="23">
        <v>0.60170913048503005</v>
      </c>
      <c r="G49" s="22"/>
    </row>
    <row r="50" spans="1:9" x14ac:dyDescent="0.2">
      <c r="A50" s="21" t="s">
        <v>220</v>
      </c>
      <c r="B50" s="21" t="s">
        <v>219</v>
      </c>
      <c r="C50" s="21" t="s">
        <v>120</v>
      </c>
      <c r="D50" s="24">
        <v>160000</v>
      </c>
      <c r="E50" s="22">
        <v>1177.8399999999999</v>
      </c>
      <c r="F50" s="23">
        <v>0.58495084307030099</v>
      </c>
      <c r="G50" s="22"/>
    </row>
    <row r="51" spans="1:9" x14ac:dyDescent="0.2">
      <c r="A51" s="21" t="s">
        <v>214</v>
      </c>
      <c r="B51" s="21" t="s">
        <v>213</v>
      </c>
      <c r="C51" s="21" t="s">
        <v>215</v>
      </c>
      <c r="D51" s="24">
        <v>787000</v>
      </c>
      <c r="E51" s="22">
        <v>1169.1672000000001</v>
      </c>
      <c r="F51" s="23">
        <v>0.58064366919967303</v>
      </c>
      <c r="G51" s="22"/>
    </row>
    <row r="52" spans="1:9" x14ac:dyDescent="0.2">
      <c r="A52" s="21" t="s">
        <v>232</v>
      </c>
      <c r="B52" s="21" t="s">
        <v>231</v>
      </c>
      <c r="C52" s="21" t="s">
        <v>218</v>
      </c>
      <c r="D52" s="24">
        <v>120000</v>
      </c>
      <c r="E52" s="22">
        <v>1160.46</v>
      </c>
      <c r="F52" s="23">
        <v>0.57631941125226005</v>
      </c>
      <c r="G52" s="22"/>
    </row>
    <row r="53" spans="1:9" x14ac:dyDescent="0.2">
      <c r="A53" s="21" t="s">
        <v>241</v>
      </c>
      <c r="B53" s="21" t="s">
        <v>240</v>
      </c>
      <c r="C53" s="21" t="s">
        <v>235</v>
      </c>
      <c r="D53" s="24">
        <v>50000</v>
      </c>
      <c r="E53" s="22">
        <v>1121.575</v>
      </c>
      <c r="F53" s="23">
        <v>0.55700794829227496</v>
      </c>
      <c r="G53" s="22"/>
    </row>
    <row r="54" spans="1:9" x14ac:dyDescent="0.2">
      <c r="A54" s="21" t="s">
        <v>234</v>
      </c>
      <c r="B54" s="21" t="s">
        <v>233</v>
      </c>
      <c r="C54" s="21" t="s">
        <v>235</v>
      </c>
      <c r="D54" s="24">
        <v>220000</v>
      </c>
      <c r="E54" s="22">
        <v>1053.8</v>
      </c>
      <c r="F54" s="23">
        <v>0.523348840612887</v>
      </c>
      <c r="G54" s="22"/>
    </row>
    <row r="55" spans="1:9" x14ac:dyDescent="0.2">
      <c r="A55" s="21" t="s">
        <v>225</v>
      </c>
      <c r="B55" s="21" t="s">
        <v>224</v>
      </c>
      <c r="C55" s="21" t="s">
        <v>226</v>
      </c>
      <c r="D55" s="24">
        <v>90000</v>
      </c>
      <c r="E55" s="22">
        <v>981.45</v>
      </c>
      <c r="F55" s="23">
        <v>0.48741765004699</v>
      </c>
      <c r="G55" s="22"/>
    </row>
    <row r="56" spans="1:9" x14ac:dyDescent="0.2">
      <c r="A56" s="21" t="s">
        <v>239</v>
      </c>
      <c r="B56" s="21" t="s">
        <v>238</v>
      </c>
      <c r="C56" s="21" t="s">
        <v>123</v>
      </c>
      <c r="D56" s="24">
        <v>250646</v>
      </c>
      <c r="E56" s="22">
        <v>853.57495300000005</v>
      </c>
      <c r="F56" s="23">
        <v>0.42391104766440502</v>
      </c>
      <c r="G56" s="22"/>
    </row>
    <row r="57" spans="1:9" x14ac:dyDescent="0.2">
      <c r="A57" s="21" t="s">
        <v>237</v>
      </c>
      <c r="B57" s="21" t="s">
        <v>236</v>
      </c>
      <c r="C57" s="21" t="s">
        <v>159</v>
      </c>
      <c r="D57" s="24">
        <v>501000</v>
      </c>
      <c r="E57" s="22">
        <v>797.69219999999996</v>
      </c>
      <c r="F57" s="23">
        <v>0.39615798826717002</v>
      </c>
      <c r="G57" s="22"/>
    </row>
    <row r="58" spans="1:9" x14ac:dyDescent="0.2">
      <c r="A58" s="21" t="s">
        <v>243</v>
      </c>
      <c r="B58" s="21" t="s">
        <v>242</v>
      </c>
      <c r="C58" s="21" t="s">
        <v>147</v>
      </c>
      <c r="D58" s="24">
        <v>250000</v>
      </c>
      <c r="E58" s="22">
        <v>671.17499999999995</v>
      </c>
      <c r="F58" s="23">
        <v>0.333325733629109</v>
      </c>
      <c r="G58" s="22"/>
    </row>
    <row r="59" spans="1:9" x14ac:dyDescent="0.2">
      <c r="A59" s="21" t="s">
        <v>245</v>
      </c>
      <c r="B59" s="21" t="s">
        <v>244</v>
      </c>
      <c r="C59" s="21" t="s">
        <v>150</v>
      </c>
      <c r="D59" s="24">
        <v>30230</v>
      </c>
      <c r="E59" s="22">
        <v>648.79625999999996</v>
      </c>
      <c r="F59" s="23">
        <v>0.322211776869404</v>
      </c>
      <c r="G59" s="22"/>
    </row>
    <row r="60" spans="1:9" x14ac:dyDescent="0.2">
      <c r="A60" s="21" t="s">
        <v>340</v>
      </c>
      <c r="B60" s="21" t="s">
        <v>339</v>
      </c>
      <c r="C60" s="21" t="s">
        <v>147</v>
      </c>
      <c r="D60" s="24">
        <v>19597</v>
      </c>
      <c r="E60" s="22">
        <v>164.987143</v>
      </c>
      <c r="F60" s="23">
        <v>8.1937587782390103E-2</v>
      </c>
      <c r="G60" s="22"/>
    </row>
    <row r="61" spans="1:9" x14ac:dyDescent="0.2">
      <c r="A61" s="20" t="s">
        <v>28</v>
      </c>
      <c r="B61" s="20"/>
      <c r="C61" s="20"/>
      <c r="D61" s="20"/>
      <c r="E61" s="25">
        <f>SUM(E7:E60)</f>
        <v>137237.30090100001</v>
      </c>
      <c r="F61" s="26">
        <f>SUM(F7:F60)</f>
        <v>68.156179839988908</v>
      </c>
      <c r="G61" s="25"/>
      <c r="H61" s="14"/>
      <c r="I61" s="14"/>
    </row>
    <row r="62" spans="1:9" x14ac:dyDescent="0.2">
      <c r="A62" s="21"/>
      <c r="B62" s="21"/>
      <c r="C62" s="21"/>
      <c r="D62" s="21"/>
      <c r="E62" s="22"/>
      <c r="F62" s="23"/>
      <c r="G62" s="22"/>
    </row>
    <row r="63" spans="1:9" x14ac:dyDescent="0.2">
      <c r="A63" s="20" t="s">
        <v>341</v>
      </c>
      <c r="B63" s="21"/>
      <c r="C63" s="21"/>
      <c r="D63" s="21"/>
      <c r="E63" s="22"/>
      <c r="F63" s="23"/>
      <c r="G63" s="22"/>
    </row>
    <row r="64" spans="1:9" x14ac:dyDescent="0.2">
      <c r="A64" s="21"/>
      <c r="B64" s="21" t="s">
        <v>342</v>
      </c>
      <c r="C64" s="21" t="s">
        <v>218</v>
      </c>
      <c r="D64" s="24">
        <v>27500</v>
      </c>
      <c r="E64" s="22">
        <v>2.7499999999999998E-3</v>
      </c>
      <c r="F64" s="23">
        <v>1.36573288260148E-6</v>
      </c>
      <c r="G64" s="22"/>
    </row>
    <row r="65" spans="1:9" x14ac:dyDescent="0.2">
      <c r="A65" s="21" t="s">
        <v>344</v>
      </c>
      <c r="B65" s="21" t="s">
        <v>343</v>
      </c>
      <c r="C65" s="21" t="s">
        <v>345</v>
      </c>
      <c r="D65" s="24">
        <v>27000</v>
      </c>
      <c r="E65" s="22">
        <v>2.7000000000000001E-3</v>
      </c>
      <c r="F65" s="23">
        <v>1.3409013756450901E-6</v>
      </c>
      <c r="G65" s="22"/>
    </row>
    <row r="66" spans="1:9" x14ac:dyDescent="0.2">
      <c r="A66" s="20" t="s">
        <v>28</v>
      </c>
      <c r="B66" s="20"/>
      <c r="C66" s="20"/>
      <c r="D66" s="20"/>
      <c r="E66" s="25">
        <f>SUM(E63:E65)</f>
        <v>5.45E-3</v>
      </c>
      <c r="F66" s="26">
        <f>SUM(F63:F65)</f>
        <v>2.70663425824657E-6</v>
      </c>
      <c r="G66" s="25"/>
      <c r="H66" s="14"/>
      <c r="I66" s="14"/>
    </row>
    <row r="67" spans="1:9" x14ac:dyDescent="0.2">
      <c r="A67" s="21"/>
      <c r="B67" s="21"/>
      <c r="C67" s="21"/>
      <c r="D67" s="21"/>
      <c r="E67" s="22"/>
      <c r="F67" s="23"/>
      <c r="G67" s="22"/>
    </row>
    <row r="68" spans="1:9" x14ac:dyDescent="0.2">
      <c r="A68" s="20" t="s">
        <v>24</v>
      </c>
      <c r="B68" s="21"/>
      <c r="C68" s="21"/>
      <c r="D68" s="21"/>
      <c r="E68" s="22"/>
      <c r="F68" s="23"/>
      <c r="G68" s="22"/>
    </row>
    <row r="69" spans="1:9" x14ac:dyDescent="0.2">
      <c r="A69" s="20" t="s">
        <v>25</v>
      </c>
      <c r="B69" s="21"/>
      <c r="C69" s="21"/>
      <c r="D69" s="21"/>
      <c r="E69" s="22"/>
      <c r="F69" s="23"/>
      <c r="G69" s="22"/>
    </row>
    <row r="70" spans="1:9" x14ac:dyDescent="0.2">
      <c r="A70" s="21" t="s">
        <v>66</v>
      </c>
      <c r="B70" s="21" t="s">
        <v>65</v>
      </c>
      <c r="C70" s="21" t="s">
        <v>67</v>
      </c>
      <c r="D70" s="24">
        <v>5000</v>
      </c>
      <c r="E70" s="22">
        <v>5314.7227049000003</v>
      </c>
      <c r="F70" s="23">
        <v>2.6394514763602199</v>
      </c>
      <c r="G70" s="22">
        <v>7.72</v>
      </c>
    </row>
    <row r="71" spans="1:9" x14ac:dyDescent="0.2">
      <c r="A71" s="21" t="s">
        <v>72</v>
      </c>
      <c r="B71" s="21" t="s">
        <v>71</v>
      </c>
      <c r="C71" s="21" t="s">
        <v>55</v>
      </c>
      <c r="D71" s="24">
        <v>5000</v>
      </c>
      <c r="E71" s="22">
        <v>5285.5663698999997</v>
      </c>
      <c r="F71" s="23">
        <v>2.6249715616527198</v>
      </c>
      <c r="G71" s="22">
        <v>7.88</v>
      </c>
    </row>
    <row r="72" spans="1:9" x14ac:dyDescent="0.2">
      <c r="A72" s="21" t="s">
        <v>325</v>
      </c>
      <c r="B72" s="21" t="s">
        <v>324</v>
      </c>
      <c r="C72" s="21" t="s">
        <v>26</v>
      </c>
      <c r="D72" s="24">
        <v>5000</v>
      </c>
      <c r="E72" s="22">
        <v>5207.0270547999999</v>
      </c>
      <c r="F72" s="23">
        <v>2.5859665706675998</v>
      </c>
      <c r="G72" s="22">
        <v>7.62</v>
      </c>
    </row>
    <row r="73" spans="1:9" x14ac:dyDescent="0.2">
      <c r="A73" s="21" t="s">
        <v>92</v>
      </c>
      <c r="B73" s="21" t="s">
        <v>91</v>
      </c>
      <c r="C73" s="21" t="s">
        <v>26</v>
      </c>
      <c r="D73" s="24">
        <v>5000</v>
      </c>
      <c r="E73" s="22">
        <v>5093.9521232999996</v>
      </c>
      <c r="F73" s="23">
        <v>2.5298101517048899</v>
      </c>
      <c r="G73" s="22">
        <v>7.58</v>
      </c>
    </row>
    <row r="74" spans="1:9" x14ac:dyDescent="0.2">
      <c r="A74" s="21" t="s">
        <v>57</v>
      </c>
      <c r="B74" s="21" t="s">
        <v>56</v>
      </c>
      <c r="C74" s="21" t="s">
        <v>58</v>
      </c>
      <c r="D74" s="24">
        <v>5000</v>
      </c>
      <c r="E74" s="22">
        <v>5043.6434932000002</v>
      </c>
      <c r="F74" s="23">
        <v>2.5048253697390002</v>
      </c>
      <c r="G74" s="22">
        <v>7.9249999999999998</v>
      </c>
    </row>
    <row r="75" spans="1:9" x14ac:dyDescent="0.2">
      <c r="A75" s="21" t="s">
        <v>247</v>
      </c>
      <c r="B75" s="21" t="s">
        <v>246</v>
      </c>
      <c r="C75" s="21" t="s">
        <v>58</v>
      </c>
      <c r="D75" s="24">
        <v>350</v>
      </c>
      <c r="E75" s="22">
        <v>3800.6963989000001</v>
      </c>
      <c r="F75" s="23">
        <v>1.8875403813682801</v>
      </c>
      <c r="G75" s="22">
        <v>8.5</v>
      </c>
    </row>
    <row r="76" spans="1:9" x14ac:dyDescent="0.2">
      <c r="A76" s="21" t="s">
        <v>249</v>
      </c>
      <c r="B76" s="21" t="s">
        <v>248</v>
      </c>
      <c r="C76" s="21" t="s">
        <v>26</v>
      </c>
      <c r="D76" s="24">
        <v>300</v>
      </c>
      <c r="E76" s="22">
        <v>3142.3619177999999</v>
      </c>
      <c r="F76" s="23">
        <v>1.5605916364269501</v>
      </c>
      <c r="G76" s="22">
        <v>7.64</v>
      </c>
    </row>
    <row r="77" spans="1:9" x14ac:dyDescent="0.2">
      <c r="A77" s="21" t="s">
        <v>82</v>
      </c>
      <c r="B77" s="21" t="s">
        <v>81</v>
      </c>
      <c r="C77" s="21" t="s">
        <v>26</v>
      </c>
      <c r="D77" s="24">
        <v>250</v>
      </c>
      <c r="E77" s="22">
        <v>2586.5574044</v>
      </c>
      <c r="F77" s="23">
        <v>1.28456236360924</v>
      </c>
      <c r="G77" s="22">
        <v>7.7</v>
      </c>
    </row>
    <row r="78" spans="1:9" x14ac:dyDescent="0.2">
      <c r="A78" s="21" t="s">
        <v>74</v>
      </c>
      <c r="B78" s="21" t="s">
        <v>73</v>
      </c>
      <c r="C78" s="21" t="s">
        <v>26</v>
      </c>
      <c r="D78" s="24">
        <v>2500</v>
      </c>
      <c r="E78" s="22">
        <v>2567.9640752999999</v>
      </c>
      <c r="F78" s="23">
        <v>1.2753283559914601</v>
      </c>
      <c r="G78" s="22">
        <v>7.5949999999999998</v>
      </c>
    </row>
    <row r="79" spans="1:9" x14ac:dyDescent="0.2">
      <c r="A79" s="21" t="s">
        <v>347</v>
      </c>
      <c r="B79" s="21" t="s">
        <v>346</v>
      </c>
      <c r="C79" s="21" t="s">
        <v>58</v>
      </c>
      <c r="D79" s="24">
        <v>2500</v>
      </c>
      <c r="E79" s="22">
        <v>2541.1726027</v>
      </c>
      <c r="F79" s="23">
        <v>1.2620229032266801</v>
      </c>
      <c r="G79" s="22">
        <v>8.89</v>
      </c>
    </row>
    <row r="80" spans="1:9" x14ac:dyDescent="0.2">
      <c r="A80" s="21" t="s">
        <v>76</v>
      </c>
      <c r="B80" s="21" t="s">
        <v>75</v>
      </c>
      <c r="C80" s="21" t="s">
        <v>26</v>
      </c>
      <c r="D80" s="24">
        <v>2500</v>
      </c>
      <c r="E80" s="22">
        <v>2538.0502740000002</v>
      </c>
      <c r="F80" s="23">
        <v>1.2604722606900001</v>
      </c>
      <c r="G80" s="22">
        <v>7.8895999999999997</v>
      </c>
    </row>
    <row r="81" spans="1:9" x14ac:dyDescent="0.2">
      <c r="A81" s="21" t="s">
        <v>84</v>
      </c>
      <c r="B81" s="21" t="s">
        <v>83</v>
      </c>
      <c r="C81" s="21" t="s">
        <v>26</v>
      </c>
      <c r="D81" s="24">
        <v>250</v>
      </c>
      <c r="E81" s="22">
        <v>2458.0257534000002</v>
      </c>
      <c r="F81" s="23">
        <v>1.2207296718907901</v>
      </c>
      <c r="G81" s="22">
        <v>7.7050000000000001</v>
      </c>
    </row>
    <row r="82" spans="1:9" x14ac:dyDescent="0.2">
      <c r="A82" s="21" t="s">
        <v>69</v>
      </c>
      <c r="B82" s="21" t="s">
        <v>68</v>
      </c>
      <c r="C82" s="21" t="s">
        <v>70</v>
      </c>
      <c r="D82" s="24">
        <v>2000</v>
      </c>
      <c r="E82" s="22">
        <v>2140.8765463999998</v>
      </c>
      <c r="F82" s="23">
        <v>1.0632238170941</v>
      </c>
      <c r="G82" s="22">
        <v>7.94</v>
      </c>
    </row>
    <row r="83" spans="1:9" x14ac:dyDescent="0.2">
      <c r="A83" s="21" t="s">
        <v>251</v>
      </c>
      <c r="B83" s="21" t="s">
        <v>250</v>
      </c>
      <c r="C83" s="21" t="s">
        <v>26</v>
      </c>
      <c r="D83" s="24">
        <v>2000</v>
      </c>
      <c r="E83" s="22">
        <v>2078.7470410999999</v>
      </c>
      <c r="F83" s="23">
        <v>1.03236843223302</v>
      </c>
      <c r="G83" s="22">
        <v>7.835</v>
      </c>
    </row>
    <row r="84" spans="1:9" x14ac:dyDescent="0.2">
      <c r="A84" s="21" t="s">
        <v>349</v>
      </c>
      <c r="B84" s="21" t="s">
        <v>348</v>
      </c>
      <c r="C84" s="21" t="s">
        <v>26</v>
      </c>
      <c r="D84" s="24">
        <v>2000</v>
      </c>
      <c r="E84" s="22">
        <v>2019.5296438</v>
      </c>
      <c r="F84" s="23">
        <v>1.0029592879731299</v>
      </c>
      <c r="G84" s="22">
        <v>7.58</v>
      </c>
    </row>
    <row r="85" spans="1:9" x14ac:dyDescent="0.2">
      <c r="A85" s="21" t="s">
        <v>78</v>
      </c>
      <c r="B85" s="21" t="s">
        <v>77</v>
      </c>
      <c r="C85" s="21" t="s">
        <v>26</v>
      </c>
      <c r="D85" s="24">
        <v>3500</v>
      </c>
      <c r="E85" s="22">
        <v>1911.8820000000001</v>
      </c>
      <c r="F85" s="23">
        <v>0.94949822365595804</v>
      </c>
      <c r="G85" s="22">
        <v>6.2298</v>
      </c>
    </row>
    <row r="86" spans="1:9" x14ac:dyDescent="0.2">
      <c r="A86" s="21" t="s">
        <v>351</v>
      </c>
      <c r="B86" s="21" t="s">
        <v>350</v>
      </c>
      <c r="C86" s="21" t="s">
        <v>55</v>
      </c>
      <c r="D86" s="24">
        <v>100</v>
      </c>
      <c r="E86" s="22">
        <v>1068.0536612000001</v>
      </c>
      <c r="F86" s="23">
        <v>0.530427638357724</v>
      </c>
      <c r="G86" s="22">
        <v>7.63</v>
      </c>
    </row>
    <row r="87" spans="1:9" x14ac:dyDescent="0.2">
      <c r="A87" s="21" t="s">
        <v>86</v>
      </c>
      <c r="B87" s="21" t="s">
        <v>85</v>
      </c>
      <c r="C87" s="21" t="s">
        <v>26</v>
      </c>
      <c r="D87" s="24">
        <v>1000</v>
      </c>
      <c r="E87" s="22">
        <v>1041.9288684999999</v>
      </c>
      <c r="F87" s="23">
        <v>0.51745327892443804</v>
      </c>
      <c r="G87" s="22">
        <v>7.85</v>
      </c>
    </row>
    <row r="88" spans="1:9" x14ac:dyDescent="0.2">
      <c r="A88" s="21" t="s">
        <v>353</v>
      </c>
      <c r="B88" s="21" t="s">
        <v>352</v>
      </c>
      <c r="C88" s="21" t="s">
        <v>26</v>
      </c>
      <c r="D88" s="24">
        <v>100</v>
      </c>
      <c r="E88" s="22">
        <v>1017.8713562</v>
      </c>
      <c r="F88" s="23">
        <v>0.50550559324382005</v>
      </c>
      <c r="G88" s="22">
        <v>7.7050000000000001</v>
      </c>
    </row>
    <row r="89" spans="1:9" x14ac:dyDescent="0.2">
      <c r="A89" s="21" t="s">
        <v>253</v>
      </c>
      <c r="B89" s="21" t="s">
        <v>252</v>
      </c>
      <c r="C89" s="21" t="s">
        <v>26</v>
      </c>
      <c r="D89" s="24">
        <v>1000</v>
      </c>
      <c r="E89" s="22">
        <v>1011.035726</v>
      </c>
      <c r="F89" s="23">
        <v>0.50211081326656803</v>
      </c>
      <c r="G89" s="22">
        <v>7.58</v>
      </c>
    </row>
    <row r="90" spans="1:9" x14ac:dyDescent="0.2">
      <c r="A90" s="21" t="s">
        <v>100</v>
      </c>
      <c r="B90" s="21" t="s">
        <v>99</v>
      </c>
      <c r="C90" s="21" t="s">
        <v>26</v>
      </c>
      <c r="D90" s="24">
        <v>500</v>
      </c>
      <c r="E90" s="22">
        <v>525.5622055</v>
      </c>
      <c r="F90" s="23">
        <v>0.26101003123778399</v>
      </c>
      <c r="G90" s="22">
        <v>7.4749999999999996</v>
      </c>
    </row>
    <row r="91" spans="1:9" x14ac:dyDescent="0.2">
      <c r="A91" s="21" t="s">
        <v>355</v>
      </c>
      <c r="B91" s="21" t="s">
        <v>354</v>
      </c>
      <c r="C91" s="21" t="s">
        <v>26</v>
      </c>
      <c r="D91" s="24">
        <v>50</v>
      </c>
      <c r="E91" s="22">
        <v>513.76471919999994</v>
      </c>
      <c r="F91" s="23">
        <v>0.25515104397525701</v>
      </c>
      <c r="G91" s="22">
        <v>7.75</v>
      </c>
    </row>
    <row r="92" spans="1:9" x14ac:dyDescent="0.2">
      <c r="A92" s="20" t="s">
        <v>28</v>
      </c>
      <c r="B92" s="20"/>
      <c r="C92" s="20"/>
      <c r="D92" s="20"/>
      <c r="E92" s="25">
        <f>SUM(E69:E91)</f>
        <v>58908.991940499996</v>
      </c>
      <c r="F92" s="26">
        <f>SUM(F69:F91)</f>
        <v>29.255980863289636</v>
      </c>
      <c r="G92" s="25"/>
      <c r="H92" s="14"/>
      <c r="I92" s="14"/>
    </row>
    <row r="93" spans="1:9" x14ac:dyDescent="0.2">
      <c r="A93" s="21"/>
      <c r="B93" s="21"/>
      <c r="C93" s="21"/>
      <c r="D93" s="21"/>
      <c r="E93" s="22"/>
      <c r="F93" s="23"/>
      <c r="G93" s="22"/>
    </row>
    <row r="94" spans="1:9" x14ac:dyDescent="0.2">
      <c r="A94" s="20" t="s">
        <v>31</v>
      </c>
      <c r="B94" s="21"/>
      <c r="C94" s="21"/>
      <c r="D94" s="21"/>
      <c r="E94" s="22"/>
      <c r="F94" s="23"/>
      <c r="G94" s="22"/>
    </row>
    <row r="95" spans="1:9" x14ac:dyDescent="0.2">
      <c r="A95" s="21" t="s">
        <v>255</v>
      </c>
      <c r="B95" s="21" t="s">
        <v>254</v>
      </c>
      <c r="C95" s="21" t="s">
        <v>32</v>
      </c>
      <c r="D95" s="24">
        <v>1000000</v>
      </c>
      <c r="E95" s="22">
        <v>988.68738889999997</v>
      </c>
      <c r="F95" s="23">
        <v>0.491011955503319</v>
      </c>
      <c r="G95" s="22">
        <v>6.7901698878124899</v>
      </c>
    </row>
    <row r="96" spans="1:9" x14ac:dyDescent="0.2">
      <c r="A96" s="21" t="s">
        <v>64</v>
      </c>
      <c r="B96" s="21" t="s">
        <v>63</v>
      </c>
      <c r="C96" s="21" t="s">
        <v>32</v>
      </c>
      <c r="D96" s="24">
        <v>500000</v>
      </c>
      <c r="E96" s="22">
        <v>511.14455559999999</v>
      </c>
      <c r="F96" s="23">
        <v>0.25384979176205102</v>
      </c>
      <c r="G96" s="22">
        <v>6.9575922604500002</v>
      </c>
    </row>
    <row r="97" spans="1:9" x14ac:dyDescent="0.2">
      <c r="A97" s="21" t="s">
        <v>357</v>
      </c>
      <c r="B97" s="21" t="s">
        <v>356</v>
      </c>
      <c r="C97" s="21" t="s">
        <v>32</v>
      </c>
      <c r="D97" s="24">
        <v>20000</v>
      </c>
      <c r="E97" s="22">
        <v>20.837900000000001</v>
      </c>
      <c r="F97" s="23">
        <v>1.03487291761314E-2</v>
      </c>
      <c r="G97" s="22">
        <v>6.85627831845001</v>
      </c>
    </row>
    <row r="98" spans="1:9" x14ac:dyDescent="0.2">
      <c r="A98" s="20" t="s">
        <v>28</v>
      </c>
      <c r="B98" s="20"/>
      <c r="C98" s="20"/>
      <c r="D98" s="20"/>
      <c r="E98" s="25">
        <f>SUM(E95:E97)</f>
        <v>1520.6698445</v>
      </c>
      <c r="F98" s="26">
        <f>SUM(F95:F97)</f>
        <v>0.75521047644150141</v>
      </c>
      <c r="G98" s="25"/>
      <c r="H98" s="14"/>
      <c r="I98" s="14"/>
    </row>
    <row r="99" spans="1:9" x14ac:dyDescent="0.2">
      <c r="A99" s="21"/>
      <c r="B99" s="21"/>
      <c r="C99" s="21"/>
      <c r="D99" s="21"/>
      <c r="E99" s="22"/>
      <c r="F99" s="23"/>
      <c r="G99" s="22"/>
    </row>
    <row r="100" spans="1:9" x14ac:dyDescent="0.2">
      <c r="A100" s="20" t="s">
        <v>33</v>
      </c>
      <c r="B100" s="20"/>
      <c r="C100" s="20"/>
      <c r="D100" s="20"/>
      <c r="E100" s="25">
        <f>E61+E66+E92+E98</f>
        <v>197666.96813600001</v>
      </c>
      <c r="F100" s="26">
        <f>F61+F66+F92+F98</f>
        <v>98.167373886354312</v>
      </c>
      <c r="G100" s="25"/>
      <c r="H100" s="14"/>
      <c r="I100" s="14"/>
    </row>
    <row r="101" spans="1:9" x14ac:dyDescent="0.2">
      <c r="A101" s="20"/>
      <c r="B101" s="20"/>
      <c r="C101" s="20"/>
      <c r="D101" s="20"/>
      <c r="E101" s="25"/>
      <c r="F101" s="26"/>
      <c r="G101" s="25"/>
      <c r="H101" s="14"/>
      <c r="I101" s="14"/>
    </row>
    <row r="102" spans="1:9" x14ac:dyDescent="0.2">
      <c r="A102" s="20" t="s">
        <v>35</v>
      </c>
      <c r="B102" s="20"/>
      <c r="C102" s="20"/>
      <c r="D102" s="20"/>
      <c r="E102" s="25">
        <f>E104-(E61+E66+E92+E98)</f>
        <v>3690.1226269999752</v>
      </c>
      <c r="F102" s="26">
        <f>F104-(F61+F66+F92+F98)</f>
        <v>1.8326261136456878</v>
      </c>
      <c r="G102" s="25"/>
      <c r="H102" s="14"/>
      <c r="I102" s="14"/>
    </row>
    <row r="103" spans="1:9" x14ac:dyDescent="0.2">
      <c r="A103" s="20"/>
      <c r="B103" s="20"/>
      <c r="C103" s="20"/>
      <c r="D103" s="20"/>
      <c r="E103" s="25"/>
      <c r="F103" s="26"/>
      <c r="G103" s="25"/>
      <c r="H103" s="14"/>
      <c r="I103" s="14"/>
    </row>
    <row r="104" spans="1:9" x14ac:dyDescent="0.2">
      <c r="A104" s="27" t="s">
        <v>34</v>
      </c>
      <c r="B104" s="27"/>
      <c r="C104" s="27"/>
      <c r="D104" s="27"/>
      <c r="E104" s="28">
        <v>201357.09076299999</v>
      </c>
      <c r="F104" s="29">
        <v>100</v>
      </c>
      <c r="G104" s="28"/>
      <c r="H104" s="14"/>
      <c r="I104" s="14"/>
    </row>
    <row r="106" spans="1:9" x14ac:dyDescent="0.2">
      <c r="A106" s="14" t="s">
        <v>36</v>
      </c>
    </row>
    <row r="107" spans="1:9" x14ac:dyDescent="0.2">
      <c r="A107" s="14" t="s">
        <v>358</v>
      </c>
    </row>
    <row r="109" spans="1:9" x14ac:dyDescent="0.2">
      <c r="A109" s="14" t="s">
        <v>37</v>
      </c>
    </row>
    <row r="110" spans="1:9" x14ac:dyDescent="0.2">
      <c r="A110" s="14" t="s">
        <v>38</v>
      </c>
    </row>
    <row r="111" spans="1:9" x14ac:dyDescent="0.2">
      <c r="A111" s="14" t="s">
        <v>39</v>
      </c>
      <c r="B111" s="14"/>
      <c r="C111" s="30" t="s">
        <v>41</v>
      </c>
      <c r="D111" s="14" t="s">
        <v>40</v>
      </c>
    </row>
    <row r="112" spans="1:9" x14ac:dyDescent="0.2">
      <c r="A112" s="7" t="s">
        <v>42</v>
      </c>
      <c r="C112" s="31">
        <v>241.78440000000001</v>
      </c>
      <c r="D112" s="31">
        <v>261.66809999999998</v>
      </c>
    </row>
    <row r="113" spans="1:5" x14ac:dyDescent="0.2">
      <c r="A113" s="7" t="s">
        <v>43</v>
      </c>
      <c r="C113" s="31">
        <v>30.409800000000001</v>
      </c>
      <c r="D113" s="31">
        <v>30.525400000000001</v>
      </c>
    </row>
    <row r="114" spans="1:5" x14ac:dyDescent="0.2">
      <c r="A114" s="7" t="s">
        <v>44</v>
      </c>
      <c r="C114" s="31">
        <v>272.75729999999999</v>
      </c>
      <c r="D114" s="31">
        <v>296.7627</v>
      </c>
    </row>
    <row r="115" spans="1:5" x14ac:dyDescent="0.2">
      <c r="A115" s="7" t="s">
        <v>45</v>
      </c>
      <c r="C115" s="31">
        <v>35.7624</v>
      </c>
      <c r="D115" s="31">
        <v>35.977699999999999</v>
      </c>
    </row>
    <row r="117" spans="1:5" x14ac:dyDescent="0.2">
      <c r="A117" s="14" t="s">
        <v>47</v>
      </c>
    </row>
    <row r="118" spans="1:5" x14ac:dyDescent="0.2">
      <c r="A118" s="88" t="s">
        <v>52</v>
      </c>
      <c r="B118" s="89"/>
      <c r="C118" s="33" t="s">
        <v>53</v>
      </c>
    </row>
    <row r="119" spans="1:5" x14ac:dyDescent="0.2">
      <c r="A119" s="83" t="s">
        <v>43</v>
      </c>
      <c r="B119" s="84"/>
      <c r="C119" s="80">
        <v>2.25</v>
      </c>
    </row>
    <row r="120" spans="1:5" x14ac:dyDescent="0.2">
      <c r="A120" s="83" t="s">
        <v>45</v>
      </c>
      <c r="B120" s="84"/>
      <c r="C120" s="34">
        <v>2.75</v>
      </c>
    </row>
    <row r="121" spans="1:5" x14ac:dyDescent="0.2">
      <c r="A121" s="7" t="s">
        <v>54</v>
      </c>
    </row>
    <row r="122" spans="1:5" x14ac:dyDescent="0.2">
      <c r="A122" s="7" t="s">
        <v>46</v>
      </c>
    </row>
    <row r="124" spans="1:5" x14ac:dyDescent="0.2">
      <c r="A124" s="14" t="s">
        <v>359</v>
      </c>
      <c r="D124" s="52">
        <v>0.2626</v>
      </c>
    </row>
    <row r="126" spans="1:5" x14ac:dyDescent="0.2">
      <c r="A126" s="14" t="s">
        <v>360</v>
      </c>
      <c r="D126" s="32">
        <v>3.0718595064196998</v>
      </c>
      <c r="E126" s="10" t="s">
        <v>49</v>
      </c>
    </row>
    <row r="128" spans="1:5" x14ac:dyDescent="0.2">
      <c r="A128" s="14" t="s">
        <v>361</v>
      </c>
      <c r="D128" s="30" t="s">
        <v>48</v>
      </c>
    </row>
    <row r="129" spans="1:1" x14ac:dyDescent="0.2">
      <c r="A129" s="61" t="s">
        <v>882</v>
      </c>
    </row>
    <row r="130" spans="1:1" ht="15" x14ac:dyDescent="0.25">
      <c r="A130" s="35" t="s">
        <v>883</v>
      </c>
    </row>
    <row r="132" spans="1:1" x14ac:dyDescent="0.2">
      <c r="A132" s="14" t="s">
        <v>1279</v>
      </c>
    </row>
    <row r="133" spans="1:1" x14ac:dyDescent="0.2">
      <c r="A133" s="14"/>
    </row>
    <row r="134" spans="1:1" x14ac:dyDescent="0.2">
      <c r="A134" s="66" t="s">
        <v>891</v>
      </c>
    </row>
    <row r="135" spans="1:1" x14ac:dyDescent="0.2">
      <c r="A135" s="67"/>
    </row>
    <row r="136" spans="1:1" x14ac:dyDescent="0.2">
      <c r="A136" s="68"/>
    </row>
    <row r="137" spans="1:1" x14ac:dyDescent="0.2">
      <c r="A137" s="68"/>
    </row>
    <row r="138" spans="1:1" x14ac:dyDescent="0.2">
      <c r="A138" s="68"/>
    </row>
    <row r="139" spans="1:1" x14ac:dyDescent="0.2">
      <c r="A139" s="68"/>
    </row>
    <row r="140" spans="1:1" x14ac:dyDescent="0.2">
      <c r="A140" s="68"/>
    </row>
    <row r="141" spans="1:1" x14ac:dyDescent="0.2">
      <c r="A141" s="68"/>
    </row>
    <row r="142" spans="1:1" x14ac:dyDescent="0.2">
      <c r="A142" s="68"/>
    </row>
    <row r="143" spans="1:1" x14ac:dyDescent="0.2">
      <c r="A143" s="68"/>
    </row>
    <row r="144" spans="1:1" x14ac:dyDescent="0.2">
      <c r="A144" s="68"/>
    </row>
    <row r="145" spans="1:1" x14ac:dyDescent="0.2">
      <c r="A145" s="68"/>
    </row>
    <row r="146" spans="1:1" x14ac:dyDescent="0.2">
      <c r="A146" s="68"/>
    </row>
    <row r="147" spans="1:1" x14ac:dyDescent="0.2">
      <c r="A147" s="66" t="s">
        <v>893</v>
      </c>
    </row>
    <row r="148" spans="1:1" x14ac:dyDescent="0.2">
      <c r="A148" s="68"/>
    </row>
    <row r="149" spans="1:1" x14ac:dyDescent="0.2">
      <c r="A149" s="66" t="s">
        <v>892</v>
      </c>
    </row>
    <row r="150" spans="1:1" x14ac:dyDescent="0.2">
      <c r="A150" s="68"/>
    </row>
    <row r="151" spans="1:1" x14ac:dyDescent="0.2">
      <c r="A151" s="68"/>
    </row>
    <row r="152" spans="1:1" x14ac:dyDescent="0.2">
      <c r="A152" s="68"/>
    </row>
    <row r="153" spans="1:1" x14ac:dyDescent="0.2">
      <c r="A153" s="68"/>
    </row>
    <row r="154" spans="1:1" x14ac:dyDescent="0.2">
      <c r="A154" s="68"/>
    </row>
    <row r="155" spans="1:1" x14ac:dyDescent="0.2">
      <c r="A155" s="68"/>
    </row>
    <row r="156" spans="1:1" x14ac:dyDescent="0.2">
      <c r="A156" s="68"/>
    </row>
    <row r="157" spans="1:1" x14ac:dyDescent="0.2">
      <c r="A157" s="68"/>
    </row>
    <row r="158" spans="1:1" x14ac:dyDescent="0.2">
      <c r="A158" s="68"/>
    </row>
    <row r="159" spans="1:1" x14ac:dyDescent="0.2">
      <c r="A159" s="68"/>
    </row>
    <row r="160" spans="1:1" x14ac:dyDescent="0.2">
      <c r="A160" s="68"/>
    </row>
    <row r="161" spans="1:1" x14ac:dyDescent="0.2">
      <c r="A161" s="68"/>
    </row>
    <row r="163" spans="1:1" x14ac:dyDescent="0.2">
      <c r="A163" s="7" t="s">
        <v>890</v>
      </c>
    </row>
  </sheetData>
  <mergeCells count="4">
    <mergeCell ref="A1:G1"/>
    <mergeCell ref="A118:B118"/>
    <mergeCell ref="A120:B120"/>
    <mergeCell ref="A119:B119"/>
  </mergeCells>
  <conditionalFormatting sqref="F2:F3 F266:F65535">
    <cfRule type="cellIs" dxfId="72" priority="3" stopIfTrue="1" operator="between">
      <formula>0.009</formula>
      <formula>-0.009</formula>
    </cfRule>
  </conditionalFormatting>
  <conditionalFormatting sqref="F5:F161">
    <cfRule type="cellIs" dxfId="71" priority="2" stopIfTrue="1" operator="between">
      <formula>0.009</formula>
      <formula>-0.009</formula>
    </cfRule>
  </conditionalFormatting>
  <conditionalFormatting sqref="F261:F262">
    <cfRule type="cellIs" dxfId="70" priority="1" stopIfTrue="1" operator="between">
      <formula>0.009</formula>
      <formula>-0.009</formula>
    </cfRule>
  </conditionalFormatting>
  <hyperlinks>
    <hyperlink ref="A130" r:id="rId1" xr:uid="{00000000-0004-0000-0C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K170"/>
  <sheetViews>
    <sheetView workbookViewId="0">
      <selection sqref="A1:G1"/>
    </sheetView>
  </sheetViews>
  <sheetFormatPr defaultColWidth="9.140625" defaultRowHeight="11.25" x14ac:dyDescent="0.2"/>
  <cols>
    <col min="1" max="1" width="38.7109375" style="7" bestFit="1" customWidth="1"/>
    <col min="2" max="2" width="49" style="7" bestFit="1" customWidth="1"/>
    <col min="3" max="3" width="25.5703125" style="7" bestFit="1" customWidth="1"/>
    <col min="4" max="4" width="15" style="7" bestFit="1" customWidth="1"/>
    <col min="5" max="5" width="33.28515625" style="10" customWidth="1"/>
    <col min="6" max="6" width="31.28515625" style="11" bestFit="1" customWidth="1"/>
    <col min="7" max="7" width="34.5703125" style="10" customWidth="1"/>
    <col min="8" max="8" width="32.28515625" style="7" customWidth="1"/>
    <col min="9" max="16384" width="9.140625" style="7"/>
  </cols>
  <sheetData>
    <row r="1" spans="1:11" s="1" customFormat="1" ht="15" x14ac:dyDescent="0.2">
      <c r="A1" s="85" t="s">
        <v>10</v>
      </c>
      <c r="B1" s="86"/>
      <c r="C1" s="86"/>
      <c r="D1" s="86"/>
      <c r="E1" s="86"/>
      <c r="F1" s="86"/>
      <c r="G1" s="86"/>
    </row>
    <row r="2" spans="1:11" s="1" customFormat="1" ht="12" x14ac:dyDescent="0.2">
      <c r="E2" s="5"/>
      <c r="F2" s="9"/>
      <c r="G2" s="10"/>
    </row>
    <row r="3" spans="1:11" s="1" customFormat="1" ht="12" x14ac:dyDescent="0.2">
      <c r="A3" s="8" t="s">
        <v>7</v>
      </c>
      <c r="B3" s="2"/>
      <c r="C3" s="3"/>
      <c r="D3" s="3"/>
      <c r="E3" s="4"/>
      <c r="F3" s="9"/>
      <c r="G3" s="10"/>
    </row>
    <row r="4" spans="1:11" s="1" customFormat="1" ht="30.75" customHeight="1" x14ac:dyDescent="0.2">
      <c r="A4" s="37" t="s">
        <v>2</v>
      </c>
      <c r="B4" s="37" t="s">
        <v>0</v>
      </c>
      <c r="C4" s="38" t="s">
        <v>4</v>
      </c>
      <c r="D4" s="38" t="s">
        <v>1</v>
      </c>
      <c r="E4" s="54" t="s">
        <v>6</v>
      </c>
      <c r="F4" s="39" t="s">
        <v>260</v>
      </c>
      <c r="G4" s="54" t="s">
        <v>261</v>
      </c>
      <c r="H4" s="55" t="s">
        <v>262</v>
      </c>
      <c r="I4" s="40" t="s">
        <v>5</v>
      </c>
      <c r="J4" s="36"/>
      <c r="K4" s="36"/>
    </row>
    <row r="5" spans="1:11" x14ac:dyDescent="0.2">
      <c r="A5" s="41" t="s">
        <v>109</v>
      </c>
      <c r="B5" s="42"/>
      <c r="C5" s="42"/>
      <c r="D5" s="42"/>
      <c r="E5" s="43"/>
      <c r="F5" s="44"/>
      <c r="G5" s="43"/>
      <c r="H5" s="42"/>
      <c r="I5" s="42"/>
    </row>
    <row r="6" spans="1:11" x14ac:dyDescent="0.2">
      <c r="A6" s="41" t="s">
        <v>25</v>
      </c>
      <c r="B6" s="42"/>
      <c r="C6" s="42"/>
      <c r="D6" s="42"/>
      <c r="E6" s="43"/>
      <c r="F6" s="44"/>
      <c r="G6" s="43"/>
      <c r="H6" s="42"/>
      <c r="I6" s="42"/>
    </row>
    <row r="7" spans="1:11" x14ac:dyDescent="0.2">
      <c r="A7" s="42" t="s">
        <v>111</v>
      </c>
      <c r="B7" s="42" t="s">
        <v>110</v>
      </c>
      <c r="C7" s="42" t="s">
        <v>112</v>
      </c>
      <c r="D7" s="45">
        <v>833050</v>
      </c>
      <c r="E7" s="43">
        <v>14459.24885</v>
      </c>
      <c r="F7" s="44">
        <v>6.1477033148754101</v>
      </c>
      <c r="G7" s="43">
        <v>-2432.0637000000002</v>
      </c>
      <c r="H7" s="43">
        <v>-1.0340513691676401</v>
      </c>
      <c r="I7" s="46"/>
    </row>
    <row r="8" spans="1:11" x14ac:dyDescent="0.2">
      <c r="A8" s="42" t="s">
        <v>114</v>
      </c>
      <c r="B8" s="42" t="s">
        <v>113</v>
      </c>
      <c r="C8" s="42" t="s">
        <v>112</v>
      </c>
      <c r="D8" s="45">
        <v>837000</v>
      </c>
      <c r="E8" s="43">
        <v>10816.1325</v>
      </c>
      <c r="F8" s="44">
        <v>4.5987432897927896</v>
      </c>
      <c r="G8" s="43">
        <v>-1056.8586</v>
      </c>
      <c r="H8" s="43">
        <v>-0.44934928404490299</v>
      </c>
      <c r="I8" s="46"/>
    </row>
    <row r="9" spans="1:11" x14ac:dyDescent="0.2">
      <c r="A9" s="42" t="s">
        <v>119</v>
      </c>
      <c r="B9" s="42" t="s">
        <v>118</v>
      </c>
      <c r="C9" s="42" t="s">
        <v>120</v>
      </c>
      <c r="D9" s="45">
        <v>430000</v>
      </c>
      <c r="E9" s="43">
        <v>7556.1750000000002</v>
      </c>
      <c r="F9" s="44">
        <v>3.2126926216695399</v>
      </c>
      <c r="G9" s="43">
        <v>-1536.0562</v>
      </c>
      <c r="H9" s="43">
        <v>-0.65309186462856506</v>
      </c>
      <c r="I9" s="46"/>
    </row>
    <row r="10" spans="1:11" x14ac:dyDescent="0.2">
      <c r="A10" s="42" t="s">
        <v>127</v>
      </c>
      <c r="B10" s="42" t="s">
        <v>126</v>
      </c>
      <c r="C10" s="42" t="s">
        <v>128</v>
      </c>
      <c r="D10" s="45">
        <v>556000</v>
      </c>
      <c r="E10" s="43">
        <v>7406.1980000000003</v>
      </c>
      <c r="F10" s="44">
        <v>3.1489262317539799</v>
      </c>
      <c r="G10" s="43">
        <v>-1773.84375</v>
      </c>
      <c r="H10" s="43">
        <v>-0.75419305768058797</v>
      </c>
      <c r="I10" s="46"/>
    </row>
    <row r="11" spans="1:11" x14ac:dyDescent="0.2">
      <c r="A11" s="42" t="s">
        <v>122</v>
      </c>
      <c r="B11" s="42" t="s">
        <v>121</v>
      </c>
      <c r="C11" s="42" t="s">
        <v>123</v>
      </c>
      <c r="D11" s="45">
        <v>449725</v>
      </c>
      <c r="E11" s="43">
        <v>7252.2653499999997</v>
      </c>
      <c r="F11" s="44">
        <v>3.0834780004876299</v>
      </c>
      <c r="G11" s="43">
        <v>-2567.8920374999998</v>
      </c>
      <c r="H11" s="43">
        <v>-1.09180210915181</v>
      </c>
      <c r="I11" s="46"/>
    </row>
    <row r="12" spans="1:11" x14ac:dyDescent="0.2">
      <c r="A12" s="42" t="s">
        <v>116</v>
      </c>
      <c r="B12" s="42" t="s">
        <v>115</v>
      </c>
      <c r="C12" s="42" t="s">
        <v>117</v>
      </c>
      <c r="D12" s="45">
        <v>195000</v>
      </c>
      <c r="E12" s="43">
        <v>7063.4849999999997</v>
      </c>
      <c r="F12" s="44">
        <v>3.0032134172082299</v>
      </c>
      <c r="G12" s="43">
        <v>-1143.24045</v>
      </c>
      <c r="H12" s="43">
        <v>-0.48607664043105903</v>
      </c>
      <c r="I12" s="46"/>
    </row>
    <row r="13" spans="1:11" x14ac:dyDescent="0.2">
      <c r="A13" s="42" t="s">
        <v>125</v>
      </c>
      <c r="B13" s="42" t="s">
        <v>124</v>
      </c>
      <c r="C13" s="42" t="s">
        <v>112</v>
      </c>
      <c r="D13" s="45">
        <v>489125</v>
      </c>
      <c r="E13" s="43">
        <v>5671.6489380000003</v>
      </c>
      <c r="F13" s="44">
        <v>2.4114402718058301</v>
      </c>
      <c r="G13" s="43">
        <v>-1314.73125</v>
      </c>
      <c r="H13" s="43">
        <v>-0.55899014863384799</v>
      </c>
      <c r="I13" s="46"/>
    </row>
    <row r="14" spans="1:11" x14ac:dyDescent="0.2">
      <c r="A14" s="42" t="s">
        <v>130</v>
      </c>
      <c r="B14" s="42" t="s">
        <v>129</v>
      </c>
      <c r="C14" s="42" t="s">
        <v>120</v>
      </c>
      <c r="D14" s="45">
        <v>288000</v>
      </c>
      <c r="E14" s="43">
        <v>5086.2240000000002</v>
      </c>
      <c r="F14" s="44">
        <v>2.1625325402016902</v>
      </c>
      <c r="G14" s="43">
        <v>-1821.0829000000001</v>
      </c>
      <c r="H14" s="43">
        <v>-0.77427793775006004</v>
      </c>
      <c r="I14" s="46"/>
    </row>
    <row r="15" spans="1:11" x14ac:dyDescent="0.2">
      <c r="A15" s="42" t="s">
        <v>143</v>
      </c>
      <c r="B15" s="42" t="s">
        <v>142</v>
      </c>
      <c r="C15" s="42" t="s">
        <v>144</v>
      </c>
      <c r="D15" s="45">
        <v>607150</v>
      </c>
      <c r="E15" s="43">
        <v>5063.9345750000002</v>
      </c>
      <c r="F15" s="44">
        <v>2.1530556459742902</v>
      </c>
      <c r="G15" s="43">
        <v>-2872.9558000000002</v>
      </c>
      <c r="H15" s="43">
        <v>-1.22150742949213</v>
      </c>
      <c r="I15" s="46"/>
    </row>
    <row r="16" spans="1:11" x14ac:dyDescent="0.2">
      <c r="A16" s="42" t="s">
        <v>141</v>
      </c>
      <c r="B16" s="42" t="s">
        <v>140</v>
      </c>
      <c r="C16" s="42" t="s">
        <v>112</v>
      </c>
      <c r="D16" s="45">
        <v>612250</v>
      </c>
      <c r="E16" s="43">
        <v>5021.6745000000001</v>
      </c>
      <c r="F16" s="44">
        <v>2.1350877414268501</v>
      </c>
      <c r="G16" s="43">
        <v>-2224.4088750000001</v>
      </c>
      <c r="H16" s="43">
        <v>-0.94576184118138196</v>
      </c>
      <c r="I16" s="46"/>
    </row>
    <row r="17" spans="1:9" x14ac:dyDescent="0.2">
      <c r="A17" s="42" t="s">
        <v>132</v>
      </c>
      <c r="B17" s="42" t="s">
        <v>131</v>
      </c>
      <c r="C17" s="42" t="s">
        <v>133</v>
      </c>
      <c r="D17" s="45">
        <v>956000</v>
      </c>
      <c r="E17" s="43">
        <v>3901.9140000000002</v>
      </c>
      <c r="F17" s="44">
        <v>1.65899417604662</v>
      </c>
      <c r="G17" s="43">
        <v>-708.02625</v>
      </c>
      <c r="H17" s="43">
        <v>-0.30103467817028501</v>
      </c>
      <c r="I17" s="46"/>
    </row>
    <row r="18" spans="1:9" x14ac:dyDescent="0.2">
      <c r="A18" s="42" t="s">
        <v>135</v>
      </c>
      <c r="B18" s="42" t="s">
        <v>134</v>
      </c>
      <c r="C18" s="42" t="s">
        <v>136</v>
      </c>
      <c r="D18" s="45">
        <v>260000</v>
      </c>
      <c r="E18" s="43">
        <v>3767.66</v>
      </c>
      <c r="F18" s="44">
        <v>1.6019128041581101</v>
      </c>
      <c r="G18" s="43">
        <v>-948.1164</v>
      </c>
      <c r="H18" s="43">
        <v>-0.40311487793280099</v>
      </c>
      <c r="I18" s="46"/>
    </row>
    <row r="19" spans="1:9" x14ac:dyDescent="0.2">
      <c r="A19" s="42" t="s">
        <v>155</v>
      </c>
      <c r="B19" s="42" t="s">
        <v>154</v>
      </c>
      <c r="C19" s="42" t="s">
        <v>156</v>
      </c>
      <c r="D19" s="45">
        <v>830000</v>
      </c>
      <c r="E19" s="43">
        <v>3245.3</v>
      </c>
      <c r="F19" s="44">
        <v>1.3798186734828299</v>
      </c>
      <c r="G19" s="43">
        <v>-1524.393</v>
      </c>
      <c r="H19" s="43">
        <v>-0.64813296987228197</v>
      </c>
      <c r="I19" s="46"/>
    </row>
    <row r="20" spans="1:9" x14ac:dyDescent="0.2">
      <c r="A20" s="42" t="s">
        <v>146</v>
      </c>
      <c r="B20" s="42" t="s">
        <v>145</v>
      </c>
      <c r="C20" s="42" t="s">
        <v>147</v>
      </c>
      <c r="D20" s="45">
        <v>174000</v>
      </c>
      <c r="E20" s="43">
        <v>3217.0859999999998</v>
      </c>
      <c r="F20" s="44">
        <v>1.36782280128191</v>
      </c>
      <c r="G20" s="43">
        <v>-1022.207375</v>
      </c>
      <c r="H20" s="43">
        <v>-0.43461646818379501</v>
      </c>
      <c r="I20" s="46"/>
    </row>
    <row r="21" spans="1:9" x14ac:dyDescent="0.2">
      <c r="A21" s="42" t="s">
        <v>149</v>
      </c>
      <c r="B21" s="42" t="s">
        <v>148</v>
      </c>
      <c r="C21" s="42" t="s">
        <v>150</v>
      </c>
      <c r="D21" s="45">
        <v>41800</v>
      </c>
      <c r="E21" s="43">
        <v>2935.4886000000001</v>
      </c>
      <c r="F21" s="44">
        <v>1.2480947789344501</v>
      </c>
      <c r="G21" s="43">
        <v>-740.92724999999996</v>
      </c>
      <c r="H21" s="43">
        <v>-0.31502334306297802</v>
      </c>
      <c r="I21" s="46"/>
    </row>
    <row r="22" spans="1:9" x14ac:dyDescent="0.2">
      <c r="A22" s="42" t="s">
        <v>138</v>
      </c>
      <c r="B22" s="42" t="s">
        <v>137</v>
      </c>
      <c r="C22" s="42" t="s">
        <v>139</v>
      </c>
      <c r="D22" s="45">
        <v>1200000</v>
      </c>
      <c r="E22" s="43">
        <v>2901</v>
      </c>
      <c r="F22" s="44">
        <v>1.2334311070698201</v>
      </c>
      <c r="G22" s="43"/>
      <c r="H22" s="43"/>
      <c r="I22" s="46"/>
    </row>
    <row r="23" spans="1:9" x14ac:dyDescent="0.2">
      <c r="A23" s="42" t="s">
        <v>152</v>
      </c>
      <c r="B23" s="42" t="s">
        <v>151</v>
      </c>
      <c r="C23" s="42" t="s">
        <v>153</v>
      </c>
      <c r="D23" s="45">
        <v>165000</v>
      </c>
      <c r="E23" s="43">
        <v>2806.8975</v>
      </c>
      <c r="F23" s="44">
        <v>1.19342112749277</v>
      </c>
      <c r="G23" s="43"/>
      <c r="H23" s="43"/>
      <c r="I23" s="46"/>
    </row>
    <row r="24" spans="1:9" x14ac:dyDescent="0.2">
      <c r="A24" s="42" t="s">
        <v>181</v>
      </c>
      <c r="B24" s="42" t="s">
        <v>180</v>
      </c>
      <c r="C24" s="42" t="s">
        <v>182</v>
      </c>
      <c r="D24" s="45">
        <v>1300000</v>
      </c>
      <c r="E24" s="43">
        <v>2599.87</v>
      </c>
      <c r="F24" s="44">
        <v>1.10539832207433</v>
      </c>
      <c r="G24" s="43">
        <v>-1151.4703125000001</v>
      </c>
      <c r="H24" s="43">
        <v>-0.48957576777142697</v>
      </c>
      <c r="I24" s="46"/>
    </row>
    <row r="25" spans="1:9" x14ac:dyDescent="0.2">
      <c r="A25" s="42" t="s">
        <v>164</v>
      </c>
      <c r="B25" s="42" t="s">
        <v>163</v>
      </c>
      <c r="C25" s="42" t="s">
        <v>144</v>
      </c>
      <c r="D25" s="45">
        <v>23000</v>
      </c>
      <c r="E25" s="43">
        <v>2547.5835000000002</v>
      </c>
      <c r="F25" s="44">
        <v>1.0831674376965901</v>
      </c>
      <c r="G25" s="43"/>
      <c r="H25" s="43"/>
      <c r="I25" s="46"/>
    </row>
    <row r="26" spans="1:9" x14ac:dyDescent="0.2">
      <c r="A26" s="42" t="s">
        <v>158</v>
      </c>
      <c r="B26" s="42" t="s">
        <v>157</v>
      </c>
      <c r="C26" s="42" t="s">
        <v>159</v>
      </c>
      <c r="D26" s="45">
        <v>440000</v>
      </c>
      <c r="E26" s="43">
        <v>2534.4</v>
      </c>
      <c r="F26" s="44">
        <v>1.0775621502095001</v>
      </c>
      <c r="G26" s="43"/>
      <c r="H26" s="43"/>
      <c r="I26" s="46"/>
    </row>
    <row r="27" spans="1:9" x14ac:dyDescent="0.2">
      <c r="A27" s="42" t="s">
        <v>214</v>
      </c>
      <c r="B27" s="42" t="s">
        <v>213</v>
      </c>
      <c r="C27" s="42" t="s">
        <v>215</v>
      </c>
      <c r="D27" s="45">
        <v>1656100</v>
      </c>
      <c r="E27" s="43">
        <v>2460.3021600000002</v>
      </c>
      <c r="F27" s="44">
        <v>1.04605764113584</v>
      </c>
      <c r="G27" s="43">
        <v>-1456.1613</v>
      </c>
      <c r="H27" s="43">
        <v>-0.61912259370259703</v>
      </c>
      <c r="I27" s="46"/>
    </row>
    <row r="28" spans="1:9" x14ac:dyDescent="0.2">
      <c r="A28" s="42" t="s">
        <v>193</v>
      </c>
      <c r="B28" s="42" t="s">
        <v>192</v>
      </c>
      <c r="C28" s="42" t="s">
        <v>194</v>
      </c>
      <c r="D28" s="45">
        <v>850000</v>
      </c>
      <c r="E28" s="43">
        <v>2421.65</v>
      </c>
      <c r="F28" s="44">
        <v>1.02962372989853</v>
      </c>
      <c r="G28" s="43">
        <v>-1348.9121250000001</v>
      </c>
      <c r="H28" s="43">
        <v>-0.57352298368792098</v>
      </c>
      <c r="I28" s="46"/>
    </row>
    <row r="29" spans="1:9" x14ac:dyDescent="0.2">
      <c r="A29" s="42" t="s">
        <v>161</v>
      </c>
      <c r="B29" s="42" t="s">
        <v>160</v>
      </c>
      <c r="C29" s="42" t="s">
        <v>162</v>
      </c>
      <c r="D29" s="45">
        <v>333000</v>
      </c>
      <c r="E29" s="43">
        <v>2398.0994999999998</v>
      </c>
      <c r="F29" s="44">
        <v>1.0196106587895899</v>
      </c>
      <c r="G29" s="43">
        <v>-605.43119999999999</v>
      </c>
      <c r="H29" s="43">
        <v>-0.25741388323702602</v>
      </c>
      <c r="I29" s="46"/>
    </row>
    <row r="30" spans="1:9" x14ac:dyDescent="0.2">
      <c r="A30" s="42" t="s">
        <v>176</v>
      </c>
      <c r="B30" s="42" t="s">
        <v>175</v>
      </c>
      <c r="C30" s="42" t="s">
        <v>177</v>
      </c>
      <c r="D30" s="45">
        <v>90000</v>
      </c>
      <c r="E30" s="43">
        <v>2275.4250000000002</v>
      </c>
      <c r="F30" s="44">
        <v>0.96745259455510202</v>
      </c>
      <c r="G30" s="43"/>
      <c r="H30" s="43"/>
      <c r="I30" s="46"/>
    </row>
    <row r="31" spans="1:9" x14ac:dyDescent="0.2">
      <c r="A31" s="42" t="s">
        <v>179</v>
      </c>
      <c r="B31" s="42" t="s">
        <v>178</v>
      </c>
      <c r="C31" s="42" t="s">
        <v>112</v>
      </c>
      <c r="D31" s="45">
        <v>215000</v>
      </c>
      <c r="E31" s="43">
        <v>2269.54</v>
      </c>
      <c r="F31" s="44">
        <v>0.96495044286082299</v>
      </c>
      <c r="G31" s="43">
        <v>-430.596</v>
      </c>
      <c r="H31" s="43">
        <v>-0.183078421571816</v>
      </c>
      <c r="I31" s="46"/>
    </row>
    <row r="32" spans="1:9" x14ac:dyDescent="0.2">
      <c r="A32" s="42" t="s">
        <v>208</v>
      </c>
      <c r="B32" s="42" t="s">
        <v>207</v>
      </c>
      <c r="C32" s="42" t="s">
        <v>156</v>
      </c>
      <c r="D32" s="45">
        <v>35000</v>
      </c>
      <c r="E32" s="43">
        <v>2114.0875000000001</v>
      </c>
      <c r="F32" s="44">
        <v>0.89885601019216599</v>
      </c>
      <c r="G32" s="43"/>
      <c r="H32" s="43"/>
      <c r="I32" s="46"/>
    </row>
    <row r="33" spans="1:9" x14ac:dyDescent="0.2">
      <c r="A33" s="42" t="s">
        <v>173</v>
      </c>
      <c r="B33" s="42" t="s">
        <v>172</v>
      </c>
      <c r="C33" s="42" t="s">
        <v>174</v>
      </c>
      <c r="D33" s="45">
        <v>150000</v>
      </c>
      <c r="E33" s="43">
        <v>2085.9</v>
      </c>
      <c r="F33" s="44">
        <v>0.88687140511442397</v>
      </c>
      <c r="G33" s="43"/>
      <c r="H33" s="43"/>
      <c r="I33" s="46"/>
    </row>
    <row r="34" spans="1:9" x14ac:dyDescent="0.2">
      <c r="A34" s="42" t="s">
        <v>169</v>
      </c>
      <c r="B34" s="42" t="s">
        <v>168</v>
      </c>
      <c r="C34" s="42" t="s">
        <v>147</v>
      </c>
      <c r="D34" s="45">
        <v>140000</v>
      </c>
      <c r="E34" s="43">
        <v>1852.41</v>
      </c>
      <c r="F34" s="44">
        <v>0.78759742056091397</v>
      </c>
      <c r="G34" s="43"/>
      <c r="H34" s="43"/>
      <c r="I34" s="46"/>
    </row>
    <row r="35" spans="1:9" x14ac:dyDescent="0.2">
      <c r="A35" s="42" t="s">
        <v>205</v>
      </c>
      <c r="B35" s="42" t="s">
        <v>204</v>
      </c>
      <c r="C35" s="42" t="s">
        <v>206</v>
      </c>
      <c r="D35" s="45">
        <v>272400</v>
      </c>
      <c r="E35" s="43">
        <v>1743.36</v>
      </c>
      <c r="F35" s="44">
        <v>0.74123214575017105</v>
      </c>
      <c r="G35" s="43"/>
      <c r="H35" s="43"/>
      <c r="I35" s="46"/>
    </row>
    <row r="36" spans="1:9" x14ac:dyDescent="0.2">
      <c r="A36" s="42" t="s">
        <v>171</v>
      </c>
      <c r="B36" s="42" t="s">
        <v>170</v>
      </c>
      <c r="C36" s="42" t="s">
        <v>120</v>
      </c>
      <c r="D36" s="45">
        <v>104800</v>
      </c>
      <c r="E36" s="43">
        <v>1685.8652</v>
      </c>
      <c r="F36" s="44">
        <v>0.71678682523491499</v>
      </c>
      <c r="G36" s="43"/>
      <c r="H36" s="43"/>
      <c r="I36" s="46"/>
    </row>
    <row r="37" spans="1:9" x14ac:dyDescent="0.2">
      <c r="A37" s="42" t="s">
        <v>199</v>
      </c>
      <c r="B37" s="42" t="s">
        <v>198</v>
      </c>
      <c r="C37" s="42" t="s">
        <v>200</v>
      </c>
      <c r="D37" s="45">
        <v>58886</v>
      </c>
      <c r="E37" s="43">
        <v>1644.273778</v>
      </c>
      <c r="F37" s="44">
        <v>0.69910321486536398</v>
      </c>
      <c r="G37" s="43"/>
      <c r="H37" s="43"/>
      <c r="I37" s="46"/>
    </row>
    <row r="38" spans="1:9" x14ac:dyDescent="0.2">
      <c r="A38" s="42" t="s">
        <v>187</v>
      </c>
      <c r="B38" s="42" t="s">
        <v>186</v>
      </c>
      <c r="C38" s="42" t="s">
        <v>159</v>
      </c>
      <c r="D38" s="45">
        <v>500000</v>
      </c>
      <c r="E38" s="43">
        <v>1605</v>
      </c>
      <c r="F38" s="44">
        <v>0.68240500753087396</v>
      </c>
      <c r="G38" s="43"/>
      <c r="H38" s="43"/>
      <c r="I38" s="46"/>
    </row>
    <row r="39" spans="1:9" x14ac:dyDescent="0.2">
      <c r="A39" s="42" t="s">
        <v>196</v>
      </c>
      <c r="B39" s="42" t="s">
        <v>195</v>
      </c>
      <c r="C39" s="42" t="s">
        <v>197</v>
      </c>
      <c r="D39" s="45">
        <v>600000</v>
      </c>
      <c r="E39" s="43">
        <v>1596.9</v>
      </c>
      <c r="F39" s="44">
        <v>0.67896109440875596</v>
      </c>
      <c r="G39" s="43">
        <v>-164.37960000000001</v>
      </c>
      <c r="H39" s="43">
        <v>-6.9890007586244293E-2</v>
      </c>
      <c r="I39" s="46"/>
    </row>
    <row r="40" spans="1:9" x14ac:dyDescent="0.2">
      <c r="A40" s="42" t="s">
        <v>189</v>
      </c>
      <c r="B40" s="42" t="s">
        <v>188</v>
      </c>
      <c r="C40" s="42" t="s">
        <v>123</v>
      </c>
      <c r="D40" s="45">
        <v>110000</v>
      </c>
      <c r="E40" s="43">
        <v>1550.78</v>
      </c>
      <c r="F40" s="44">
        <v>0.65935204833565697</v>
      </c>
      <c r="G40" s="43"/>
      <c r="H40" s="43"/>
      <c r="I40" s="46"/>
    </row>
    <row r="41" spans="1:9" x14ac:dyDescent="0.2">
      <c r="A41" s="42" t="s">
        <v>202</v>
      </c>
      <c r="B41" s="42" t="s">
        <v>201</v>
      </c>
      <c r="C41" s="42" t="s">
        <v>203</v>
      </c>
      <c r="D41" s="45">
        <v>14000</v>
      </c>
      <c r="E41" s="43">
        <v>1549.191</v>
      </c>
      <c r="F41" s="44">
        <v>0.65867644611947795</v>
      </c>
      <c r="G41" s="43">
        <v>-89.160799999999995</v>
      </c>
      <c r="H41" s="43">
        <v>-3.7908894950441599E-2</v>
      </c>
      <c r="I41" s="46"/>
    </row>
    <row r="42" spans="1:9" x14ac:dyDescent="0.2">
      <c r="A42" s="42" t="s">
        <v>191</v>
      </c>
      <c r="B42" s="42" t="s">
        <v>190</v>
      </c>
      <c r="C42" s="42" t="s">
        <v>174</v>
      </c>
      <c r="D42" s="45">
        <v>34000</v>
      </c>
      <c r="E42" s="43">
        <v>1523.8630000000001</v>
      </c>
      <c r="F42" s="44">
        <v>0.64790762740873598</v>
      </c>
      <c r="G42" s="43"/>
      <c r="H42" s="43"/>
      <c r="I42" s="46"/>
    </row>
    <row r="43" spans="1:9" x14ac:dyDescent="0.2">
      <c r="A43" s="42" t="s">
        <v>166</v>
      </c>
      <c r="B43" s="42" t="s">
        <v>165</v>
      </c>
      <c r="C43" s="42" t="s">
        <v>167</v>
      </c>
      <c r="D43" s="45">
        <v>156379</v>
      </c>
      <c r="E43" s="43">
        <v>1514.3742360000001</v>
      </c>
      <c r="F43" s="44">
        <v>0.64387324730351503</v>
      </c>
      <c r="G43" s="43"/>
      <c r="H43" s="43"/>
      <c r="I43" s="46"/>
    </row>
    <row r="44" spans="1:9" x14ac:dyDescent="0.2">
      <c r="A44" s="42" t="s">
        <v>212</v>
      </c>
      <c r="B44" s="42" t="s">
        <v>211</v>
      </c>
      <c r="C44" s="42" t="s">
        <v>159</v>
      </c>
      <c r="D44" s="45">
        <v>1240000</v>
      </c>
      <c r="E44" s="43">
        <v>1460.1</v>
      </c>
      <c r="F44" s="44">
        <v>0.62079722834631101</v>
      </c>
      <c r="G44" s="43"/>
      <c r="H44" s="43"/>
      <c r="I44" s="46"/>
    </row>
    <row r="45" spans="1:9" x14ac:dyDescent="0.2">
      <c r="A45" s="42" t="s">
        <v>241</v>
      </c>
      <c r="B45" s="42" t="s">
        <v>240</v>
      </c>
      <c r="C45" s="42" t="s">
        <v>235</v>
      </c>
      <c r="D45" s="45">
        <v>65000</v>
      </c>
      <c r="E45" s="43">
        <v>1458.0474999999999</v>
      </c>
      <c r="F45" s="44">
        <v>0.61992455776814503</v>
      </c>
      <c r="G45" s="43"/>
      <c r="H45" s="43"/>
      <c r="I45" s="46"/>
    </row>
    <row r="46" spans="1:9" x14ac:dyDescent="0.2">
      <c r="A46" s="42" t="s">
        <v>184</v>
      </c>
      <c r="B46" s="42" t="s">
        <v>183</v>
      </c>
      <c r="C46" s="42" t="s">
        <v>185</v>
      </c>
      <c r="D46" s="45">
        <v>115174</v>
      </c>
      <c r="E46" s="43">
        <v>1320.9881929999999</v>
      </c>
      <c r="F46" s="44">
        <v>0.56165044099212502</v>
      </c>
      <c r="G46" s="43"/>
      <c r="H46" s="43"/>
      <c r="I46" s="46"/>
    </row>
    <row r="47" spans="1:9" x14ac:dyDescent="0.2">
      <c r="A47" s="42" t="s">
        <v>228</v>
      </c>
      <c r="B47" s="42" t="s">
        <v>227</v>
      </c>
      <c r="C47" s="42" t="s">
        <v>203</v>
      </c>
      <c r="D47" s="45">
        <v>160388</v>
      </c>
      <c r="E47" s="43">
        <v>1299.4635760000001</v>
      </c>
      <c r="F47" s="44">
        <v>0.55249872359275798</v>
      </c>
      <c r="G47" s="43"/>
      <c r="H47" s="43"/>
      <c r="I47" s="46"/>
    </row>
    <row r="48" spans="1:9" x14ac:dyDescent="0.2">
      <c r="A48" s="42" t="s">
        <v>220</v>
      </c>
      <c r="B48" s="42" t="s">
        <v>219</v>
      </c>
      <c r="C48" s="42" t="s">
        <v>120</v>
      </c>
      <c r="D48" s="45">
        <v>166760</v>
      </c>
      <c r="E48" s="43">
        <v>1227.60374</v>
      </c>
      <c r="F48" s="44">
        <v>0.52194575666020504</v>
      </c>
      <c r="G48" s="43"/>
      <c r="H48" s="43"/>
      <c r="I48" s="46"/>
    </row>
    <row r="49" spans="1:9" x14ac:dyDescent="0.2">
      <c r="A49" s="42" t="s">
        <v>210</v>
      </c>
      <c r="B49" s="42" t="s">
        <v>209</v>
      </c>
      <c r="C49" s="42" t="s">
        <v>203</v>
      </c>
      <c r="D49" s="45">
        <v>66000</v>
      </c>
      <c r="E49" s="43">
        <v>1209.912</v>
      </c>
      <c r="F49" s="44">
        <v>0.51442368066772304</v>
      </c>
      <c r="G49" s="43">
        <v>-401.10867500000001</v>
      </c>
      <c r="H49" s="43">
        <v>-0.170541164102227</v>
      </c>
      <c r="I49" s="46"/>
    </row>
    <row r="50" spans="1:9" x14ac:dyDescent="0.2">
      <c r="A50" s="42" t="s">
        <v>225</v>
      </c>
      <c r="B50" s="42" t="s">
        <v>224</v>
      </c>
      <c r="C50" s="42" t="s">
        <v>226</v>
      </c>
      <c r="D50" s="45">
        <v>96572</v>
      </c>
      <c r="E50" s="43">
        <v>1053.1176599999999</v>
      </c>
      <c r="F50" s="44">
        <v>0.44775873190230298</v>
      </c>
      <c r="G50" s="43"/>
      <c r="H50" s="43"/>
      <c r="I50" s="46"/>
    </row>
    <row r="51" spans="1:9" x14ac:dyDescent="0.2">
      <c r="A51" s="42" t="s">
        <v>230</v>
      </c>
      <c r="B51" s="42" t="s">
        <v>229</v>
      </c>
      <c r="C51" s="42" t="s">
        <v>185</v>
      </c>
      <c r="D51" s="45">
        <v>20000</v>
      </c>
      <c r="E51" s="43">
        <v>1031.74</v>
      </c>
      <c r="F51" s="44">
        <v>0.438669496865984</v>
      </c>
      <c r="G51" s="43"/>
      <c r="H51" s="43"/>
      <c r="I51" s="46"/>
    </row>
    <row r="52" spans="1:9" x14ac:dyDescent="0.2">
      <c r="A52" s="42" t="s">
        <v>243</v>
      </c>
      <c r="B52" s="42" t="s">
        <v>242</v>
      </c>
      <c r="C52" s="42" t="s">
        <v>147</v>
      </c>
      <c r="D52" s="45">
        <v>375000</v>
      </c>
      <c r="E52" s="43">
        <v>1006.7625</v>
      </c>
      <c r="F52" s="44">
        <v>0.42804970180330298</v>
      </c>
      <c r="G52" s="43"/>
      <c r="H52" s="43"/>
      <c r="I52" s="46"/>
    </row>
    <row r="53" spans="1:9" x14ac:dyDescent="0.2">
      <c r="A53" s="42" t="s">
        <v>234</v>
      </c>
      <c r="B53" s="42" t="s">
        <v>233</v>
      </c>
      <c r="C53" s="42" t="s">
        <v>235</v>
      </c>
      <c r="D53" s="45">
        <v>208721</v>
      </c>
      <c r="E53" s="43">
        <v>999.77359000000001</v>
      </c>
      <c r="F53" s="44">
        <v>0.42507819577141398</v>
      </c>
      <c r="G53" s="43"/>
      <c r="H53" s="43"/>
      <c r="I53" s="46"/>
    </row>
    <row r="54" spans="1:9" x14ac:dyDescent="0.2">
      <c r="A54" s="42" t="s">
        <v>232</v>
      </c>
      <c r="B54" s="42" t="s">
        <v>231</v>
      </c>
      <c r="C54" s="42" t="s">
        <v>218</v>
      </c>
      <c r="D54" s="45">
        <v>100000</v>
      </c>
      <c r="E54" s="43">
        <v>967.05</v>
      </c>
      <c r="F54" s="44">
        <v>0.411164961079584</v>
      </c>
      <c r="G54" s="43"/>
      <c r="H54" s="43"/>
      <c r="I54" s="46"/>
    </row>
    <row r="55" spans="1:9" x14ac:dyDescent="0.2">
      <c r="A55" s="42" t="s">
        <v>222</v>
      </c>
      <c r="B55" s="42" t="s">
        <v>221</v>
      </c>
      <c r="C55" s="42" t="s">
        <v>223</v>
      </c>
      <c r="D55" s="45">
        <v>50000</v>
      </c>
      <c r="E55" s="43">
        <v>818.22500000000002</v>
      </c>
      <c r="F55" s="44">
        <v>0.347888372141402</v>
      </c>
      <c r="G55" s="43"/>
      <c r="H55" s="43"/>
      <c r="I55" s="46"/>
    </row>
    <row r="56" spans="1:9" x14ac:dyDescent="0.2">
      <c r="A56" s="42" t="s">
        <v>237</v>
      </c>
      <c r="B56" s="42" t="s">
        <v>236</v>
      </c>
      <c r="C56" s="42" t="s">
        <v>159</v>
      </c>
      <c r="D56" s="45">
        <v>496000</v>
      </c>
      <c r="E56" s="43">
        <v>789.73119999999994</v>
      </c>
      <c r="F56" s="44">
        <v>0.33577353612670802</v>
      </c>
      <c r="G56" s="43"/>
      <c r="H56" s="43"/>
      <c r="I56" s="46"/>
    </row>
    <row r="57" spans="1:9" x14ac:dyDescent="0.2">
      <c r="A57" s="42" t="s">
        <v>217</v>
      </c>
      <c r="B57" s="42" t="s">
        <v>216</v>
      </c>
      <c r="C57" s="42" t="s">
        <v>218</v>
      </c>
      <c r="D57" s="45">
        <v>114200</v>
      </c>
      <c r="E57" s="43">
        <v>786.15279999999996</v>
      </c>
      <c r="F57" s="44">
        <v>0.33425209184075899</v>
      </c>
      <c r="G57" s="43"/>
      <c r="H57" s="43"/>
      <c r="I57" s="46"/>
    </row>
    <row r="58" spans="1:9" x14ac:dyDescent="0.2">
      <c r="A58" s="42" t="s">
        <v>239</v>
      </c>
      <c r="B58" s="42" t="s">
        <v>238</v>
      </c>
      <c r="C58" s="42" t="s">
        <v>123</v>
      </c>
      <c r="D58" s="45">
        <v>193887</v>
      </c>
      <c r="E58" s="43">
        <v>660.28217849999999</v>
      </c>
      <c r="F58" s="44">
        <v>0.28073511837495002</v>
      </c>
      <c r="G58" s="43"/>
      <c r="H58" s="43"/>
      <c r="I58" s="46"/>
    </row>
    <row r="59" spans="1:9" x14ac:dyDescent="0.2">
      <c r="A59" s="42" t="s">
        <v>245</v>
      </c>
      <c r="B59" s="42" t="s">
        <v>244</v>
      </c>
      <c r="C59" s="42" t="s">
        <v>150</v>
      </c>
      <c r="D59" s="45">
        <v>18310</v>
      </c>
      <c r="E59" s="43">
        <v>392.96922000000001</v>
      </c>
      <c r="F59" s="44">
        <v>0.16708047572180801</v>
      </c>
      <c r="G59" s="43"/>
      <c r="H59" s="43"/>
      <c r="I59" s="46"/>
    </row>
    <row r="60" spans="1:9" x14ac:dyDescent="0.2">
      <c r="A60" s="42" t="s">
        <v>340</v>
      </c>
      <c r="B60" s="42" t="s">
        <v>339</v>
      </c>
      <c r="C60" s="42" t="s">
        <v>147</v>
      </c>
      <c r="D60" s="45">
        <v>19597</v>
      </c>
      <c r="E60" s="43">
        <v>164.987143</v>
      </c>
      <c r="F60" s="44">
        <v>7.01483193529049E-2</v>
      </c>
      <c r="G60" s="43"/>
      <c r="H60" s="43"/>
      <c r="I60" s="46"/>
    </row>
    <row r="61" spans="1:9" x14ac:dyDescent="0.2">
      <c r="A61" s="41" t="s">
        <v>28</v>
      </c>
      <c r="B61" s="41"/>
      <c r="C61" s="41"/>
      <c r="D61" s="41"/>
      <c r="E61" s="47">
        <f>SUM(E7:E60)</f>
        <v>154792.11398749999</v>
      </c>
      <c r="F61" s="48">
        <f>SUM(F7:F60)</f>
        <v>65.813653402716412</v>
      </c>
      <c r="G61" s="47">
        <f>SUM(G7:G60)</f>
        <v>-29334.023849999998</v>
      </c>
      <c r="H61" s="47">
        <f>SUM(H7:H60)</f>
        <v>-12.472077735993828</v>
      </c>
      <c r="I61" s="41"/>
    </row>
    <row r="62" spans="1:9" x14ac:dyDescent="0.2">
      <c r="A62" s="42"/>
      <c r="B62" s="42"/>
      <c r="C62" s="42"/>
      <c r="D62" s="42"/>
      <c r="E62" s="43"/>
      <c r="F62" s="44"/>
      <c r="G62" s="43"/>
      <c r="H62" s="42"/>
      <c r="I62" s="42"/>
    </row>
    <row r="63" spans="1:9" x14ac:dyDescent="0.2">
      <c r="A63" s="41" t="s">
        <v>362</v>
      </c>
      <c r="B63" s="42"/>
      <c r="C63" s="42"/>
      <c r="D63" s="42"/>
      <c r="E63" s="43"/>
      <c r="F63" s="44"/>
      <c r="G63" s="43"/>
      <c r="H63" s="42"/>
      <c r="I63" s="42"/>
    </row>
    <row r="64" spans="1:9" x14ac:dyDescent="0.2">
      <c r="A64" s="42"/>
      <c r="B64" s="42" t="s">
        <v>1275</v>
      </c>
      <c r="C64" s="42"/>
      <c r="D64" s="42"/>
      <c r="E64" s="43"/>
      <c r="F64" s="44"/>
      <c r="G64" s="43">
        <v>-18596.078750000001</v>
      </c>
      <c r="H64" s="43">
        <v>-7.9065777317373698</v>
      </c>
      <c r="I64" s="46"/>
    </row>
    <row r="65" spans="1:9" x14ac:dyDescent="0.2">
      <c r="A65" s="41" t="s">
        <v>28</v>
      </c>
      <c r="B65" s="41"/>
      <c r="C65" s="41"/>
      <c r="D65" s="41"/>
      <c r="E65" s="47"/>
      <c r="F65" s="48"/>
      <c r="G65" s="47">
        <f>SUM(G63:G64)</f>
        <v>-18596.078750000001</v>
      </c>
      <c r="H65" s="47">
        <f>SUM(H63:H64)</f>
        <v>-7.9065777317373698</v>
      </c>
      <c r="I65" s="41"/>
    </row>
    <row r="66" spans="1:9" x14ac:dyDescent="0.2">
      <c r="A66" s="42"/>
      <c r="B66" s="42"/>
      <c r="C66" s="42"/>
      <c r="D66" s="42"/>
      <c r="E66" s="43"/>
      <c r="F66" s="44"/>
      <c r="G66" s="43"/>
      <c r="H66" s="42"/>
      <c r="I66" s="42"/>
    </row>
    <row r="67" spans="1:9" x14ac:dyDescent="0.2">
      <c r="A67" s="41" t="s">
        <v>24</v>
      </c>
      <c r="B67" s="42"/>
      <c r="C67" s="42"/>
      <c r="D67" s="42"/>
      <c r="E67" s="43"/>
      <c r="F67" s="44"/>
      <c r="G67" s="43"/>
      <c r="H67" s="42"/>
      <c r="I67" s="42"/>
    </row>
    <row r="68" spans="1:9" x14ac:dyDescent="0.2">
      <c r="A68" s="41" t="s">
        <v>25</v>
      </c>
      <c r="B68" s="42"/>
      <c r="C68" s="42"/>
      <c r="D68" s="42"/>
      <c r="E68" s="43"/>
      <c r="F68" s="44"/>
      <c r="G68" s="43"/>
      <c r="H68" s="42"/>
      <c r="I68" s="42"/>
    </row>
    <row r="69" spans="1:9" x14ac:dyDescent="0.2">
      <c r="A69" s="42" t="s">
        <v>72</v>
      </c>
      <c r="B69" s="42" t="s">
        <v>71</v>
      </c>
      <c r="C69" s="42" t="s">
        <v>55</v>
      </c>
      <c r="D69" s="45">
        <v>5000</v>
      </c>
      <c r="E69" s="43">
        <v>5285.5663698999997</v>
      </c>
      <c r="F69" s="44">
        <v>2.2472878245835202</v>
      </c>
      <c r="G69" s="46"/>
      <c r="H69" s="46"/>
      <c r="I69" s="46">
        <v>7.88</v>
      </c>
    </row>
    <row r="70" spans="1:9" x14ac:dyDescent="0.2">
      <c r="A70" s="42" t="s">
        <v>325</v>
      </c>
      <c r="B70" s="42" t="s">
        <v>324</v>
      </c>
      <c r="C70" s="42" t="s">
        <v>26</v>
      </c>
      <c r="D70" s="45">
        <v>5000</v>
      </c>
      <c r="E70" s="43">
        <v>5207.0270547999999</v>
      </c>
      <c r="F70" s="44">
        <v>2.2138949137347401</v>
      </c>
      <c r="G70" s="46"/>
      <c r="H70" s="46"/>
      <c r="I70" s="46">
        <v>7.62</v>
      </c>
    </row>
    <row r="71" spans="1:9" x14ac:dyDescent="0.2">
      <c r="A71" s="42" t="s">
        <v>76</v>
      </c>
      <c r="B71" s="42" t="s">
        <v>75</v>
      </c>
      <c r="C71" s="42" t="s">
        <v>26</v>
      </c>
      <c r="D71" s="45">
        <v>5000</v>
      </c>
      <c r="E71" s="43">
        <v>5076.1005478999996</v>
      </c>
      <c r="F71" s="44">
        <v>2.1582283069265902</v>
      </c>
      <c r="G71" s="46"/>
      <c r="H71" s="46"/>
      <c r="I71" s="46">
        <v>7.8895999999999997</v>
      </c>
    </row>
    <row r="72" spans="1:9" x14ac:dyDescent="0.2">
      <c r="A72" s="42" t="s">
        <v>57</v>
      </c>
      <c r="B72" s="42" t="s">
        <v>56</v>
      </c>
      <c r="C72" s="42" t="s">
        <v>58</v>
      </c>
      <c r="D72" s="45">
        <v>5000</v>
      </c>
      <c r="E72" s="43">
        <v>5043.6434932000002</v>
      </c>
      <c r="F72" s="44">
        <v>2.1444283962368802</v>
      </c>
      <c r="G72" s="46"/>
      <c r="H72" s="46"/>
      <c r="I72" s="46">
        <v>7.9249999999999998</v>
      </c>
    </row>
    <row r="73" spans="1:9" x14ac:dyDescent="0.2">
      <c r="A73" s="42" t="s">
        <v>78</v>
      </c>
      <c r="B73" s="42" t="s">
        <v>77</v>
      </c>
      <c r="C73" s="42" t="s">
        <v>26</v>
      </c>
      <c r="D73" s="45">
        <v>7000</v>
      </c>
      <c r="E73" s="43">
        <v>3823.7640000000001</v>
      </c>
      <c r="F73" s="44">
        <v>1.62576679203507</v>
      </c>
      <c r="G73" s="46"/>
      <c r="H73" s="46"/>
      <c r="I73" s="46">
        <v>6.2298</v>
      </c>
    </row>
    <row r="74" spans="1:9" x14ac:dyDescent="0.2">
      <c r="A74" s="42" t="s">
        <v>247</v>
      </c>
      <c r="B74" s="42" t="s">
        <v>246</v>
      </c>
      <c r="C74" s="42" t="s">
        <v>58</v>
      </c>
      <c r="D74" s="45">
        <v>250</v>
      </c>
      <c r="E74" s="43">
        <v>2714.7831421000001</v>
      </c>
      <c r="F74" s="44">
        <v>1.1542564551585299</v>
      </c>
      <c r="G74" s="46"/>
      <c r="H74" s="46"/>
      <c r="I74" s="46">
        <v>8.5</v>
      </c>
    </row>
    <row r="75" spans="1:9" x14ac:dyDescent="0.2">
      <c r="A75" s="42" t="s">
        <v>364</v>
      </c>
      <c r="B75" s="42" t="s">
        <v>363</v>
      </c>
      <c r="C75" s="42" t="s">
        <v>26</v>
      </c>
      <c r="D75" s="45">
        <v>2500</v>
      </c>
      <c r="E75" s="43">
        <v>2712.1217350000002</v>
      </c>
      <c r="F75" s="44">
        <v>1.1531248928332201</v>
      </c>
      <c r="G75" s="46"/>
      <c r="H75" s="46"/>
      <c r="I75" s="46">
        <v>7.77</v>
      </c>
    </row>
    <row r="76" spans="1:9" x14ac:dyDescent="0.2">
      <c r="A76" s="42" t="s">
        <v>351</v>
      </c>
      <c r="B76" s="42" t="s">
        <v>350</v>
      </c>
      <c r="C76" s="42" t="s">
        <v>55</v>
      </c>
      <c r="D76" s="45">
        <v>250</v>
      </c>
      <c r="E76" s="43">
        <v>2670.134153</v>
      </c>
      <c r="F76" s="44">
        <v>1.13527284534979</v>
      </c>
      <c r="G76" s="46"/>
      <c r="H76" s="46"/>
      <c r="I76" s="46">
        <v>7.63</v>
      </c>
    </row>
    <row r="77" spans="1:9" x14ac:dyDescent="0.2">
      <c r="A77" s="42" t="s">
        <v>80</v>
      </c>
      <c r="B77" s="42" t="s">
        <v>79</v>
      </c>
      <c r="C77" s="42" t="s">
        <v>70</v>
      </c>
      <c r="D77" s="45">
        <v>2500</v>
      </c>
      <c r="E77" s="43">
        <v>2597.7515067999998</v>
      </c>
      <c r="F77" s="44">
        <v>1.1044975928730201</v>
      </c>
      <c r="G77" s="46"/>
      <c r="H77" s="46"/>
      <c r="I77" s="46">
        <v>7.93</v>
      </c>
    </row>
    <row r="78" spans="1:9" x14ac:dyDescent="0.2">
      <c r="A78" s="42" t="s">
        <v>96</v>
      </c>
      <c r="B78" s="42" t="s">
        <v>95</v>
      </c>
      <c r="C78" s="42" t="s">
        <v>55</v>
      </c>
      <c r="D78" s="45">
        <v>2500</v>
      </c>
      <c r="E78" s="43">
        <v>2586.6764726000001</v>
      </c>
      <c r="F78" s="44">
        <v>1.09978877119286</v>
      </c>
      <c r="G78" s="46"/>
      <c r="H78" s="46"/>
      <c r="I78" s="46">
        <v>7.5</v>
      </c>
    </row>
    <row r="79" spans="1:9" x14ac:dyDescent="0.2">
      <c r="A79" s="42" t="s">
        <v>74</v>
      </c>
      <c r="B79" s="42" t="s">
        <v>73</v>
      </c>
      <c r="C79" s="42" t="s">
        <v>26</v>
      </c>
      <c r="D79" s="45">
        <v>2500</v>
      </c>
      <c r="E79" s="43">
        <v>2567.9640752999999</v>
      </c>
      <c r="F79" s="44">
        <v>1.0918327377844901</v>
      </c>
      <c r="G79" s="46"/>
      <c r="H79" s="46"/>
      <c r="I79" s="46">
        <v>7.5949999999999998</v>
      </c>
    </row>
    <row r="80" spans="1:9" x14ac:dyDescent="0.2">
      <c r="A80" s="42" t="s">
        <v>347</v>
      </c>
      <c r="B80" s="42" t="s">
        <v>346</v>
      </c>
      <c r="C80" s="42" t="s">
        <v>58</v>
      </c>
      <c r="D80" s="45">
        <v>2500</v>
      </c>
      <c r="E80" s="43">
        <v>2541.1726027</v>
      </c>
      <c r="F80" s="44">
        <v>1.08044168790202</v>
      </c>
      <c r="G80" s="46"/>
      <c r="H80" s="46"/>
      <c r="I80" s="46">
        <v>8.89</v>
      </c>
    </row>
    <row r="81" spans="1:9" x14ac:dyDescent="0.2">
      <c r="A81" s="42" t="s">
        <v>349</v>
      </c>
      <c r="B81" s="42" t="s">
        <v>348</v>
      </c>
      <c r="C81" s="42" t="s">
        <v>26</v>
      </c>
      <c r="D81" s="45">
        <v>2500</v>
      </c>
      <c r="E81" s="43">
        <v>2524.4120548000001</v>
      </c>
      <c r="F81" s="44">
        <v>1.0733155310073701</v>
      </c>
      <c r="G81" s="46"/>
      <c r="H81" s="46"/>
      <c r="I81" s="46">
        <v>7.58</v>
      </c>
    </row>
    <row r="82" spans="1:9" x14ac:dyDescent="0.2">
      <c r="A82" s="42" t="s">
        <v>249</v>
      </c>
      <c r="B82" s="42" t="s">
        <v>248</v>
      </c>
      <c r="C82" s="42" t="s">
        <v>26</v>
      </c>
      <c r="D82" s="45">
        <v>200</v>
      </c>
      <c r="E82" s="43">
        <v>2094.9079452000001</v>
      </c>
      <c r="F82" s="44">
        <v>0.89070135334622702</v>
      </c>
      <c r="G82" s="46"/>
      <c r="H82" s="46"/>
      <c r="I82" s="46">
        <v>7.64</v>
      </c>
    </row>
    <row r="83" spans="1:9" x14ac:dyDescent="0.2">
      <c r="A83" s="42" t="s">
        <v>60</v>
      </c>
      <c r="B83" s="42" t="s">
        <v>59</v>
      </c>
      <c r="C83" s="42" t="s">
        <v>55</v>
      </c>
      <c r="D83" s="45">
        <v>200</v>
      </c>
      <c r="E83" s="43">
        <v>1980.3280274000001</v>
      </c>
      <c r="F83" s="44">
        <v>0.84198489872367499</v>
      </c>
      <c r="G83" s="46"/>
      <c r="H83" s="46"/>
      <c r="I83" s="46">
        <v>7.5534999999999997</v>
      </c>
    </row>
    <row r="84" spans="1:9" x14ac:dyDescent="0.2">
      <c r="A84" s="42" t="s">
        <v>94</v>
      </c>
      <c r="B84" s="42" t="s">
        <v>93</v>
      </c>
      <c r="C84" s="42" t="s">
        <v>27</v>
      </c>
      <c r="D84" s="45">
        <v>1500</v>
      </c>
      <c r="E84" s="43">
        <v>1555.4796575</v>
      </c>
      <c r="F84" s="44">
        <v>0.66135022267315202</v>
      </c>
      <c r="G84" s="46"/>
      <c r="H84" s="46"/>
      <c r="I84" s="46">
        <v>7.375</v>
      </c>
    </row>
    <row r="85" spans="1:9" x14ac:dyDescent="0.2">
      <c r="A85" s="42" t="s">
        <v>98</v>
      </c>
      <c r="B85" s="42" t="s">
        <v>97</v>
      </c>
      <c r="C85" s="42" t="s">
        <v>55</v>
      </c>
      <c r="D85" s="45">
        <v>1000</v>
      </c>
      <c r="E85" s="43">
        <v>1009.1374658</v>
      </c>
      <c r="F85" s="44">
        <v>0.42905947660369897</v>
      </c>
      <c r="G85" s="46"/>
      <c r="H85" s="46"/>
      <c r="I85" s="46">
        <v>7.58</v>
      </c>
    </row>
    <row r="86" spans="1:9" x14ac:dyDescent="0.2">
      <c r="A86" s="41" t="s">
        <v>28</v>
      </c>
      <c r="B86" s="41"/>
      <c r="C86" s="41"/>
      <c r="D86" s="41"/>
      <c r="E86" s="47">
        <f>SUM(E68:E85)</f>
        <v>51990.970303999988</v>
      </c>
      <c r="F86" s="48">
        <f>SUM(F68:F85)</f>
        <v>22.105232698964855</v>
      </c>
      <c r="G86" s="47"/>
      <c r="H86" s="41"/>
      <c r="I86" s="41"/>
    </row>
    <row r="87" spans="1:9" x14ac:dyDescent="0.2">
      <c r="A87" s="42"/>
      <c r="B87" s="42"/>
      <c r="C87" s="42"/>
      <c r="D87" s="42"/>
      <c r="E87" s="43"/>
      <c r="F87" s="44"/>
      <c r="G87" s="43"/>
      <c r="H87" s="42"/>
      <c r="I87" s="42"/>
    </row>
    <row r="88" spans="1:9" x14ac:dyDescent="0.2">
      <c r="A88" s="41" t="s">
        <v>29</v>
      </c>
      <c r="B88" s="42"/>
      <c r="C88" s="42"/>
      <c r="D88" s="42"/>
      <c r="E88" s="43"/>
      <c r="F88" s="44"/>
      <c r="G88" s="43"/>
      <c r="H88" s="42"/>
      <c r="I88" s="42"/>
    </row>
    <row r="89" spans="1:9" x14ac:dyDescent="0.2">
      <c r="A89" s="41" t="s">
        <v>30</v>
      </c>
      <c r="B89" s="42"/>
      <c r="C89" s="42"/>
      <c r="D89" s="42"/>
      <c r="E89" s="43"/>
      <c r="F89" s="44"/>
      <c r="G89" s="43"/>
      <c r="H89" s="42"/>
      <c r="I89" s="42"/>
    </row>
    <row r="90" spans="1:9" x14ac:dyDescent="0.2">
      <c r="A90" s="42" t="s">
        <v>366</v>
      </c>
      <c r="B90" s="42" t="s">
        <v>365</v>
      </c>
      <c r="C90" s="42" t="s">
        <v>32</v>
      </c>
      <c r="D90" s="45">
        <v>2500000</v>
      </c>
      <c r="E90" s="43">
        <v>2497.3474999999999</v>
      </c>
      <c r="F90" s="44">
        <v>1.0618083735481101</v>
      </c>
      <c r="G90" s="46"/>
      <c r="H90" s="46"/>
      <c r="I90" s="46">
        <v>6.4612999999999996</v>
      </c>
    </row>
    <row r="91" spans="1:9" x14ac:dyDescent="0.2">
      <c r="A91" s="42" t="s">
        <v>104</v>
      </c>
      <c r="B91" s="42" t="s">
        <v>103</v>
      </c>
      <c r="C91" s="42" t="s">
        <v>32</v>
      </c>
      <c r="D91" s="45">
        <v>2500000</v>
      </c>
      <c r="E91" s="43">
        <v>2494.27</v>
      </c>
      <c r="F91" s="44">
        <v>1.0604998991489301</v>
      </c>
      <c r="G91" s="46"/>
      <c r="H91" s="46"/>
      <c r="I91" s="46">
        <v>6.45</v>
      </c>
    </row>
    <row r="92" spans="1:9" x14ac:dyDescent="0.2">
      <c r="A92" s="42" t="s">
        <v>106</v>
      </c>
      <c r="B92" s="42" t="s">
        <v>105</v>
      </c>
      <c r="C92" s="42" t="s">
        <v>32</v>
      </c>
      <c r="D92" s="45">
        <v>2500000</v>
      </c>
      <c r="E92" s="43">
        <v>2466.6149999999998</v>
      </c>
      <c r="F92" s="44">
        <v>1.04874169947088</v>
      </c>
      <c r="G92" s="46"/>
      <c r="H92" s="46"/>
      <c r="I92" s="46">
        <v>6.5002000000000004</v>
      </c>
    </row>
    <row r="93" spans="1:9" x14ac:dyDescent="0.2">
      <c r="A93" s="41" t="s">
        <v>28</v>
      </c>
      <c r="B93" s="41"/>
      <c r="C93" s="41"/>
      <c r="D93" s="41"/>
      <c r="E93" s="47">
        <f>SUM(E89:E92)</f>
        <v>7458.2325000000001</v>
      </c>
      <c r="F93" s="48">
        <f>SUM(F89:F92)</f>
        <v>3.1710499721679204</v>
      </c>
      <c r="G93" s="47"/>
      <c r="H93" s="41"/>
      <c r="I93" s="41"/>
    </row>
    <row r="94" spans="1:9" x14ac:dyDescent="0.2">
      <c r="A94" s="42"/>
      <c r="B94" s="42"/>
      <c r="C94" s="42"/>
      <c r="D94" s="42"/>
      <c r="E94" s="43"/>
      <c r="F94" s="44"/>
      <c r="G94" s="43"/>
      <c r="H94" s="42"/>
      <c r="I94" s="42"/>
    </row>
    <row r="95" spans="1:9" x14ac:dyDescent="0.2">
      <c r="A95" s="41" t="s">
        <v>31</v>
      </c>
      <c r="B95" s="42"/>
      <c r="C95" s="42"/>
      <c r="D95" s="42"/>
      <c r="E95" s="43"/>
      <c r="F95" s="44"/>
      <c r="G95" s="43"/>
      <c r="H95" s="42"/>
      <c r="I95" s="42"/>
    </row>
    <row r="96" spans="1:9" x14ac:dyDescent="0.2">
      <c r="A96" s="42" t="s">
        <v>62</v>
      </c>
      <c r="B96" s="42" t="s">
        <v>61</v>
      </c>
      <c r="C96" s="42" t="s">
        <v>32</v>
      </c>
      <c r="D96" s="45">
        <v>3515400</v>
      </c>
      <c r="E96" s="43">
        <v>3526.7430239999999</v>
      </c>
      <c r="F96" s="44">
        <v>1.4994810590979299</v>
      </c>
      <c r="G96" s="46"/>
      <c r="H96" s="46"/>
      <c r="I96" s="46">
        <v>6.9231241666125003</v>
      </c>
    </row>
    <row r="97" spans="1:9" x14ac:dyDescent="0.2">
      <c r="A97" s="42" t="s">
        <v>259</v>
      </c>
      <c r="B97" s="42" t="s">
        <v>258</v>
      </c>
      <c r="C97" s="42" t="s">
        <v>32</v>
      </c>
      <c r="D97" s="45">
        <v>2000000</v>
      </c>
      <c r="E97" s="43">
        <v>2026.6466667</v>
      </c>
      <c r="F97" s="44">
        <v>0.86167840115379102</v>
      </c>
      <c r="G97" s="46"/>
      <c r="H97" s="46"/>
      <c r="I97" s="46">
        <v>6.8678497500500004</v>
      </c>
    </row>
    <row r="98" spans="1:9" x14ac:dyDescent="0.2">
      <c r="A98" s="42" t="s">
        <v>64</v>
      </c>
      <c r="B98" s="42" t="s">
        <v>63</v>
      </c>
      <c r="C98" s="42" t="s">
        <v>32</v>
      </c>
      <c r="D98" s="45">
        <v>500000</v>
      </c>
      <c r="E98" s="43">
        <v>511.14455559999999</v>
      </c>
      <c r="F98" s="44">
        <v>0.217325610164226</v>
      </c>
      <c r="G98" s="46"/>
      <c r="H98" s="46"/>
      <c r="I98" s="46">
        <v>6.9575922604500002</v>
      </c>
    </row>
    <row r="99" spans="1:9" x14ac:dyDescent="0.2">
      <c r="A99" s="42" t="s">
        <v>357</v>
      </c>
      <c r="B99" s="42" t="s">
        <v>356</v>
      </c>
      <c r="C99" s="42" t="s">
        <v>32</v>
      </c>
      <c r="D99" s="45">
        <v>480000</v>
      </c>
      <c r="E99" s="43">
        <v>500.1096</v>
      </c>
      <c r="F99" s="44">
        <v>0.21263382888116</v>
      </c>
      <c r="G99" s="46"/>
      <c r="H99" s="46"/>
      <c r="I99" s="46">
        <v>6.85627831845001</v>
      </c>
    </row>
    <row r="100" spans="1:9" x14ac:dyDescent="0.2">
      <c r="A100" s="41" t="s">
        <v>28</v>
      </c>
      <c r="B100" s="41"/>
      <c r="C100" s="41"/>
      <c r="D100" s="41"/>
      <c r="E100" s="47">
        <f>SUM(E96:E99)</f>
        <v>6564.6438462999995</v>
      </c>
      <c r="F100" s="48">
        <f>SUM(F96:F99)</f>
        <v>2.791118899297107</v>
      </c>
      <c r="G100" s="47"/>
      <c r="H100" s="41"/>
      <c r="I100" s="41"/>
    </row>
    <row r="101" spans="1:9" x14ac:dyDescent="0.2">
      <c r="A101" s="42"/>
      <c r="B101" s="42"/>
      <c r="C101" s="42"/>
      <c r="D101" s="42"/>
      <c r="E101" s="43"/>
      <c r="F101" s="44"/>
      <c r="G101" s="43"/>
      <c r="H101" s="42"/>
      <c r="I101" s="42"/>
    </row>
    <row r="102" spans="1:9" x14ac:dyDescent="0.2">
      <c r="A102" s="41" t="s">
        <v>33</v>
      </c>
      <c r="B102" s="41"/>
      <c r="C102" s="41"/>
      <c r="D102" s="41"/>
      <c r="E102" s="47">
        <f>E61+E65+E86+E93+E100</f>
        <v>220805.96063779999</v>
      </c>
      <c r="F102" s="48">
        <f>F61+F65+F86+F93+F100</f>
        <v>93.881054973146291</v>
      </c>
      <c r="G102" s="47"/>
      <c r="H102" s="41"/>
      <c r="I102" s="41"/>
    </row>
    <row r="103" spans="1:9" x14ac:dyDescent="0.2">
      <c r="A103" s="41"/>
      <c r="B103" s="41"/>
      <c r="C103" s="41"/>
      <c r="D103" s="41"/>
      <c r="E103" s="47"/>
      <c r="F103" s="48"/>
      <c r="G103" s="47"/>
      <c r="H103" s="41"/>
      <c r="I103" s="41"/>
    </row>
    <row r="104" spans="1:9" x14ac:dyDescent="0.2">
      <c r="A104" s="41" t="s">
        <v>332</v>
      </c>
      <c r="B104" s="41"/>
      <c r="C104" s="41"/>
      <c r="D104" s="41"/>
      <c r="E104" s="62">
        <v>1434.7915227999999</v>
      </c>
      <c r="F104" s="62">
        <f>E104/E108*100</f>
        <v>0.61003671023150696</v>
      </c>
      <c r="G104" s="47"/>
      <c r="H104" s="41"/>
      <c r="I104" s="41"/>
    </row>
    <row r="105" spans="1:9" x14ac:dyDescent="0.2">
      <c r="A105" s="41"/>
      <c r="B105" s="41"/>
      <c r="C105" s="41"/>
      <c r="D105" s="41"/>
      <c r="E105" s="47"/>
      <c r="F105" s="48"/>
      <c r="G105" s="47"/>
      <c r="H105" s="41"/>
      <c r="I105" s="41"/>
    </row>
    <row r="106" spans="1:9" x14ac:dyDescent="0.2">
      <c r="A106" s="41" t="s">
        <v>35</v>
      </c>
      <c r="B106" s="41"/>
      <c r="C106" s="41"/>
      <c r="D106" s="41"/>
      <c r="E106" s="47">
        <f>E108-(E61+E65+E86+E93+E100+E104)</f>
        <v>12956.818532400008</v>
      </c>
      <c r="F106" s="48">
        <f>F108-(F61+F65+F86+F93+F100+F104)</f>
        <v>5.5089083166221968</v>
      </c>
      <c r="G106" s="47"/>
      <c r="H106" s="41"/>
      <c r="I106" s="41"/>
    </row>
    <row r="107" spans="1:9" x14ac:dyDescent="0.2">
      <c r="A107" s="42"/>
      <c r="B107" s="42"/>
      <c r="C107" s="42"/>
      <c r="D107" s="42"/>
      <c r="E107" s="43"/>
      <c r="F107" s="44"/>
      <c r="G107" s="43"/>
      <c r="H107" s="42"/>
      <c r="I107" s="42"/>
    </row>
    <row r="108" spans="1:9" x14ac:dyDescent="0.2">
      <c r="A108" s="49" t="s">
        <v>34</v>
      </c>
      <c r="B108" s="49"/>
      <c r="C108" s="49"/>
      <c r="D108" s="49"/>
      <c r="E108" s="50">
        <v>235197.57069299999</v>
      </c>
      <c r="F108" s="51">
        <v>100</v>
      </c>
      <c r="G108" s="50"/>
      <c r="H108" s="49"/>
      <c r="I108" s="49"/>
    </row>
    <row r="110" spans="1:9" x14ac:dyDescent="0.2">
      <c r="A110" s="14" t="s">
        <v>36</v>
      </c>
    </row>
    <row r="112" spans="1:9" x14ac:dyDescent="0.2">
      <c r="A112" s="14" t="s">
        <v>37</v>
      </c>
    </row>
    <row r="113" spans="1:4" x14ac:dyDescent="0.2">
      <c r="A113" s="14" t="s">
        <v>38</v>
      </c>
    </row>
    <row r="114" spans="1:4" x14ac:dyDescent="0.2">
      <c r="A114" s="14" t="s">
        <v>39</v>
      </c>
      <c r="B114" s="14"/>
      <c r="C114" s="30" t="s">
        <v>41</v>
      </c>
      <c r="D114" s="14" t="s">
        <v>40</v>
      </c>
    </row>
    <row r="115" spans="1:4" x14ac:dyDescent="0.2">
      <c r="A115" s="7" t="s">
        <v>42</v>
      </c>
      <c r="C115" s="31">
        <v>12.930899999999999</v>
      </c>
      <c r="D115" s="31">
        <v>13.787100000000001</v>
      </c>
    </row>
    <row r="116" spans="1:4" x14ac:dyDescent="0.2">
      <c r="A116" s="7" t="s">
        <v>43</v>
      </c>
      <c r="C116" s="31">
        <v>12.930899999999999</v>
      </c>
      <c r="D116" s="31">
        <v>13.347099999999999</v>
      </c>
    </row>
    <row r="117" spans="1:4" x14ac:dyDescent="0.2">
      <c r="A117" s="7" t="s">
        <v>44</v>
      </c>
      <c r="C117" s="31">
        <v>13.316000000000001</v>
      </c>
      <c r="D117" s="31">
        <v>14.310499999999999</v>
      </c>
    </row>
    <row r="118" spans="1:4" x14ac:dyDescent="0.2">
      <c r="A118" s="7" t="s">
        <v>45</v>
      </c>
      <c r="C118" s="31">
        <v>13.316000000000001</v>
      </c>
      <c r="D118" s="31">
        <v>13.576000000000001</v>
      </c>
    </row>
    <row r="120" spans="1:4" x14ac:dyDescent="0.2">
      <c r="A120" s="14" t="s">
        <v>47</v>
      </c>
    </row>
    <row r="121" spans="1:4" x14ac:dyDescent="0.2">
      <c r="A121" s="88" t="s">
        <v>52</v>
      </c>
      <c r="B121" s="89"/>
      <c r="C121" s="33" t="s">
        <v>53</v>
      </c>
    </row>
    <row r="122" spans="1:4" x14ac:dyDescent="0.2">
      <c r="A122" s="83" t="s">
        <v>43</v>
      </c>
      <c r="B122" s="84"/>
      <c r="C122" s="34">
        <v>0.45</v>
      </c>
    </row>
    <row r="123" spans="1:4" x14ac:dyDescent="0.2">
      <c r="A123" s="83" t="s">
        <v>45</v>
      </c>
      <c r="B123" s="84"/>
      <c r="C123" s="34">
        <v>0.75</v>
      </c>
    </row>
    <row r="124" spans="1:4" x14ac:dyDescent="0.2">
      <c r="A124" s="7" t="s">
        <v>54</v>
      </c>
    </row>
    <row r="125" spans="1:4" x14ac:dyDescent="0.2">
      <c r="A125" s="7" t="s">
        <v>46</v>
      </c>
    </row>
    <row r="127" spans="1:4" x14ac:dyDescent="0.2">
      <c r="A127" s="14" t="s">
        <v>333</v>
      </c>
      <c r="D127" s="32" t="s">
        <v>367</v>
      </c>
    </row>
    <row r="129" spans="1:9" x14ac:dyDescent="0.2">
      <c r="A129" s="14" t="s">
        <v>335</v>
      </c>
      <c r="D129" s="32">
        <f>ABS(+H61+H65)</f>
        <v>20.3786554677312</v>
      </c>
    </row>
    <row r="131" spans="1:9" x14ac:dyDescent="0.2">
      <c r="A131" s="14" t="s">
        <v>336</v>
      </c>
      <c r="D131" s="52">
        <v>1.6725000000000001</v>
      </c>
    </row>
    <row r="133" spans="1:9" x14ac:dyDescent="0.2">
      <c r="A133" s="14" t="s">
        <v>337</v>
      </c>
      <c r="D133" s="32">
        <v>2.70016622489111</v>
      </c>
      <c r="E133" s="10" t="s">
        <v>49</v>
      </c>
    </row>
    <row r="135" spans="1:9" x14ac:dyDescent="0.2">
      <c r="A135" s="14" t="s">
        <v>338</v>
      </c>
      <c r="D135" s="30" t="s">
        <v>48</v>
      </c>
    </row>
    <row r="137" spans="1:9" x14ac:dyDescent="0.2">
      <c r="A137" s="14" t="s">
        <v>886</v>
      </c>
      <c r="G137" s="11"/>
      <c r="H137" s="11"/>
      <c r="I137" s="11"/>
    </row>
    <row r="138" spans="1:9" x14ac:dyDescent="0.2">
      <c r="G138" s="11"/>
      <c r="H138" s="11"/>
      <c r="I138" s="11"/>
    </row>
    <row r="139" spans="1:9" x14ac:dyDescent="0.2">
      <c r="A139" s="66" t="s">
        <v>891</v>
      </c>
      <c r="G139" s="11"/>
      <c r="H139" s="11"/>
      <c r="I139" s="11"/>
    </row>
    <row r="140" spans="1:9" x14ac:dyDescent="0.2">
      <c r="G140" s="11"/>
      <c r="H140" s="11"/>
      <c r="I140" s="11"/>
    </row>
    <row r="141" spans="1:9" x14ac:dyDescent="0.2">
      <c r="G141" s="11"/>
      <c r="H141" s="11"/>
      <c r="I141" s="11"/>
    </row>
    <row r="142" spans="1:9" x14ac:dyDescent="0.2">
      <c r="G142" s="11"/>
      <c r="H142" s="11"/>
      <c r="I142" s="11"/>
    </row>
    <row r="143" spans="1:9" x14ac:dyDescent="0.2">
      <c r="G143" s="11"/>
      <c r="H143" s="11"/>
      <c r="I143" s="11"/>
    </row>
    <row r="144" spans="1:9" x14ac:dyDescent="0.2">
      <c r="G144" s="11"/>
      <c r="H144" s="11"/>
      <c r="I144" s="11"/>
    </row>
    <row r="145" spans="1:9" x14ac:dyDescent="0.2">
      <c r="G145" s="11"/>
      <c r="H145" s="11"/>
      <c r="I145" s="11"/>
    </row>
    <row r="146" spans="1:9" x14ac:dyDescent="0.2">
      <c r="G146" s="11"/>
      <c r="H146" s="11"/>
      <c r="I146" s="11"/>
    </row>
    <row r="147" spans="1:9" x14ac:dyDescent="0.2">
      <c r="G147" s="11"/>
      <c r="H147" s="11"/>
      <c r="I147" s="11"/>
    </row>
    <row r="148" spans="1:9" x14ac:dyDescent="0.2">
      <c r="G148" s="11"/>
      <c r="H148" s="11"/>
      <c r="I148" s="11"/>
    </row>
    <row r="149" spans="1:9" x14ac:dyDescent="0.2">
      <c r="G149" s="11"/>
      <c r="H149" s="11"/>
      <c r="I149" s="11"/>
    </row>
    <row r="150" spans="1:9" x14ac:dyDescent="0.2">
      <c r="G150" s="11"/>
      <c r="H150" s="11"/>
      <c r="I150" s="11"/>
    </row>
    <row r="151" spans="1:9" x14ac:dyDescent="0.2">
      <c r="G151" s="11"/>
      <c r="H151" s="11"/>
      <c r="I151" s="11"/>
    </row>
    <row r="152" spans="1:9" x14ac:dyDescent="0.2">
      <c r="G152" s="11"/>
      <c r="H152" s="11"/>
      <c r="I152" s="11"/>
    </row>
    <row r="153" spans="1:9" x14ac:dyDescent="0.2">
      <c r="G153" s="11"/>
      <c r="H153" s="11"/>
      <c r="I153" s="11"/>
    </row>
    <row r="154" spans="1:9" x14ac:dyDescent="0.2">
      <c r="G154" s="11"/>
      <c r="H154" s="11"/>
      <c r="I154" s="11"/>
    </row>
    <row r="155" spans="1:9" x14ac:dyDescent="0.2">
      <c r="A155" s="66" t="s">
        <v>894</v>
      </c>
      <c r="G155" s="11"/>
      <c r="H155" s="11"/>
      <c r="I155" s="11"/>
    </row>
    <row r="156" spans="1:9" x14ac:dyDescent="0.2">
      <c r="G156" s="11"/>
      <c r="H156" s="11"/>
      <c r="I156" s="11"/>
    </row>
    <row r="157" spans="1:9" x14ac:dyDescent="0.2">
      <c r="A157" s="66" t="s">
        <v>892</v>
      </c>
      <c r="G157" s="11"/>
      <c r="H157" s="11"/>
      <c r="I157" s="11"/>
    </row>
    <row r="158" spans="1:9" x14ac:dyDescent="0.2">
      <c r="G158" s="11"/>
      <c r="H158" s="11"/>
      <c r="I158" s="11"/>
    </row>
    <row r="159" spans="1:9" x14ac:dyDescent="0.2">
      <c r="G159" s="11"/>
      <c r="H159" s="11"/>
      <c r="I159" s="11"/>
    </row>
    <row r="160" spans="1:9" x14ac:dyDescent="0.2">
      <c r="G160" s="11"/>
      <c r="H160" s="11"/>
      <c r="I160" s="11"/>
    </row>
    <row r="161" spans="1:9" x14ac:dyDescent="0.2">
      <c r="G161" s="11"/>
      <c r="H161" s="11"/>
      <c r="I161" s="11"/>
    </row>
    <row r="162" spans="1:9" x14ac:dyDescent="0.2">
      <c r="G162" s="11"/>
      <c r="H162" s="11"/>
      <c r="I162" s="11"/>
    </row>
    <row r="163" spans="1:9" x14ac:dyDescent="0.2">
      <c r="G163" s="11"/>
      <c r="H163" s="11"/>
      <c r="I163" s="11"/>
    </row>
    <row r="164" spans="1:9" x14ac:dyDescent="0.2">
      <c r="G164" s="11"/>
      <c r="H164" s="11"/>
      <c r="I164" s="11"/>
    </row>
    <row r="165" spans="1:9" x14ac:dyDescent="0.2">
      <c r="G165" s="11"/>
      <c r="H165" s="11"/>
      <c r="I165" s="11"/>
    </row>
    <row r="166" spans="1:9" x14ac:dyDescent="0.2">
      <c r="G166" s="11"/>
      <c r="H166" s="11"/>
      <c r="I166" s="11"/>
    </row>
    <row r="167" spans="1:9" x14ac:dyDescent="0.2">
      <c r="G167" s="11"/>
      <c r="H167" s="11"/>
      <c r="I167" s="11"/>
    </row>
    <row r="168" spans="1:9" x14ac:dyDescent="0.2">
      <c r="G168" s="11"/>
      <c r="H168" s="11"/>
      <c r="I168" s="11"/>
    </row>
    <row r="169" spans="1:9" x14ac:dyDescent="0.2">
      <c r="G169" s="11"/>
      <c r="H169" s="11"/>
      <c r="I169" s="11"/>
    </row>
    <row r="170" spans="1:9" x14ac:dyDescent="0.2">
      <c r="A170" s="7" t="s">
        <v>890</v>
      </c>
      <c r="G170" s="11"/>
      <c r="H170" s="11"/>
      <c r="I170" s="11"/>
    </row>
  </sheetData>
  <mergeCells count="4">
    <mergeCell ref="A1:G1"/>
    <mergeCell ref="A121:B121"/>
    <mergeCell ref="A122:B122"/>
    <mergeCell ref="A123:B123"/>
  </mergeCells>
  <conditionalFormatting sqref="F2:F3 F5:F136 F273:F65536">
    <cfRule type="cellIs" dxfId="69" priority="2" stopIfTrue="1" operator="between">
      <formula>0.009</formula>
      <formula>-0.009</formula>
    </cfRule>
  </conditionalFormatting>
  <conditionalFormatting sqref="F137:I170">
    <cfRule type="cellIs" dxfId="68"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130"/>
  <sheetViews>
    <sheetView workbookViewId="0">
      <selection sqref="A1:F1"/>
    </sheetView>
  </sheetViews>
  <sheetFormatPr defaultColWidth="9.140625" defaultRowHeight="11.25" x14ac:dyDescent="0.2"/>
  <cols>
    <col min="1" max="1" width="40.5703125" style="7" bestFit="1" customWidth="1"/>
    <col min="2" max="2" width="32.140625" style="7" bestFit="1" customWidth="1"/>
    <col min="3" max="3" width="24.28515625" style="7" bestFit="1" customWidth="1"/>
    <col min="4" max="4" width="15" style="7" bestFit="1" customWidth="1"/>
    <col min="5" max="5" width="33.28515625" style="10" customWidth="1"/>
    <col min="6" max="6" width="13.5703125" style="11" bestFit="1" customWidth="1"/>
    <col min="7" max="16384" width="9.140625" style="7"/>
  </cols>
  <sheetData>
    <row r="1" spans="1:6" s="1" customFormat="1" ht="15" x14ac:dyDescent="0.2">
      <c r="A1" s="85" t="s">
        <v>11</v>
      </c>
      <c r="B1" s="86"/>
      <c r="C1" s="86"/>
      <c r="D1" s="86"/>
      <c r="E1" s="86"/>
      <c r="F1" s="86"/>
    </row>
    <row r="2" spans="1:6" s="1" customFormat="1" ht="12" x14ac:dyDescent="0.2">
      <c r="E2" s="5"/>
      <c r="F2" s="9"/>
    </row>
    <row r="3" spans="1:6" s="1" customFormat="1" ht="12" x14ac:dyDescent="0.2">
      <c r="A3" s="8" t="s">
        <v>7</v>
      </c>
      <c r="B3" s="2"/>
      <c r="C3" s="3"/>
      <c r="D3" s="3"/>
      <c r="E3" s="4"/>
      <c r="F3" s="9"/>
    </row>
    <row r="4" spans="1:6" s="1" customFormat="1" ht="30.75" customHeight="1" x14ac:dyDescent="0.2">
      <c r="A4" s="6" t="s">
        <v>2</v>
      </c>
      <c r="B4" s="6" t="s">
        <v>0</v>
      </c>
      <c r="C4" s="13" t="s">
        <v>408</v>
      </c>
      <c r="D4" s="13" t="s">
        <v>1</v>
      </c>
      <c r="E4" s="53" t="s">
        <v>6</v>
      </c>
      <c r="F4" s="12" t="s">
        <v>3</v>
      </c>
    </row>
    <row r="5" spans="1:6" x14ac:dyDescent="0.2">
      <c r="A5" s="16" t="s">
        <v>109</v>
      </c>
      <c r="B5" s="17"/>
      <c r="C5" s="17"/>
      <c r="D5" s="17"/>
      <c r="E5" s="18"/>
      <c r="F5" s="19"/>
    </row>
    <row r="6" spans="1:6" x14ac:dyDescent="0.2">
      <c r="A6" s="20" t="s">
        <v>25</v>
      </c>
      <c r="B6" s="21"/>
      <c r="C6" s="21"/>
      <c r="D6" s="21"/>
      <c r="E6" s="22"/>
      <c r="F6" s="23"/>
    </row>
    <row r="7" spans="1:6" x14ac:dyDescent="0.2">
      <c r="A7" s="21" t="s">
        <v>111</v>
      </c>
      <c r="B7" s="21" t="s">
        <v>110</v>
      </c>
      <c r="C7" s="21" t="s">
        <v>112</v>
      </c>
      <c r="D7" s="24">
        <v>950000</v>
      </c>
      <c r="E7" s="22">
        <v>16489.150000000001</v>
      </c>
      <c r="F7" s="23">
        <v>7.4988441487032604</v>
      </c>
    </row>
    <row r="8" spans="1:6" x14ac:dyDescent="0.2">
      <c r="A8" s="21" t="s">
        <v>125</v>
      </c>
      <c r="B8" s="21" t="s">
        <v>124</v>
      </c>
      <c r="C8" s="21" t="s">
        <v>112</v>
      </c>
      <c r="D8" s="24">
        <v>925000</v>
      </c>
      <c r="E8" s="22">
        <v>10725.8375</v>
      </c>
      <c r="F8" s="23">
        <v>4.8778368670802896</v>
      </c>
    </row>
    <row r="9" spans="1:6" x14ac:dyDescent="0.2">
      <c r="A9" s="21" t="s">
        <v>127</v>
      </c>
      <c r="B9" s="21" t="s">
        <v>126</v>
      </c>
      <c r="C9" s="21" t="s">
        <v>128</v>
      </c>
      <c r="D9" s="24">
        <v>800000</v>
      </c>
      <c r="E9" s="22">
        <v>10656.4</v>
      </c>
      <c r="F9" s="23">
        <v>4.8462584660968799</v>
      </c>
    </row>
    <row r="10" spans="1:6" x14ac:dyDescent="0.2">
      <c r="A10" s="21" t="s">
        <v>114</v>
      </c>
      <c r="B10" s="21" t="s">
        <v>113</v>
      </c>
      <c r="C10" s="21" t="s">
        <v>112</v>
      </c>
      <c r="D10" s="24">
        <v>800000</v>
      </c>
      <c r="E10" s="22">
        <v>10338</v>
      </c>
      <c r="F10" s="23">
        <v>4.7014582807054497</v>
      </c>
    </row>
    <row r="11" spans="1:6" x14ac:dyDescent="0.2">
      <c r="A11" s="21" t="s">
        <v>273</v>
      </c>
      <c r="B11" s="21" t="s">
        <v>272</v>
      </c>
      <c r="C11" s="21" t="s">
        <v>177</v>
      </c>
      <c r="D11" s="24">
        <v>1600000</v>
      </c>
      <c r="E11" s="22">
        <v>7820.8</v>
      </c>
      <c r="F11" s="23">
        <v>3.5567000311221899</v>
      </c>
    </row>
    <row r="12" spans="1:6" x14ac:dyDescent="0.2">
      <c r="A12" s="21" t="s">
        <v>130</v>
      </c>
      <c r="B12" s="21" t="s">
        <v>129</v>
      </c>
      <c r="C12" s="21" t="s">
        <v>120</v>
      </c>
      <c r="D12" s="24">
        <v>375000</v>
      </c>
      <c r="E12" s="22">
        <v>6622.6875</v>
      </c>
      <c r="F12" s="23">
        <v>3.01182907597209</v>
      </c>
    </row>
    <row r="13" spans="1:6" x14ac:dyDescent="0.2">
      <c r="A13" s="21" t="s">
        <v>369</v>
      </c>
      <c r="B13" s="21" t="s">
        <v>368</v>
      </c>
      <c r="C13" s="21" t="s">
        <v>162</v>
      </c>
      <c r="D13" s="24">
        <v>850000</v>
      </c>
      <c r="E13" s="22">
        <v>6298.5</v>
      </c>
      <c r="F13" s="23">
        <v>2.8643968834419899</v>
      </c>
    </row>
    <row r="14" spans="1:6" x14ac:dyDescent="0.2">
      <c r="A14" s="21" t="s">
        <v>289</v>
      </c>
      <c r="B14" s="21" t="s">
        <v>288</v>
      </c>
      <c r="C14" s="21" t="s">
        <v>147</v>
      </c>
      <c r="D14" s="24">
        <v>400000</v>
      </c>
      <c r="E14" s="22">
        <v>6207</v>
      </c>
      <c r="F14" s="23">
        <v>2.8227850211200201</v>
      </c>
    </row>
    <row r="15" spans="1:6" x14ac:dyDescent="0.2">
      <c r="A15" s="21" t="s">
        <v>141</v>
      </c>
      <c r="B15" s="21" t="s">
        <v>140</v>
      </c>
      <c r="C15" s="21" t="s">
        <v>112</v>
      </c>
      <c r="D15" s="24">
        <v>725000</v>
      </c>
      <c r="E15" s="22">
        <v>5946.45</v>
      </c>
      <c r="F15" s="23">
        <v>2.70429353775401</v>
      </c>
    </row>
    <row r="16" spans="1:6" x14ac:dyDescent="0.2">
      <c r="A16" s="21" t="s">
        <v>164</v>
      </c>
      <c r="B16" s="21" t="s">
        <v>163</v>
      </c>
      <c r="C16" s="21" t="s">
        <v>144</v>
      </c>
      <c r="D16" s="24">
        <v>50000</v>
      </c>
      <c r="E16" s="22">
        <v>5538.2250000000004</v>
      </c>
      <c r="F16" s="23">
        <v>2.51864323724705</v>
      </c>
    </row>
    <row r="17" spans="1:6" x14ac:dyDescent="0.2">
      <c r="A17" s="21" t="s">
        <v>196</v>
      </c>
      <c r="B17" s="21" t="s">
        <v>195</v>
      </c>
      <c r="C17" s="21" t="s">
        <v>197</v>
      </c>
      <c r="D17" s="24">
        <v>2000000</v>
      </c>
      <c r="E17" s="22">
        <v>5323</v>
      </c>
      <c r="F17" s="23">
        <v>2.4207644059000901</v>
      </c>
    </row>
    <row r="18" spans="1:6" x14ac:dyDescent="0.2">
      <c r="A18" s="21" t="s">
        <v>119</v>
      </c>
      <c r="B18" s="21" t="s">
        <v>118</v>
      </c>
      <c r="C18" s="21" t="s">
        <v>120</v>
      </c>
      <c r="D18" s="24">
        <v>300000</v>
      </c>
      <c r="E18" s="22">
        <v>5271.75</v>
      </c>
      <c r="F18" s="23">
        <v>2.3974572152552698</v>
      </c>
    </row>
    <row r="19" spans="1:6" x14ac:dyDescent="0.2">
      <c r="A19" s="21" t="s">
        <v>266</v>
      </c>
      <c r="B19" s="21" t="s">
        <v>265</v>
      </c>
      <c r="C19" s="21" t="s">
        <v>112</v>
      </c>
      <c r="D19" s="24">
        <v>300000</v>
      </c>
      <c r="E19" s="22">
        <v>5193.3</v>
      </c>
      <c r="F19" s="23">
        <v>2.3617801595267598</v>
      </c>
    </row>
    <row r="20" spans="1:6" x14ac:dyDescent="0.2">
      <c r="A20" s="21" t="s">
        <v>371</v>
      </c>
      <c r="B20" s="21" t="s">
        <v>370</v>
      </c>
      <c r="C20" s="21" t="s">
        <v>203</v>
      </c>
      <c r="D20" s="24">
        <v>190000</v>
      </c>
      <c r="E20" s="22">
        <v>5122.1149999999998</v>
      </c>
      <c r="F20" s="23">
        <v>2.32940704018917</v>
      </c>
    </row>
    <row r="21" spans="1:6" x14ac:dyDescent="0.2">
      <c r="A21" s="21" t="s">
        <v>179</v>
      </c>
      <c r="B21" s="21" t="s">
        <v>178</v>
      </c>
      <c r="C21" s="21" t="s">
        <v>112</v>
      </c>
      <c r="D21" s="24">
        <v>450000</v>
      </c>
      <c r="E21" s="22">
        <v>4750.2</v>
      </c>
      <c r="F21" s="23">
        <v>2.1602696000200301</v>
      </c>
    </row>
    <row r="22" spans="1:6" x14ac:dyDescent="0.2">
      <c r="A22" s="21" t="s">
        <v>132</v>
      </c>
      <c r="B22" s="21" t="s">
        <v>131</v>
      </c>
      <c r="C22" s="21" t="s">
        <v>133</v>
      </c>
      <c r="D22" s="24">
        <v>1100000</v>
      </c>
      <c r="E22" s="22">
        <v>4489.6499999999996</v>
      </c>
      <c r="F22" s="23">
        <v>2.0417781166540201</v>
      </c>
    </row>
    <row r="23" spans="1:6" x14ac:dyDescent="0.2">
      <c r="A23" s="21" t="s">
        <v>184</v>
      </c>
      <c r="B23" s="21" t="s">
        <v>183</v>
      </c>
      <c r="C23" s="21" t="s">
        <v>185</v>
      </c>
      <c r="D23" s="24">
        <v>391106</v>
      </c>
      <c r="E23" s="22">
        <v>4485.7902670000003</v>
      </c>
      <c r="F23" s="23">
        <v>2.0400228086955998</v>
      </c>
    </row>
    <row r="24" spans="1:6" x14ac:dyDescent="0.2">
      <c r="A24" s="21" t="s">
        <v>373</v>
      </c>
      <c r="B24" s="21" t="s">
        <v>372</v>
      </c>
      <c r="C24" s="21" t="s">
        <v>144</v>
      </c>
      <c r="D24" s="24">
        <v>231371</v>
      </c>
      <c r="E24" s="22">
        <v>4216.8521609999998</v>
      </c>
      <c r="F24" s="23">
        <v>1.91771662902342</v>
      </c>
    </row>
    <row r="25" spans="1:6" x14ac:dyDescent="0.2">
      <c r="A25" s="21" t="s">
        <v>171</v>
      </c>
      <c r="B25" s="21" t="s">
        <v>170</v>
      </c>
      <c r="C25" s="21" t="s">
        <v>120</v>
      </c>
      <c r="D25" s="24">
        <v>260000</v>
      </c>
      <c r="E25" s="22">
        <v>4182.49</v>
      </c>
      <c r="F25" s="23">
        <v>1.9020895960986399</v>
      </c>
    </row>
    <row r="26" spans="1:6" x14ac:dyDescent="0.2">
      <c r="A26" s="21" t="s">
        <v>375</v>
      </c>
      <c r="B26" s="21" t="s">
        <v>374</v>
      </c>
      <c r="C26" s="21" t="s">
        <v>112</v>
      </c>
      <c r="D26" s="24">
        <v>2300000</v>
      </c>
      <c r="E26" s="22">
        <v>4042.02</v>
      </c>
      <c r="F26" s="23">
        <v>1.83820742888151</v>
      </c>
    </row>
    <row r="27" spans="1:6" x14ac:dyDescent="0.2">
      <c r="A27" s="21" t="s">
        <v>187</v>
      </c>
      <c r="B27" s="21" t="s">
        <v>186</v>
      </c>
      <c r="C27" s="21" t="s">
        <v>159</v>
      </c>
      <c r="D27" s="24">
        <v>1250000</v>
      </c>
      <c r="E27" s="22">
        <v>4012.5</v>
      </c>
      <c r="F27" s="23">
        <v>1.8247824870700899</v>
      </c>
    </row>
    <row r="28" spans="1:6" x14ac:dyDescent="0.2">
      <c r="A28" s="21" t="s">
        <v>377</v>
      </c>
      <c r="B28" s="21" t="s">
        <v>376</v>
      </c>
      <c r="C28" s="21" t="s">
        <v>378</v>
      </c>
      <c r="D28" s="24">
        <v>550000</v>
      </c>
      <c r="E28" s="22">
        <v>3868.4250000000002</v>
      </c>
      <c r="F28" s="23">
        <v>1.75926085795492</v>
      </c>
    </row>
    <row r="29" spans="1:6" x14ac:dyDescent="0.2">
      <c r="A29" s="21" t="s">
        <v>245</v>
      </c>
      <c r="B29" s="21" t="s">
        <v>244</v>
      </c>
      <c r="C29" s="21" t="s">
        <v>150</v>
      </c>
      <c r="D29" s="24">
        <v>180000</v>
      </c>
      <c r="E29" s="22">
        <v>3863.16</v>
      </c>
      <c r="F29" s="23">
        <v>1.7568664704672201</v>
      </c>
    </row>
    <row r="30" spans="1:6" x14ac:dyDescent="0.2">
      <c r="A30" s="21" t="s">
        <v>214</v>
      </c>
      <c r="B30" s="21" t="s">
        <v>213</v>
      </c>
      <c r="C30" s="21" t="s">
        <v>215</v>
      </c>
      <c r="D30" s="24">
        <v>2500000</v>
      </c>
      <c r="E30" s="22">
        <v>3714</v>
      </c>
      <c r="F30" s="23">
        <v>1.68903231326563</v>
      </c>
    </row>
    <row r="31" spans="1:6" x14ac:dyDescent="0.2">
      <c r="A31" s="21" t="s">
        <v>313</v>
      </c>
      <c r="B31" s="21" t="s">
        <v>312</v>
      </c>
      <c r="C31" s="21" t="s">
        <v>203</v>
      </c>
      <c r="D31" s="24">
        <v>160000</v>
      </c>
      <c r="E31" s="22">
        <v>3712.64</v>
      </c>
      <c r="F31" s="23">
        <v>1.68841382001144</v>
      </c>
    </row>
    <row r="32" spans="1:6" x14ac:dyDescent="0.2">
      <c r="A32" s="21" t="s">
        <v>277</v>
      </c>
      <c r="B32" s="21" t="s">
        <v>276</v>
      </c>
      <c r="C32" s="21" t="s">
        <v>128</v>
      </c>
      <c r="D32" s="24">
        <v>1050000</v>
      </c>
      <c r="E32" s="22">
        <v>3262.875</v>
      </c>
      <c r="F32" s="23">
        <v>1.4838721887847599</v>
      </c>
    </row>
    <row r="33" spans="1:6" x14ac:dyDescent="0.2">
      <c r="A33" s="21" t="s">
        <v>380</v>
      </c>
      <c r="B33" s="21" t="s">
        <v>379</v>
      </c>
      <c r="C33" s="21" t="s">
        <v>147</v>
      </c>
      <c r="D33" s="24">
        <v>250000</v>
      </c>
      <c r="E33" s="22">
        <v>3185.5</v>
      </c>
      <c r="F33" s="23">
        <v>1.44868401559172</v>
      </c>
    </row>
    <row r="34" spans="1:6" x14ac:dyDescent="0.2">
      <c r="A34" s="21" t="s">
        <v>181</v>
      </c>
      <c r="B34" s="21" t="s">
        <v>180</v>
      </c>
      <c r="C34" s="21" t="s">
        <v>182</v>
      </c>
      <c r="D34" s="24">
        <v>1500000</v>
      </c>
      <c r="E34" s="22">
        <v>2999.85</v>
      </c>
      <c r="F34" s="23">
        <v>1.36425513865102</v>
      </c>
    </row>
    <row r="35" spans="1:6" x14ac:dyDescent="0.2">
      <c r="A35" s="21" t="s">
        <v>199</v>
      </c>
      <c r="B35" s="21" t="s">
        <v>198</v>
      </c>
      <c r="C35" s="21" t="s">
        <v>200</v>
      </c>
      <c r="D35" s="24">
        <v>105000</v>
      </c>
      <c r="E35" s="22">
        <v>2931.915</v>
      </c>
      <c r="F35" s="23">
        <v>1.33336003628115</v>
      </c>
    </row>
    <row r="36" spans="1:6" x14ac:dyDescent="0.2">
      <c r="A36" s="21" t="s">
        <v>382</v>
      </c>
      <c r="B36" s="21" t="s">
        <v>381</v>
      </c>
      <c r="C36" s="21" t="s">
        <v>203</v>
      </c>
      <c r="D36" s="24">
        <v>830000</v>
      </c>
      <c r="E36" s="22">
        <v>2927.41</v>
      </c>
      <c r="F36" s="23">
        <v>1.33131127737666</v>
      </c>
    </row>
    <row r="37" spans="1:6" x14ac:dyDescent="0.2">
      <c r="A37" s="21" t="s">
        <v>303</v>
      </c>
      <c r="B37" s="21" t="s">
        <v>302</v>
      </c>
      <c r="C37" s="21" t="s">
        <v>112</v>
      </c>
      <c r="D37" s="24">
        <v>1550000</v>
      </c>
      <c r="E37" s="22">
        <v>2824.2550000000001</v>
      </c>
      <c r="F37" s="23">
        <v>1.28439901882122</v>
      </c>
    </row>
    <row r="38" spans="1:6" x14ac:dyDescent="0.2">
      <c r="A38" s="21" t="s">
        <v>155</v>
      </c>
      <c r="B38" s="21" t="s">
        <v>154</v>
      </c>
      <c r="C38" s="21" t="s">
        <v>156</v>
      </c>
      <c r="D38" s="24">
        <v>700000</v>
      </c>
      <c r="E38" s="22">
        <v>2737</v>
      </c>
      <c r="F38" s="23">
        <v>1.2447176740463199</v>
      </c>
    </row>
    <row r="39" spans="1:6" x14ac:dyDescent="0.2">
      <c r="A39" s="21" t="s">
        <v>384</v>
      </c>
      <c r="B39" s="21" t="s">
        <v>383</v>
      </c>
      <c r="C39" s="21" t="s">
        <v>156</v>
      </c>
      <c r="D39" s="24">
        <v>60000</v>
      </c>
      <c r="E39" s="22">
        <v>2641.38</v>
      </c>
      <c r="F39" s="23">
        <v>1.2012321409837301</v>
      </c>
    </row>
    <row r="40" spans="1:6" x14ac:dyDescent="0.2">
      <c r="A40" s="21" t="s">
        <v>386</v>
      </c>
      <c r="B40" s="21" t="s">
        <v>385</v>
      </c>
      <c r="C40" s="21" t="s">
        <v>112</v>
      </c>
      <c r="D40" s="24">
        <v>2100000</v>
      </c>
      <c r="E40" s="22">
        <v>2580.06</v>
      </c>
      <c r="F40" s="23">
        <v>1.1733453716112301</v>
      </c>
    </row>
    <row r="41" spans="1:6" x14ac:dyDescent="0.2">
      <c r="A41" s="21" t="s">
        <v>293</v>
      </c>
      <c r="B41" s="21" t="s">
        <v>292</v>
      </c>
      <c r="C41" s="21" t="s">
        <v>133</v>
      </c>
      <c r="D41" s="24">
        <v>775000</v>
      </c>
      <c r="E41" s="22">
        <v>2486.1999999999998</v>
      </c>
      <c r="F41" s="23">
        <v>1.1306602415834699</v>
      </c>
    </row>
    <row r="42" spans="1:6" x14ac:dyDescent="0.2">
      <c r="A42" s="21" t="s">
        <v>388</v>
      </c>
      <c r="B42" s="21" t="s">
        <v>387</v>
      </c>
      <c r="C42" s="21" t="s">
        <v>218</v>
      </c>
      <c r="D42" s="24">
        <v>900000</v>
      </c>
      <c r="E42" s="22">
        <v>2435.4</v>
      </c>
      <c r="F42" s="23">
        <v>1.1075576994418701</v>
      </c>
    </row>
    <row r="43" spans="1:6" x14ac:dyDescent="0.2">
      <c r="A43" s="21" t="s">
        <v>390</v>
      </c>
      <c r="B43" s="21" t="s">
        <v>389</v>
      </c>
      <c r="C43" s="21" t="s">
        <v>182</v>
      </c>
      <c r="D43" s="24">
        <v>600000</v>
      </c>
      <c r="E43" s="22">
        <v>2334.6</v>
      </c>
      <c r="F43" s="23">
        <v>1.0617164347199599</v>
      </c>
    </row>
    <row r="44" spans="1:6" x14ac:dyDescent="0.2">
      <c r="A44" s="21" t="s">
        <v>143</v>
      </c>
      <c r="B44" s="21" t="s">
        <v>142</v>
      </c>
      <c r="C44" s="21" t="s">
        <v>144</v>
      </c>
      <c r="D44" s="24">
        <v>275000</v>
      </c>
      <c r="E44" s="22">
        <v>2293.6374999999998</v>
      </c>
      <c r="F44" s="23">
        <v>1.04308773624604</v>
      </c>
    </row>
    <row r="45" spans="1:6" x14ac:dyDescent="0.2">
      <c r="A45" s="21" t="s">
        <v>392</v>
      </c>
      <c r="B45" s="21" t="s">
        <v>391</v>
      </c>
      <c r="C45" s="21" t="s">
        <v>393</v>
      </c>
      <c r="D45" s="24">
        <v>400000</v>
      </c>
      <c r="E45" s="22">
        <v>2214.6</v>
      </c>
      <c r="F45" s="23">
        <v>1.00714350052721</v>
      </c>
    </row>
    <row r="46" spans="1:6" x14ac:dyDescent="0.2">
      <c r="A46" s="21" t="s">
        <v>395</v>
      </c>
      <c r="B46" s="21" t="s">
        <v>394</v>
      </c>
      <c r="C46" s="21" t="s">
        <v>159</v>
      </c>
      <c r="D46" s="24">
        <v>2350000</v>
      </c>
      <c r="E46" s="22">
        <v>2130.04</v>
      </c>
      <c r="F46" s="23">
        <v>0.96868777289938501</v>
      </c>
    </row>
    <row r="47" spans="1:6" x14ac:dyDescent="0.2">
      <c r="A47" s="21" t="s">
        <v>340</v>
      </c>
      <c r="B47" s="21" t="s">
        <v>339</v>
      </c>
      <c r="C47" s="21" t="s">
        <v>147</v>
      </c>
      <c r="D47" s="24">
        <v>248233</v>
      </c>
      <c r="E47" s="22">
        <v>2089.8736269999999</v>
      </c>
      <c r="F47" s="23">
        <v>0.95042113264529804</v>
      </c>
    </row>
    <row r="48" spans="1:6" x14ac:dyDescent="0.2">
      <c r="A48" s="21" t="s">
        <v>228</v>
      </c>
      <c r="B48" s="21" t="s">
        <v>227</v>
      </c>
      <c r="C48" s="21" t="s">
        <v>203</v>
      </c>
      <c r="D48" s="24">
        <v>240000</v>
      </c>
      <c r="E48" s="22">
        <v>1944.48</v>
      </c>
      <c r="F48" s="23">
        <v>0.88429982565932896</v>
      </c>
    </row>
    <row r="49" spans="1:9" x14ac:dyDescent="0.2">
      <c r="A49" s="21" t="s">
        <v>397</v>
      </c>
      <c r="B49" s="21" t="s">
        <v>396</v>
      </c>
      <c r="C49" s="21" t="s">
        <v>271</v>
      </c>
      <c r="D49" s="24">
        <v>1900000</v>
      </c>
      <c r="E49" s="22">
        <v>1670.86</v>
      </c>
      <c r="F49" s="23">
        <v>0.759864440210825</v>
      </c>
    </row>
    <row r="50" spans="1:9" x14ac:dyDescent="0.2">
      <c r="A50" s="21" t="s">
        <v>399</v>
      </c>
      <c r="B50" s="21" t="s">
        <v>398</v>
      </c>
      <c r="C50" s="21" t="s">
        <v>139</v>
      </c>
      <c r="D50" s="24">
        <v>150000</v>
      </c>
      <c r="E50" s="22">
        <v>1621.2750000000001</v>
      </c>
      <c r="F50" s="23">
        <v>0.73731444902792898</v>
      </c>
    </row>
    <row r="51" spans="1:9" x14ac:dyDescent="0.2">
      <c r="A51" s="21" t="s">
        <v>401</v>
      </c>
      <c r="B51" s="21" t="s">
        <v>400</v>
      </c>
      <c r="C51" s="21" t="s">
        <v>402</v>
      </c>
      <c r="D51" s="24">
        <v>325000</v>
      </c>
      <c r="E51" s="22">
        <v>1469.1624999999999</v>
      </c>
      <c r="F51" s="23">
        <v>0.66813757025797305</v>
      </c>
    </row>
    <row r="52" spans="1:9" x14ac:dyDescent="0.2">
      <c r="A52" s="21" t="s">
        <v>404</v>
      </c>
      <c r="B52" s="21" t="s">
        <v>403</v>
      </c>
      <c r="C52" s="21" t="s">
        <v>218</v>
      </c>
      <c r="D52" s="24">
        <v>10000</v>
      </c>
      <c r="E52" s="22">
        <v>1247.5450000000001</v>
      </c>
      <c r="F52" s="23">
        <v>0.56735159322912398</v>
      </c>
    </row>
    <row r="53" spans="1:9" x14ac:dyDescent="0.2">
      <c r="A53" s="20" t="s">
        <v>28</v>
      </c>
      <c r="B53" s="20"/>
      <c r="C53" s="20"/>
      <c r="D53" s="20"/>
      <c r="E53" s="25">
        <f>SUM(E7:E52)</f>
        <v>202918.86105500007</v>
      </c>
      <c r="F53" s="26">
        <f>SUM(F7:F52)</f>
        <v>92.282313756853227</v>
      </c>
      <c r="G53" s="14"/>
      <c r="H53" s="14"/>
      <c r="I53" s="14"/>
    </row>
    <row r="54" spans="1:9" x14ac:dyDescent="0.2">
      <c r="A54" s="21"/>
      <c r="B54" s="21"/>
      <c r="C54" s="21"/>
      <c r="D54" s="21"/>
      <c r="E54" s="22"/>
      <c r="F54" s="23"/>
    </row>
    <row r="55" spans="1:9" x14ac:dyDescent="0.2">
      <c r="A55" s="20" t="s">
        <v>405</v>
      </c>
      <c r="B55" s="21"/>
      <c r="C55" s="21"/>
      <c r="D55" s="21"/>
      <c r="E55" s="22"/>
      <c r="F55" s="23"/>
    </row>
    <row r="56" spans="1:9" x14ac:dyDescent="0.2">
      <c r="A56" s="21" t="s">
        <v>407</v>
      </c>
      <c r="B56" s="21" t="s">
        <v>406</v>
      </c>
      <c r="C56" s="21" t="s">
        <v>223</v>
      </c>
      <c r="D56" s="24">
        <v>1750000</v>
      </c>
      <c r="E56" s="22">
        <v>5123.6499999999996</v>
      </c>
      <c r="F56" s="23">
        <v>2.33010511897238</v>
      </c>
    </row>
    <row r="57" spans="1:9" x14ac:dyDescent="0.2">
      <c r="A57" s="20" t="s">
        <v>28</v>
      </c>
      <c r="B57" s="20"/>
      <c r="C57" s="20"/>
      <c r="D57" s="20"/>
      <c r="E57" s="25">
        <f>SUM(E55:E56)</f>
        <v>5123.6499999999996</v>
      </c>
      <c r="F57" s="26">
        <f>SUM(F55:F56)</f>
        <v>2.33010511897238</v>
      </c>
      <c r="G57" s="14"/>
      <c r="H57" s="14"/>
      <c r="I57" s="14"/>
    </row>
    <row r="58" spans="1:9" x14ac:dyDescent="0.2">
      <c r="A58" s="21"/>
      <c r="B58" s="21"/>
      <c r="C58" s="21"/>
      <c r="D58" s="21"/>
      <c r="E58" s="22"/>
      <c r="F58" s="23"/>
    </row>
    <row r="59" spans="1:9" x14ac:dyDescent="0.2">
      <c r="A59" s="20" t="s">
        <v>33</v>
      </c>
      <c r="B59" s="20"/>
      <c r="C59" s="20"/>
      <c r="D59" s="20"/>
      <c r="E59" s="25">
        <f>E53+E57</f>
        <v>208042.51105500007</v>
      </c>
      <c r="F59" s="26">
        <f>F53+F57</f>
        <v>94.612418875825611</v>
      </c>
      <c r="G59" s="14"/>
      <c r="H59" s="14"/>
      <c r="I59" s="14"/>
    </row>
    <row r="60" spans="1:9" x14ac:dyDescent="0.2">
      <c r="A60" s="20"/>
      <c r="B60" s="20"/>
      <c r="C60" s="20"/>
      <c r="D60" s="20"/>
      <c r="E60" s="25"/>
      <c r="F60" s="26"/>
      <c r="G60" s="14"/>
      <c r="H60" s="14"/>
      <c r="I60" s="14"/>
    </row>
    <row r="61" spans="1:9" x14ac:dyDescent="0.2">
      <c r="A61" s="20" t="s">
        <v>35</v>
      </c>
      <c r="B61" s="20"/>
      <c r="C61" s="20"/>
      <c r="D61" s="20"/>
      <c r="E61" s="25">
        <f>E63-(E53+E57)</f>
        <v>11846.710177199944</v>
      </c>
      <c r="F61" s="26">
        <f>F63-(F53+F57)</f>
        <v>5.3875811241743889</v>
      </c>
      <c r="G61" s="14"/>
      <c r="H61" s="14"/>
      <c r="I61" s="14"/>
    </row>
    <row r="62" spans="1:9" x14ac:dyDescent="0.2">
      <c r="A62" s="20"/>
      <c r="B62" s="20"/>
      <c r="C62" s="20"/>
      <c r="D62" s="20"/>
      <c r="E62" s="25"/>
      <c r="F62" s="26"/>
      <c r="G62" s="14"/>
      <c r="H62" s="14"/>
      <c r="I62" s="14"/>
    </row>
    <row r="63" spans="1:9" x14ac:dyDescent="0.2">
      <c r="A63" s="27" t="s">
        <v>34</v>
      </c>
      <c r="B63" s="27"/>
      <c r="C63" s="27"/>
      <c r="D63" s="27"/>
      <c r="E63" s="28">
        <v>219889.22123220001</v>
      </c>
      <c r="F63" s="29">
        <v>100</v>
      </c>
      <c r="G63" s="14"/>
      <c r="H63" s="14"/>
      <c r="I63" s="14"/>
    </row>
    <row r="65" spans="1:4" x14ac:dyDescent="0.2">
      <c r="A65" s="14" t="s">
        <v>37</v>
      </c>
    </row>
    <row r="66" spans="1:4" x14ac:dyDescent="0.2">
      <c r="A66" s="14" t="s">
        <v>38</v>
      </c>
    </row>
    <row r="67" spans="1:4" x14ac:dyDescent="0.2">
      <c r="A67" s="14" t="s">
        <v>39</v>
      </c>
      <c r="B67" s="14"/>
      <c r="C67" s="30" t="s">
        <v>41</v>
      </c>
      <c r="D67" s="14" t="s">
        <v>40</v>
      </c>
    </row>
    <row r="68" spans="1:4" x14ac:dyDescent="0.2">
      <c r="A68" s="7" t="s">
        <v>42</v>
      </c>
      <c r="C68" s="31">
        <v>666.24099999999999</v>
      </c>
      <c r="D68" s="31">
        <v>720.57839999999999</v>
      </c>
    </row>
    <row r="69" spans="1:4" x14ac:dyDescent="0.2">
      <c r="A69" s="7" t="s">
        <v>43</v>
      </c>
      <c r="C69" s="31">
        <v>103.99209999999999</v>
      </c>
      <c r="D69" s="31">
        <v>112.4735</v>
      </c>
    </row>
    <row r="70" spans="1:4" x14ac:dyDescent="0.2">
      <c r="A70" s="7" t="s">
        <v>44</v>
      </c>
      <c r="C70" s="31">
        <v>732.39440000000002</v>
      </c>
      <c r="D70" s="31">
        <v>796.89829999999995</v>
      </c>
    </row>
    <row r="71" spans="1:4" x14ac:dyDescent="0.2">
      <c r="A71" s="7" t="s">
        <v>45</v>
      </c>
      <c r="C71" s="31">
        <v>118.0125</v>
      </c>
      <c r="D71" s="31">
        <v>128.40280000000001</v>
      </c>
    </row>
    <row r="73" spans="1:4" x14ac:dyDescent="0.2">
      <c r="A73" s="7" t="s">
        <v>46</v>
      </c>
    </row>
    <row r="75" spans="1:4" x14ac:dyDescent="0.2">
      <c r="A75" s="14" t="s">
        <v>47</v>
      </c>
      <c r="D75" s="30" t="s">
        <v>48</v>
      </c>
    </row>
    <row r="77" spans="1:4" x14ac:dyDescent="0.2">
      <c r="A77" s="14" t="s">
        <v>359</v>
      </c>
      <c r="D77" s="52">
        <v>0.23080000000000001</v>
      </c>
    </row>
    <row r="79" spans="1:4" x14ac:dyDescent="0.2">
      <c r="A79" s="90" t="s">
        <v>50</v>
      </c>
      <c r="B79" s="90"/>
      <c r="C79" s="90"/>
      <c r="D79" s="30" t="s">
        <v>48</v>
      </c>
    </row>
    <row r="81" spans="1:1" x14ac:dyDescent="0.2">
      <c r="A81" s="14" t="s">
        <v>884</v>
      </c>
    </row>
    <row r="82" spans="1:1" x14ac:dyDescent="0.2">
      <c r="A82" s="65"/>
    </row>
    <row r="83" spans="1:1" x14ac:dyDescent="0.2">
      <c r="A83" s="66" t="s">
        <v>891</v>
      </c>
    </row>
    <row r="84" spans="1:1" x14ac:dyDescent="0.2">
      <c r="A84" s="67"/>
    </row>
    <row r="85" spans="1:1" x14ac:dyDescent="0.2">
      <c r="A85" s="68"/>
    </row>
    <row r="86" spans="1:1" x14ac:dyDescent="0.2">
      <c r="A86" s="68"/>
    </row>
    <row r="87" spans="1:1" x14ac:dyDescent="0.2">
      <c r="A87" s="68"/>
    </row>
    <row r="88" spans="1:1" x14ac:dyDescent="0.2">
      <c r="A88" s="68"/>
    </row>
    <row r="89" spans="1:1" x14ac:dyDescent="0.2">
      <c r="A89" s="68"/>
    </row>
    <row r="90" spans="1:1" x14ac:dyDescent="0.2">
      <c r="A90" s="68"/>
    </row>
    <row r="91" spans="1:1" x14ac:dyDescent="0.2">
      <c r="A91" s="68"/>
    </row>
    <row r="92" spans="1:1" x14ac:dyDescent="0.2">
      <c r="A92" s="68"/>
    </row>
    <row r="93" spans="1:1" x14ac:dyDescent="0.2">
      <c r="A93" s="68"/>
    </row>
    <row r="94" spans="1:1" x14ac:dyDescent="0.2">
      <c r="A94" s="68"/>
    </row>
    <row r="95" spans="1:1" x14ac:dyDescent="0.2">
      <c r="A95" s="68"/>
    </row>
    <row r="96" spans="1:1" x14ac:dyDescent="0.2">
      <c r="A96" s="68"/>
    </row>
    <row r="97" spans="1:1" x14ac:dyDescent="0.2">
      <c r="A97" s="66" t="s">
        <v>895</v>
      </c>
    </row>
    <row r="98" spans="1:1" x14ac:dyDescent="0.2">
      <c r="A98" s="68"/>
    </row>
    <row r="99" spans="1:1" x14ac:dyDescent="0.2">
      <c r="A99" s="66" t="s">
        <v>918</v>
      </c>
    </row>
    <row r="100" spans="1:1" x14ac:dyDescent="0.2">
      <c r="A100" s="68"/>
    </row>
    <row r="101" spans="1:1" x14ac:dyDescent="0.2">
      <c r="A101" s="68"/>
    </row>
    <row r="102" spans="1:1" x14ac:dyDescent="0.2">
      <c r="A102" s="68"/>
    </row>
    <row r="103" spans="1:1" x14ac:dyDescent="0.2">
      <c r="A103" s="68"/>
    </row>
    <row r="104" spans="1:1" x14ac:dyDescent="0.2">
      <c r="A104" s="68"/>
    </row>
    <row r="105" spans="1:1" x14ac:dyDescent="0.2">
      <c r="A105" s="68"/>
    </row>
    <row r="106" spans="1:1" x14ac:dyDescent="0.2">
      <c r="A106" s="68"/>
    </row>
    <row r="107" spans="1:1" x14ac:dyDescent="0.2">
      <c r="A107" s="68"/>
    </row>
    <row r="108" spans="1:1" x14ac:dyDescent="0.2">
      <c r="A108" s="68"/>
    </row>
    <row r="109" spans="1:1" x14ac:dyDescent="0.2">
      <c r="A109" s="68"/>
    </row>
    <row r="110" spans="1:1" x14ac:dyDescent="0.2">
      <c r="A110" s="68"/>
    </row>
    <row r="111" spans="1:1" x14ac:dyDescent="0.2">
      <c r="A111" s="68"/>
    </row>
    <row r="114" spans="1:1" x14ac:dyDescent="0.2">
      <c r="A114" s="14" t="s">
        <v>896</v>
      </c>
    </row>
    <row r="116" spans="1:1" x14ac:dyDescent="0.2">
      <c r="A116" s="66" t="s">
        <v>919</v>
      </c>
    </row>
    <row r="130" spans="1:1" x14ac:dyDescent="0.2">
      <c r="A130" s="7" t="s">
        <v>890</v>
      </c>
    </row>
  </sheetData>
  <mergeCells count="2">
    <mergeCell ref="A1:F1"/>
    <mergeCell ref="A79:C79"/>
  </mergeCells>
  <conditionalFormatting sqref="F2:F3">
    <cfRule type="cellIs" dxfId="67" priority="3" stopIfTrue="1" operator="between">
      <formula>0.009</formula>
      <formula>-0.009</formula>
    </cfRule>
  </conditionalFormatting>
  <conditionalFormatting sqref="F5:F132">
    <cfRule type="cellIs" dxfId="66" priority="1" stopIfTrue="1" operator="between">
      <formula>0.009</formula>
      <formula>-0.009</formula>
    </cfRule>
  </conditionalFormatting>
  <conditionalFormatting sqref="F219:F65536">
    <cfRule type="cellIs" dxfId="65" priority="2" stopIfTrue="1" operator="between">
      <formula>0.009</formula>
      <formula>-0.009</formula>
    </cfRule>
  </conditionalFormatting>
  <hyperlinks>
    <hyperlink ref="A82" r:id="rId1" tooltip="https://www.franklintempletonindia.com/downloadsServlet/pdf/product-labels-jg9o5k7l" display="https://www.franklintempletonindia.com/downloadsServlet/pdf/product-labels-jg9o5k7l" xr:uid="{00000000-0004-0000-0E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140"/>
  <sheetViews>
    <sheetView workbookViewId="0">
      <selection sqref="A1:F1"/>
    </sheetView>
  </sheetViews>
  <sheetFormatPr defaultColWidth="9.140625" defaultRowHeight="11.25" x14ac:dyDescent="0.2"/>
  <cols>
    <col min="1" max="1" width="40.5703125" style="7" bestFit="1" customWidth="1"/>
    <col min="2" max="2" width="31.28515625" style="7" customWidth="1"/>
    <col min="3" max="3" width="24.7109375" style="7" bestFit="1" customWidth="1"/>
    <col min="4" max="4" width="15" style="7" bestFit="1" customWidth="1"/>
    <col min="5" max="5" width="33.28515625" style="10" customWidth="1"/>
    <col min="6" max="6" width="13.5703125" style="11" bestFit="1" customWidth="1"/>
    <col min="7" max="16384" width="9.140625" style="7"/>
  </cols>
  <sheetData>
    <row r="1" spans="1:6" s="1" customFormat="1" ht="15" x14ac:dyDescent="0.2">
      <c r="A1" s="85" t="s">
        <v>12</v>
      </c>
      <c r="B1" s="86"/>
      <c r="C1" s="86"/>
      <c r="D1" s="86"/>
      <c r="E1" s="86"/>
      <c r="F1" s="86"/>
    </row>
    <row r="2" spans="1:6" s="1" customFormat="1" ht="12" x14ac:dyDescent="0.2">
      <c r="E2" s="5"/>
      <c r="F2" s="9"/>
    </row>
    <row r="3" spans="1:6" s="1" customFormat="1" ht="12" x14ac:dyDescent="0.2">
      <c r="A3" s="8" t="s">
        <v>7</v>
      </c>
      <c r="B3" s="2"/>
      <c r="C3" s="3"/>
      <c r="D3" s="3"/>
      <c r="E3" s="4"/>
      <c r="F3" s="9"/>
    </row>
    <row r="4" spans="1:6" s="1" customFormat="1" ht="30.75" customHeight="1" x14ac:dyDescent="0.2">
      <c r="A4" s="6" t="s">
        <v>2</v>
      </c>
      <c r="B4" s="6" t="s">
        <v>0</v>
      </c>
      <c r="C4" s="13" t="s">
        <v>408</v>
      </c>
      <c r="D4" s="13" t="s">
        <v>1</v>
      </c>
      <c r="E4" s="53" t="s">
        <v>6</v>
      </c>
      <c r="F4" s="12" t="s">
        <v>3</v>
      </c>
    </row>
    <row r="5" spans="1:6" x14ac:dyDescent="0.2">
      <c r="A5" s="16" t="s">
        <v>109</v>
      </c>
      <c r="B5" s="17"/>
      <c r="C5" s="17"/>
      <c r="D5" s="17"/>
      <c r="E5" s="18"/>
      <c r="F5" s="19"/>
    </row>
    <row r="6" spans="1:6" x14ac:dyDescent="0.2">
      <c r="A6" s="20" t="s">
        <v>25</v>
      </c>
      <c r="B6" s="21"/>
      <c r="C6" s="21"/>
      <c r="D6" s="21"/>
      <c r="E6" s="22"/>
      <c r="F6" s="23"/>
    </row>
    <row r="7" spans="1:6" x14ac:dyDescent="0.2">
      <c r="A7" s="21" t="s">
        <v>132</v>
      </c>
      <c r="B7" s="21" t="s">
        <v>131</v>
      </c>
      <c r="C7" s="21" t="s">
        <v>133</v>
      </c>
      <c r="D7" s="24">
        <v>3800000</v>
      </c>
      <c r="E7" s="22">
        <v>15509.7</v>
      </c>
      <c r="F7" s="23">
        <v>6.4247914820785201</v>
      </c>
    </row>
    <row r="8" spans="1:6" x14ac:dyDescent="0.2">
      <c r="A8" s="21" t="s">
        <v>119</v>
      </c>
      <c r="B8" s="21" t="s">
        <v>118</v>
      </c>
      <c r="C8" s="21" t="s">
        <v>120</v>
      </c>
      <c r="D8" s="24">
        <v>686814</v>
      </c>
      <c r="E8" s="22">
        <v>12069.03902</v>
      </c>
      <c r="F8" s="23">
        <v>4.99952024169193</v>
      </c>
    </row>
    <row r="9" spans="1:6" x14ac:dyDescent="0.2">
      <c r="A9" s="21" t="s">
        <v>410</v>
      </c>
      <c r="B9" s="21" t="s">
        <v>409</v>
      </c>
      <c r="C9" s="21" t="s">
        <v>133</v>
      </c>
      <c r="D9" s="24">
        <v>14000000</v>
      </c>
      <c r="E9" s="22">
        <v>11564</v>
      </c>
      <c r="F9" s="23">
        <v>4.7903111406897603</v>
      </c>
    </row>
    <row r="10" spans="1:6" x14ac:dyDescent="0.2">
      <c r="A10" s="21" t="s">
        <v>130</v>
      </c>
      <c r="B10" s="21" t="s">
        <v>129</v>
      </c>
      <c r="C10" s="21" t="s">
        <v>120</v>
      </c>
      <c r="D10" s="24">
        <v>640932</v>
      </c>
      <c r="E10" s="22">
        <v>11319.17959</v>
      </c>
      <c r="F10" s="23">
        <v>4.68889589185794</v>
      </c>
    </row>
    <row r="11" spans="1:6" x14ac:dyDescent="0.2">
      <c r="A11" s="21" t="s">
        <v>273</v>
      </c>
      <c r="B11" s="21" t="s">
        <v>272</v>
      </c>
      <c r="C11" s="21" t="s">
        <v>177</v>
      </c>
      <c r="D11" s="24">
        <v>2050000</v>
      </c>
      <c r="E11" s="22">
        <v>10020.4</v>
      </c>
      <c r="F11" s="23">
        <v>4.1508849666350498</v>
      </c>
    </row>
    <row r="12" spans="1:6" x14ac:dyDescent="0.2">
      <c r="A12" s="21" t="s">
        <v>111</v>
      </c>
      <c r="B12" s="21" t="s">
        <v>110</v>
      </c>
      <c r="C12" s="21" t="s">
        <v>112</v>
      </c>
      <c r="D12" s="24">
        <v>570000</v>
      </c>
      <c r="E12" s="22">
        <v>9893.49</v>
      </c>
      <c r="F12" s="23">
        <v>4.0983133316588303</v>
      </c>
    </row>
    <row r="13" spans="1:6" x14ac:dyDescent="0.2">
      <c r="A13" s="21" t="s">
        <v>196</v>
      </c>
      <c r="B13" s="21" t="s">
        <v>195</v>
      </c>
      <c r="C13" s="21" t="s">
        <v>197</v>
      </c>
      <c r="D13" s="24">
        <v>3500000</v>
      </c>
      <c r="E13" s="22">
        <v>9315.25</v>
      </c>
      <c r="F13" s="23">
        <v>3.85878120488674</v>
      </c>
    </row>
    <row r="14" spans="1:6" x14ac:dyDescent="0.2">
      <c r="A14" s="21" t="s">
        <v>293</v>
      </c>
      <c r="B14" s="21" t="s">
        <v>292</v>
      </c>
      <c r="C14" s="21" t="s">
        <v>133</v>
      </c>
      <c r="D14" s="24">
        <v>2879000</v>
      </c>
      <c r="E14" s="22">
        <v>9235.8320000000003</v>
      </c>
      <c r="F14" s="23">
        <v>3.8258828193651899</v>
      </c>
    </row>
    <row r="15" spans="1:6" x14ac:dyDescent="0.2">
      <c r="A15" s="21" t="s">
        <v>181</v>
      </c>
      <c r="B15" s="21" t="s">
        <v>180</v>
      </c>
      <c r="C15" s="21" t="s">
        <v>182</v>
      </c>
      <c r="D15" s="24">
        <v>4197000</v>
      </c>
      <c r="E15" s="22">
        <v>8393.5802999999996</v>
      </c>
      <c r="F15" s="23">
        <v>3.4769855777727501</v>
      </c>
    </row>
    <row r="16" spans="1:6" x14ac:dyDescent="0.2">
      <c r="A16" s="21" t="s">
        <v>401</v>
      </c>
      <c r="B16" s="21" t="s">
        <v>400</v>
      </c>
      <c r="C16" s="21" t="s">
        <v>402</v>
      </c>
      <c r="D16" s="24">
        <v>1713809</v>
      </c>
      <c r="E16" s="22">
        <v>7747.2735849999999</v>
      </c>
      <c r="F16" s="23">
        <v>3.2092572608264498</v>
      </c>
    </row>
    <row r="17" spans="1:6" x14ac:dyDescent="0.2">
      <c r="A17" s="21" t="s">
        <v>412</v>
      </c>
      <c r="B17" s="21" t="s">
        <v>411</v>
      </c>
      <c r="C17" s="21" t="s">
        <v>133</v>
      </c>
      <c r="D17" s="24">
        <v>3290000</v>
      </c>
      <c r="E17" s="22">
        <v>6224.3509999999997</v>
      </c>
      <c r="F17" s="23">
        <v>2.5783965702925902</v>
      </c>
    </row>
    <row r="18" spans="1:6" x14ac:dyDescent="0.2">
      <c r="A18" s="21" t="s">
        <v>171</v>
      </c>
      <c r="B18" s="21" t="s">
        <v>170</v>
      </c>
      <c r="C18" s="21" t="s">
        <v>120</v>
      </c>
      <c r="D18" s="24">
        <v>350000</v>
      </c>
      <c r="E18" s="22">
        <v>5630.2749999999996</v>
      </c>
      <c r="F18" s="23">
        <v>2.33230448440393</v>
      </c>
    </row>
    <row r="19" spans="1:6" x14ac:dyDescent="0.2">
      <c r="A19" s="21" t="s">
        <v>384</v>
      </c>
      <c r="B19" s="21" t="s">
        <v>383</v>
      </c>
      <c r="C19" s="21" t="s">
        <v>156</v>
      </c>
      <c r="D19" s="24">
        <v>115000</v>
      </c>
      <c r="E19" s="22">
        <v>5062.6450000000004</v>
      </c>
      <c r="F19" s="23">
        <v>2.0971674805307301</v>
      </c>
    </row>
    <row r="20" spans="1:6" x14ac:dyDescent="0.2">
      <c r="A20" s="21" t="s">
        <v>414</v>
      </c>
      <c r="B20" s="21" t="s">
        <v>413</v>
      </c>
      <c r="C20" s="21" t="s">
        <v>182</v>
      </c>
      <c r="D20" s="24">
        <v>1500000</v>
      </c>
      <c r="E20" s="22">
        <v>4995</v>
      </c>
      <c r="F20" s="23">
        <v>2.0691459830288301</v>
      </c>
    </row>
    <row r="21" spans="1:6" x14ac:dyDescent="0.2">
      <c r="A21" s="21" t="s">
        <v>279</v>
      </c>
      <c r="B21" s="21" t="s">
        <v>278</v>
      </c>
      <c r="C21" s="21" t="s">
        <v>128</v>
      </c>
      <c r="D21" s="24">
        <v>1291500</v>
      </c>
      <c r="E21" s="22">
        <v>4919.3235000000004</v>
      </c>
      <c r="F21" s="23">
        <v>2.0377974893382</v>
      </c>
    </row>
    <row r="22" spans="1:6" x14ac:dyDescent="0.2">
      <c r="A22" s="21" t="s">
        <v>193</v>
      </c>
      <c r="B22" s="21" t="s">
        <v>192</v>
      </c>
      <c r="C22" s="21" t="s">
        <v>194</v>
      </c>
      <c r="D22" s="24">
        <v>1700000</v>
      </c>
      <c r="E22" s="22">
        <v>4843.3</v>
      </c>
      <c r="F22" s="23">
        <v>2.0063052531738799</v>
      </c>
    </row>
    <row r="23" spans="1:6" x14ac:dyDescent="0.2">
      <c r="A23" s="21" t="s">
        <v>283</v>
      </c>
      <c r="B23" s="21" t="s">
        <v>282</v>
      </c>
      <c r="C23" s="21" t="s">
        <v>120</v>
      </c>
      <c r="D23" s="24">
        <v>118847</v>
      </c>
      <c r="E23" s="22">
        <v>4716.3837720000001</v>
      </c>
      <c r="F23" s="23">
        <v>1.9537310382895201</v>
      </c>
    </row>
    <row r="24" spans="1:6" x14ac:dyDescent="0.2">
      <c r="A24" s="21" t="s">
        <v>225</v>
      </c>
      <c r="B24" s="21" t="s">
        <v>224</v>
      </c>
      <c r="C24" s="21" t="s">
        <v>226</v>
      </c>
      <c r="D24" s="24">
        <v>412401</v>
      </c>
      <c r="E24" s="22">
        <v>4497.2329049999998</v>
      </c>
      <c r="F24" s="23">
        <v>1.8629492292544201</v>
      </c>
    </row>
    <row r="25" spans="1:6" x14ac:dyDescent="0.2">
      <c r="A25" s="21" t="s">
        <v>416</v>
      </c>
      <c r="B25" s="21" t="s">
        <v>415</v>
      </c>
      <c r="C25" s="21" t="s">
        <v>128</v>
      </c>
      <c r="D25" s="24">
        <v>2000000</v>
      </c>
      <c r="E25" s="22">
        <v>4206.3999999999996</v>
      </c>
      <c r="F25" s="23">
        <v>1.7424736062087001</v>
      </c>
    </row>
    <row r="26" spans="1:6" x14ac:dyDescent="0.2">
      <c r="A26" s="21" t="s">
        <v>176</v>
      </c>
      <c r="B26" s="21" t="s">
        <v>175</v>
      </c>
      <c r="C26" s="21" t="s">
        <v>177</v>
      </c>
      <c r="D26" s="24">
        <v>150000</v>
      </c>
      <c r="E26" s="22">
        <v>3792.375</v>
      </c>
      <c r="F26" s="23">
        <v>1.5709664659437299</v>
      </c>
    </row>
    <row r="27" spans="1:6" x14ac:dyDescent="0.2">
      <c r="A27" s="21" t="s">
        <v>377</v>
      </c>
      <c r="B27" s="21" t="s">
        <v>376</v>
      </c>
      <c r="C27" s="21" t="s">
        <v>378</v>
      </c>
      <c r="D27" s="24">
        <v>478474</v>
      </c>
      <c r="E27" s="22">
        <v>3365.3468790000002</v>
      </c>
      <c r="F27" s="23">
        <v>1.3940728681043899</v>
      </c>
    </row>
    <row r="28" spans="1:6" x14ac:dyDescent="0.2">
      <c r="A28" s="21" t="s">
        <v>390</v>
      </c>
      <c r="B28" s="21" t="s">
        <v>389</v>
      </c>
      <c r="C28" s="21" t="s">
        <v>182</v>
      </c>
      <c r="D28" s="24">
        <v>840000</v>
      </c>
      <c r="E28" s="22">
        <v>3268.44</v>
      </c>
      <c r="F28" s="23">
        <v>1.3539298291833299</v>
      </c>
    </row>
    <row r="29" spans="1:6" x14ac:dyDescent="0.2">
      <c r="A29" s="21" t="s">
        <v>164</v>
      </c>
      <c r="B29" s="21" t="s">
        <v>163</v>
      </c>
      <c r="C29" s="21" t="s">
        <v>144</v>
      </c>
      <c r="D29" s="24">
        <v>29000</v>
      </c>
      <c r="E29" s="22">
        <v>3212.1705000000002</v>
      </c>
      <c r="F29" s="23">
        <v>1.3306205579336701</v>
      </c>
    </row>
    <row r="30" spans="1:6" x14ac:dyDescent="0.2">
      <c r="A30" s="21" t="s">
        <v>305</v>
      </c>
      <c r="B30" s="21" t="s">
        <v>304</v>
      </c>
      <c r="C30" s="21" t="s">
        <v>128</v>
      </c>
      <c r="D30" s="24">
        <v>2068000</v>
      </c>
      <c r="E30" s="22">
        <v>2949.3816000000002</v>
      </c>
      <c r="F30" s="23">
        <v>1.22176197999182</v>
      </c>
    </row>
    <row r="31" spans="1:6" x14ac:dyDescent="0.2">
      <c r="A31" s="21" t="s">
        <v>418</v>
      </c>
      <c r="B31" s="21" t="s">
        <v>417</v>
      </c>
      <c r="C31" s="21" t="s">
        <v>393</v>
      </c>
      <c r="D31" s="24">
        <v>579157</v>
      </c>
      <c r="E31" s="22">
        <v>2800.8032520000002</v>
      </c>
      <c r="F31" s="23">
        <v>1.16021437399998</v>
      </c>
    </row>
    <row r="32" spans="1:6" x14ac:dyDescent="0.2">
      <c r="A32" s="21" t="s">
        <v>371</v>
      </c>
      <c r="B32" s="21" t="s">
        <v>370</v>
      </c>
      <c r="C32" s="21" t="s">
        <v>203</v>
      </c>
      <c r="D32" s="24">
        <v>100000</v>
      </c>
      <c r="E32" s="22">
        <v>2695.85</v>
      </c>
      <c r="F32" s="23">
        <v>1.1167381778475001</v>
      </c>
    </row>
    <row r="33" spans="1:9" x14ac:dyDescent="0.2">
      <c r="A33" s="21" t="s">
        <v>397</v>
      </c>
      <c r="B33" s="21" t="s">
        <v>396</v>
      </c>
      <c r="C33" s="21" t="s">
        <v>271</v>
      </c>
      <c r="D33" s="24">
        <v>2260000</v>
      </c>
      <c r="E33" s="22">
        <v>1987.444</v>
      </c>
      <c r="F33" s="23">
        <v>0.82328563945840805</v>
      </c>
    </row>
    <row r="34" spans="1:9" x14ac:dyDescent="0.2">
      <c r="A34" s="21" t="s">
        <v>239</v>
      </c>
      <c r="B34" s="21" t="s">
        <v>238</v>
      </c>
      <c r="C34" s="21" t="s">
        <v>123</v>
      </c>
      <c r="D34" s="24">
        <v>582716</v>
      </c>
      <c r="E34" s="22">
        <v>1984.4393379999999</v>
      </c>
      <c r="F34" s="23">
        <v>0.82204097793535302</v>
      </c>
    </row>
    <row r="35" spans="1:9" x14ac:dyDescent="0.2">
      <c r="A35" s="21" t="s">
        <v>420</v>
      </c>
      <c r="B35" s="21" t="s">
        <v>419</v>
      </c>
      <c r="C35" s="21" t="s">
        <v>378</v>
      </c>
      <c r="D35" s="24">
        <v>60000</v>
      </c>
      <c r="E35" s="22">
        <v>1837.5</v>
      </c>
      <c r="F35" s="23">
        <v>0.76117232108417798</v>
      </c>
    </row>
    <row r="36" spans="1:9" x14ac:dyDescent="0.2">
      <c r="A36" s="21" t="s">
        <v>179</v>
      </c>
      <c r="B36" s="21" t="s">
        <v>178</v>
      </c>
      <c r="C36" s="21" t="s">
        <v>112</v>
      </c>
      <c r="D36" s="24">
        <v>160000</v>
      </c>
      <c r="E36" s="22">
        <v>1688.96</v>
      </c>
      <c r="F36" s="23">
        <v>0.69964060049977395</v>
      </c>
    </row>
    <row r="37" spans="1:9" x14ac:dyDescent="0.2">
      <c r="A37" s="21" t="s">
        <v>422</v>
      </c>
      <c r="B37" s="21" t="s">
        <v>421</v>
      </c>
      <c r="C37" s="21" t="s">
        <v>185</v>
      </c>
      <c r="D37" s="24">
        <v>500000</v>
      </c>
      <c r="E37" s="22">
        <v>1516.75</v>
      </c>
      <c r="F37" s="23">
        <v>0.628303737689484</v>
      </c>
    </row>
    <row r="38" spans="1:9" x14ac:dyDescent="0.2">
      <c r="A38" s="21" t="s">
        <v>423</v>
      </c>
      <c r="B38" s="21" t="s">
        <v>887</v>
      </c>
      <c r="C38" s="21" t="s">
        <v>203</v>
      </c>
      <c r="D38" s="24">
        <v>3351</v>
      </c>
      <c r="E38" s="22">
        <v>59.128394999999998</v>
      </c>
      <c r="F38" s="23">
        <v>2.4493549749187601E-2</v>
      </c>
    </row>
    <row r="39" spans="1:9" x14ac:dyDescent="0.2">
      <c r="A39" s="20" t="s">
        <v>28</v>
      </c>
      <c r="B39" s="20"/>
      <c r="C39" s="20"/>
      <c r="D39" s="20"/>
      <c r="E39" s="25">
        <f>SUM(E7:E38)</f>
        <v>181321.24463599999</v>
      </c>
      <c r="F39" s="26">
        <f>SUM(F7:F38)</f>
        <v>75.111136131404749</v>
      </c>
      <c r="G39" s="14"/>
      <c r="H39" s="14"/>
      <c r="I39" s="14"/>
    </row>
    <row r="40" spans="1:9" x14ac:dyDescent="0.2">
      <c r="A40" s="21"/>
      <c r="B40" s="21"/>
      <c r="C40" s="21"/>
      <c r="D40" s="21"/>
      <c r="E40" s="22"/>
      <c r="F40" s="23"/>
    </row>
    <row r="41" spans="1:9" x14ac:dyDescent="0.2">
      <c r="A41" s="20" t="s">
        <v>405</v>
      </c>
      <c r="B41" s="21"/>
      <c r="C41" s="21"/>
      <c r="D41" s="21"/>
      <c r="E41" s="22"/>
      <c r="F41" s="23"/>
    </row>
    <row r="42" spans="1:9" x14ac:dyDescent="0.2">
      <c r="A42" s="21" t="s">
        <v>425</v>
      </c>
      <c r="B42" s="21" t="s">
        <v>424</v>
      </c>
      <c r="C42" s="21" t="s">
        <v>223</v>
      </c>
      <c r="D42" s="24">
        <v>2124224</v>
      </c>
      <c r="E42" s="22">
        <v>8397.482317</v>
      </c>
      <c r="F42" s="23">
        <v>3.4786019627179501</v>
      </c>
    </row>
    <row r="43" spans="1:9" x14ac:dyDescent="0.2">
      <c r="A43" s="21" t="s">
        <v>407</v>
      </c>
      <c r="B43" s="21" t="s">
        <v>406</v>
      </c>
      <c r="C43" s="21" t="s">
        <v>223</v>
      </c>
      <c r="D43" s="24">
        <v>2480000</v>
      </c>
      <c r="E43" s="22">
        <v>7260.9440000000004</v>
      </c>
      <c r="F43" s="23">
        <v>3.0077984205399901</v>
      </c>
    </row>
    <row r="44" spans="1:9" x14ac:dyDescent="0.2">
      <c r="A44" s="21" t="s">
        <v>427</v>
      </c>
      <c r="B44" s="21" t="s">
        <v>426</v>
      </c>
      <c r="C44" s="21" t="s">
        <v>223</v>
      </c>
      <c r="D44" s="24">
        <v>915741</v>
      </c>
      <c r="E44" s="22">
        <v>1316.6524099999999</v>
      </c>
      <c r="F44" s="23">
        <v>0.54541462366300797</v>
      </c>
    </row>
    <row r="45" spans="1:9" x14ac:dyDescent="0.2">
      <c r="A45" s="20" t="s">
        <v>28</v>
      </c>
      <c r="B45" s="20"/>
      <c r="C45" s="20"/>
      <c r="D45" s="20"/>
      <c r="E45" s="25">
        <f>SUM(E41:E44)</f>
        <v>16975.078727</v>
      </c>
      <c r="F45" s="26">
        <f>SUM(F41:F44)</f>
        <v>7.0318150069209491</v>
      </c>
      <c r="G45" s="14"/>
      <c r="H45" s="14"/>
      <c r="I45" s="14"/>
    </row>
    <row r="46" spans="1:9" x14ac:dyDescent="0.2">
      <c r="A46" s="21"/>
      <c r="B46" s="21"/>
      <c r="C46" s="21"/>
      <c r="D46" s="21"/>
      <c r="E46" s="22"/>
      <c r="F46" s="23"/>
    </row>
    <row r="47" spans="1:9" x14ac:dyDescent="0.2">
      <c r="A47" s="20" t="s">
        <v>428</v>
      </c>
      <c r="B47" s="21"/>
      <c r="C47" s="21"/>
      <c r="D47" s="21"/>
      <c r="E47" s="22"/>
      <c r="F47" s="23"/>
    </row>
    <row r="48" spans="1:9" x14ac:dyDescent="0.2">
      <c r="A48" s="21" t="s">
        <v>430</v>
      </c>
      <c r="B48" s="21" t="s">
        <v>429</v>
      </c>
      <c r="C48" s="21" t="s">
        <v>431</v>
      </c>
      <c r="D48" s="24">
        <v>155000</v>
      </c>
      <c r="E48" s="22">
        <v>5262.4629670000004</v>
      </c>
      <c r="F48" s="23">
        <v>2.1799407625637701</v>
      </c>
    </row>
    <row r="49" spans="1:9" x14ac:dyDescent="0.2">
      <c r="A49" s="21" t="s">
        <v>433</v>
      </c>
      <c r="B49" s="21" t="s">
        <v>432</v>
      </c>
      <c r="C49" s="21" t="s">
        <v>434</v>
      </c>
      <c r="D49" s="24">
        <v>86900</v>
      </c>
      <c r="E49" s="22">
        <v>4451.0295269999997</v>
      </c>
      <c r="F49" s="23">
        <v>1.84380978300996</v>
      </c>
    </row>
    <row r="50" spans="1:9" x14ac:dyDescent="0.2">
      <c r="A50" s="21" t="s">
        <v>436</v>
      </c>
      <c r="B50" s="21" t="s">
        <v>435</v>
      </c>
      <c r="C50" s="21" t="s">
        <v>437</v>
      </c>
      <c r="D50" s="24">
        <v>500000</v>
      </c>
      <c r="E50" s="22">
        <v>2783.2230989999998</v>
      </c>
      <c r="F50" s="23">
        <v>1.15293191094472</v>
      </c>
    </row>
    <row r="51" spans="1:9" x14ac:dyDescent="0.2">
      <c r="A51" s="21" t="s">
        <v>439</v>
      </c>
      <c r="B51" s="21" t="s">
        <v>438</v>
      </c>
      <c r="C51" s="21" t="s">
        <v>431</v>
      </c>
      <c r="D51" s="24">
        <v>187038</v>
      </c>
      <c r="E51" s="22">
        <v>2476.0846000000001</v>
      </c>
      <c r="F51" s="23">
        <v>1.0257018025484601</v>
      </c>
    </row>
    <row r="52" spans="1:9" x14ac:dyDescent="0.2">
      <c r="A52" s="21" t="s">
        <v>441</v>
      </c>
      <c r="B52" s="21" t="s">
        <v>440</v>
      </c>
      <c r="C52" s="21" t="s">
        <v>431</v>
      </c>
      <c r="D52" s="24">
        <v>858000</v>
      </c>
      <c r="E52" s="22">
        <v>1829.1105339999999</v>
      </c>
      <c r="F52" s="23">
        <v>0.75769703982819103</v>
      </c>
    </row>
    <row r="53" spans="1:9" x14ac:dyDescent="0.2">
      <c r="A53" s="21" t="s">
        <v>443</v>
      </c>
      <c r="B53" s="21" t="s">
        <v>442</v>
      </c>
      <c r="C53" s="21" t="s">
        <v>144</v>
      </c>
      <c r="D53" s="24">
        <v>12220</v>
      </c>
      <c r="E53" s="22">
        <v>1602.605546</v>
      </c>
      <c r="F53" s="23">
        <v>0.66386883441153599</v>
      </c>
    </row>
    <row r="54" spans="1:9" x14ac:dyDescent="0.2">
      <c r="A54" s="21" t="s">
        <v>445</v>
      </c>
      <c r="B54" s="21" t="s">
        <v>444</v>
      </c>
      <c r="C54" s="21" t="s">
        <v>345</v>
      </c>
      <c r="D54" s="24">
        <v>25300</v>
      </c>
      <c r="E54" s="22">
        <v>1586.913401</v>
      </c>
      <c r="F54" s="23">
        <v>0.65736846628503798</v>
      </c>
    </row>
    <row r="55" spans="1:9" x14ac:dyDescent="0.2">
      <c r="A55" s="21" t="s">
        <v>447</v>
      </c>
      <c r="B55" s="21" t="s">
        <v>446</v>
      </c>
      <c r="C55" s="21" t="s">
        <v>156</v>
      </c>
      <c r="D55" s="24">
        <v>65000</v>
      </c>
      <c r="E55" s="22">
        <v>1581.9881559999999</v>
      </c>
      <c r="F55" s="23">
        <v>0.65532821585317003</v>
      </c>
    </row>
    <row r="56" spans="1:9" x14ac:dyDescent="0.2">
      <c r="A56" s="21" t="s">
        <v>449</v>
      </c>
      <c r="B56" s="21" t="s">
        <v>448</v>
      </c>
      <c r="C56" s="21" t="s">
        <v>123</v>
      </c>
      <c r="D56" s="24">
        <v>43300</v>
      </c>
      <c r="E56" s="22">
        <v>1497.572756</v>
      </c>
      <c r="F56" s="23">
        <v>0.62035969016432602</v>
      </c>
    </row>
    <row r="57" spans="1:9" x14ac:dyDescent="0.2">
      <c r="A57" s="21" t="s">
        <v>451</v>
      </c>
      <c r="B57" s="21" t="s">
        <v>450</v>
      </c>
      <c r="C57" s="21" t="s">
        <v>156</v>
      </c>
      <c r="D57" s="24">
        <v>2297307</v>
      </c>
      <c r="E57" s="22">
        <v>1431.4251240000001</v>
      </c>
      <c r="F57" s="23">
        <v>0.59295846753376202</v>
      </c>
    </row>
    <row r="58" spans="1:9" x14ac:dyDescent="0.2">
      <c r="A58" s="21" t="s">
        <v>453</v>
      </c>
      <c r="B58" s="21" t="s">
        <v>452</v>
      </c>
      <c r="C58" s="21" t="s">
        <v>136</v>
      </c>
      <c r="D58" s="24">
        <v>4177000</v>
      </c>
      <c r="E58" s="22">
        <v>1408.7752359999999</v>
      </c>
      <c r="F58" s="23">
        <v>0.58357590001199</v>
      </c>
    </row>
    <row r="59" spans="1:9" x14ac:dyDescent="0.2">
      <c r="A59" s="21" t="s">
        <v>455</v>
      </c>
      <c r="B59" s="21" t="s">
        <v>454</v>
      </c>
      <c r="C59" s="21" t="s">
        <v>437</v>
      </c>
      <c r="D59" s="24">
        <v>1575983</v>
      </c>
      <c r="E59" s="22">
        <v>680.22335720000001</v>
      </c>
      <c r="F59" s="23">
        <v>0.28177806348603901</v>
      </c>
    </row>
    <row r="60" spans="1:9" x14ac:dyDescent="0.2">
      <c r="A60" s="20" t="s">
        <v>28</v>
      </c>
      <c r="B60" s="20"/>
      <c r="C60" s="20"/>
      <c r="D60" s="20"/>
      <c r="E60" s="25">
        <f>SUM(E47:E59)</f>
        <v>26591.414303200007</v>
      </c>
      <c r="F60" s="26">
        <f>SUM(F47:F59)</f>
        <v>11.015318936640963</v>
      </c>
      <c r="G60" s="14"/>
      <c r="H60" s="14"/>
      <c r="I60" s="14"/>
    </row>
    <row r="61" spans="1:9" x14ac:dyDescent="0.2">
      <c r="A61" s="21"/>
      <c r="B61" s="21"/>
      <c r="C61" s="21"/>
      <c r="D61" s="21"/>
      <c r="E61" s="22"/>
      <c r="F61" s="23"/>
    </row>
    <row r="62" spans="1:9" x14ac:dyDescent="0.2">
      <c r="A62" s="20" t="s">
        <v>871</v>
      </c>
      <c r="B62" s="21"/>
      <c r="C62" s="21"/>
      <c r="D62" s="21"/>
      <c r="E62" s="22"/>
      <c r="F62" s="23"/>
    </row>
    <row r="63" spans="1:9" x14ac:dyDescent="0.2">
      <c r="A63" s="21" t="s">
        <v>457</v>
      </c>
      <c r="B63" s="21" t="s">
        <v>1276</v>
      </c>
      <c r="C63" s="21" t="s">
        <v>871</v>
      </c>
      <c r="D63" s="24">
        <v>3408000</v>
      </c>
      <c r="E63" s="22">
        <v>3356.3791409999999</v>
      </c>
      <c r="F63" s="23">
        <v>1.3903580414658501</v>
      </c>
    </row>
    <row r="64" spans="1:9" x14ac:dyDescent="0.2">
      <c r="A64" s="20" t="s">
        <v>28</v>
      </c>
      <c r="B64" s="20"/>
      <c r="C64" s="20"/>
      <c r="D64" s="20"/>
      <c r="E64" s="25">
        <f>SUM(E63:E63)</f>
        <v>3356.3791409999999</v>
      </c>
      <c r="F64" s="26">
        <f>SUM(F63:F63)</f>
        <v>1.3903580414658501</v>
      </c>
      <c r="G64" s="14"/>
      <c r="H64" s="14"/>
      <c r="I64" s="14"/>
    </row>
    <row r="65" spans="1:9" x14ac:dyDescent="0.2">
      <c r="A65" s="21"/>
      <c r="B65" s="21"/>
      <c r="C65" s="21"/>
      <c r="D65" s="21"/>
      <c r="E65" s="22"/>
      <c r="F65" s="23"/>
    </row>
    <row r="66" spans="1:9" x14ac:dyDescent="0.2">
      <c r="A66" s="20" t="s">
        <v>33</v>
      </c>
      <c r="B66" s="20"/>
      <c r="C66" s="20"/>
      <c r="D66" s="20"/>
      <c r="E66" s="25">
        <f>E39+E45+E60+E64</f>
        <v>228244.11680720001</v>
      </c>
      <c r="F66" s="26">
        <f>F39+F45+F60+F64</f>
        <v>94.548628116432511</v>
      </c>
      <c r="G66" s="14"/>
      <c r="H66" s="14"/>
      <c r="I66" s="14"/>
    </row>
    <row r="67" spans="1:9" x14ac:dyDescent="0.2">
      <c r="A67" s="20"/>
      <c r="B67" s="20"/>
      <c r="C67" s="20"/>
      <c r="D67" s="20"/>
      <c r="E67" s="25"/>
      <c r="F67" s="26"/>
      <c r="G67" s="14"/>
      <c r="H67" s="14"/>
      <c r="I67" s="14"/>
    </row>
    <row r="68" spans="1:9" x14ac:dyDescent="0.2">
      <c r="A68" s="20" t="s">
        <v>35</v>
      </c>
      <c r="B68" s="20"/>
      <c r="C68" s="20"/>
      <c r="D68" s="20"/>
      <c r="E68" s="25">
        <f>E70-(E39+E45+E60+E64)</f>
        <v>13159.826702299993</v>
      </c>
      <c r="F68" s="26">
        <f>F70-(F39+F45+F60+F64)</f>
        <v>5.4513718835674894</v>
      </c>
      <c r="G68" s="14"/>
      <c r="H68" s="14"/>
      <c r="I68" s="14"/>
    </row>
    <row r="69" spans="1:9" x14ac:dyDescent="0.2">
      <c r="A69" s="20"/>
      <c r="B69" s="20"/>
      <c r="C69" s="20"/>
      <c r="D69" s="20"/>
      <c r="E69" s="25"/>
      <c r="F69" s="26"/>
      <c r="G69" s="14"/>
      <c r="H69" s="14"/>
      <c r="I69" s="14"/>
    </row>
    <row r="70" spans="1:9" x14ac:dyDescent="0.2">
      <c r="A70" s="27" t="s">
        <v>34</v>
      </c>
      <c r="B70" s="27"/>
      <c r="C70" s="27"/>
      <c r="D70" s="27"/>
      <c r="E70" s="28">
        <v>241403.94350950001</v>
      </c>
      <c r="F70" s="29">
        <v>100</v>
      </c>
      <c r="G70" s="14"/>
      <c r="H70" s="14"/>
      <c r="I70" s="14"/>
    </row>
    <row r="72" spans="1:9" x14ac:dyDescent="0.2">
      <c r="A72" s="14" t="s">
        <v>37</v>
      </c>
    </row>
    <row r="73" spans="1:9" x14ac:dyDescent="0.2">
      <c r="A73" s="14" t="s">
        <v>38</v>
      </c>
    </row>
    <row r="74" spans="1:9" x14ac:dyDescent="0.2">
      <c r="A74" s="14" t="s">
        <v>39</v>
      </c>
      <c r="B74" s="14"/>
      <c r="C74" s="30" t="s">
        <v>41</v>
      </c>
      <c r="D74" s="14" t="s">
        <v>40</v>
      </c>
    </row>
    <row r="75" spans="1:9" x14ac:dyDescent="0.2">
      <c r="A75" s="7" t="s">
        <v>42</v>
      </c>
      <c r="C75" s="31">
        <v>128.99950000000001</v>
      </c>
      <c r="D75" s="31">
        <v>141.94880000000001</v>
      </c>
    </row>
    <row r="76" spans="1:9" x14ac:dyDescent="0.2">
      <c r="A76" s="7" t="s">
        <v>43</v>
      </c>
      <c r="C76" s="31">
        <v>26.346299999999999</v>
      </c>
      <c r="D76" s="31">
        <v>27.798200000000001</v>
      </c>
    </row>
    <row r="77" spans="1:9" x14ac:dyDescent="0.2">
      <c r="A77" s="7" t="s">
        <v>44</v>
      </c>
      <c r="C77" s="31">
        <v>139.74700000000001</v>
      </c>
      <c r="D77" s="31">
        <v>154.4263</v>
      </c>
    </row>
    <row r="78" spans="1:9" x14ac:dyDescent="0.2">
      <c r="A78" s="7" t="s">
        <v>45</v>
      </c>
      <c r="C78" s="31">
        <v>29.463200000000001</v>
      </c>
      <c r="D78" s="31">
        <v>31.216999999999999</v>
      </c>
    </row>
    <row r="80" spans="1:9" x14ac:dyDescent="0.2">
      <c r="A80" s="14" t="s">
        <v>47</v>
      </c>
    </row>
    <row r="81" spans="1:4" x14ac:dyDescent="0.2">
      <c r="A81" s="88" t="s">
        <v>52</v>
      </c>
      <c r="B81" s="89"/>
      <c r="C81" s="33" t="s">
        <v>53</v>
      </c>
    </row>
    <row r="82" spans="1:4" x14ac:dyDescent="0.2">
      <c r="A82" s="83" t="s">
        <v>43</v>
      </c>
      <c r="B82" s="84"/>
      <c r="C82" s="34">
        <v>1.25</v>
      </c>
    </row>
    <row r="83" spans="1:4" x14ac:dyDescent="0.2">
      <c r="A83" s="83" t="s">
        <v>45</v>
      </c>
      <c r="B83" s="84"/>
      <c r="C83" s="34">
        <v>1.4</v>
      </c>
    </row>
    <row r="84" spans="1:4" x14ac:dyDescent="0.2">
      <c r="A84" s="7" t="s">
        <v>54</v>
      </c>
    </row>
    <row r="85" spans="1:4" x14ac:dyDescent="0.2">
      <c r="A85" s="7" t="s">
        <v>46</v>
      </c>
    </row>
    <row r="87" spans="1:4" x14ac:dyDescent="0.2">
      <c r="A87" s="14" t="s">
        <v>359</v>
      </c>
      <c r="D87" s="52">
        <v>7.2499999999999995E-2</v>
      </c>
    </row>
    <row r="89" spans="1:4" x14ac:dyDescent="0.2">
      <c r="A89" s="90" t="s">
        <v>50</v>
      </c>
      <c r="B89" s="90"/>
      <c r="C89" s="90"/>
      <c r="D89" s="30" t="s">
        <v>48</v>
      </c>
    </row>
    <row r="91" spans="1:4" x14ac:dyDescent="0.2">
      <c r="A91" s="14" t="s">
        <v>884</v>
      </c>
    </row>
    <row r="92" spans="1:4" x14ac:dyDescent="0.2">
      <c r="A92" s="65"/>
    </row>
    <row r="93" spans="1:4" x14ac:dyDescent="0.2">
      <c r="A93" s="66" t="s">
        <v>891</v>
      </c>
    </row>
    <row r="94" spans="1:4" x14ac:dyDescent="0.2">
      <c r="A94" s="67"/>
    </row>
    <row r="95" spans="1:4" x14ac:dyDescent="0.2">
      <c r="A95" s="68"/>
    </row>
    <row r="96" spans="1:4" x14ac:dyDescent="0.2">
      <c r="A96" s="68"/>
    </row>
    <row r="97" spans="1:1" x14ac:dyDescent="0.2">
      <c r="A97" s="68"/>
    </row>
    <row r="98" spans="1:1" x14ac:dyDescent="0.2">
      <c r="A98" s="68"/>
    </row>
    <row r="99" spans="1:1" x14ac:dyDescent="0.2">
      <c r="A99" s="68"/>
    </row>
    <row r="100" spans="1:1" x14ac:dyDescent="0.2">
      <c r="A100" s="68"/>
    </row>
    <row r="101" spans="1:1" x14ac:dyDescent="0.2">
      <c r="A101" s="68"/>
    </row>
    <row r="102" spans="1:1" x14ac:dyDescent="0.2">
      <c r="A102" s="68"/>
    </row>
    <row r="103" spans="1:1" x14ac:dyDescent="0.2">
      <c r="A103" s="68"/>
    </row>
    <row r="104" spans="1:1" x14ac:dyDescent="0.2">
      <c r="A104" s="68"/>
    </row>
    <row r="105" spans="1:1" x14ac:dyDescent="0.2">
      <c r="A105" s="68"/>
    </row>
    <row r="106" spans="1:1" x14ac:dyDescent="0.2">
      <c r="A106" s="66" t="s">
        <v>897</v>
      </c>
    </row>
    <row r="107" spans="1:1" x14ac:dyDescent="0.2">
      <c r="A107" s="68"/>
    </row>
    <row r="108" spans="1:1" x14ac:dyDescent="0.2">
      <c r="A108" s="66" t="s">
        <v>918</v>
      </c>
    </row>
    <row r="109" spans="1:1" x14ac:dyDescent="0.2">
      <c r="A109" s="68"/>
    </row>
    <row r="110" spans="1:1" x14ac:dyDescent="0.2">
      <c r="A110" s="68"/>
    </row>
    <row r="111" spans="1:1" x14ac:dyDescent="0.2">
      <c r="A111" s="68"/>
    </row>
    <row r="112" spans="1:1" x14ac:dyDescent="0.2">
      <c r="A112" s="68"/>
    </row>
    <row r="113" spans="1:1" x14ac:dyDescent="0.2">
      <c r="A113" s="68"/>
    </row>
    <row r="114" spans="1:1" x14ac:dyDescent="0.2">
      <c r="A114" s="68"/>
    </row>
    <row r="115" spans="1:1" x14ac:dyDescent="0.2">
      <c r="A115" s="68"/>
    </row>
    <row r="116" spans="1:1" x14ac:dyDescent="0.2">
      <c r="A116" s="68"/>
    </row>
    <row r="117" spans="1:1" x14ac:dyDescent="0.2">
      <c r="A117" s="68"/>
    </row>
    <row r="118" spans="1:1" x14ac:dyDescent="0.2">
      <c r="A118" s="68"/>
    </row>
    <row r="119" spans="1:1" x14ac:dyDescent="0.2">
      <c r="A119" s="68"/>
    </row>
    <row r="120" spans="1:1" x14ac:dyDescent="0.2">
      <c r="A120" s="68"/>
    </row>
    <row r="123" spans="1:1" x14ac:dyDescent="0.2">
      <c r="A123" s="14" t="s">
        <v>898</v>
      </c>
    </row>
    <row r="125" spans="1:1" x14ac:dyDescent="0.2">
      <c r="A125" s="66" t="s">
        <v>919</v>
      </c>
    </row>
    <row r="140" spans="1:1" x14ac:dyDescent="0.2">
      <c r="A140" s="7" t="s">
        <v>890</v>
      </c>
    </row>
  </sheetData>
  <mergeCells count="5">
    <mergeCell ref="A1:F1"/>
    <mergeCell ref="A81:B81"/>
    <mergeCell ref="A82:B82"/>
    <mergeCell ref="A83:B83"/>
    <mergeCell ref="A89:C89"/>
  </mergeCells>
  <conditionalFormatting sqref="F2:F3">
    <cfRule type="cellIs" dxfId="64" priority="3" stopIfTrue="1" operator="between">
      <formula>0.009</formula>
      <formula>-0.009</formula>
    </cfRule>
  </conditionalFormatting>
  <conditionalFormatting sqref="F5:F139">
    <cfRule type="cellIs" dxfId="63" priority="1" stopIfTrue="1" operator="between">
      <formula>0.009</formula>
      <formula>-0.009</formula>
    </cfRule>
  </conditionalFormatting>
  <conditionalFormatting sqref="F228:F65536">
    <cfRule type="cellIs" dxfId="62" priority="2" stopIfTrue="1" operator="between">
      <formula>0.009</formula>
      <formula>-0.009</formula>
    </cfRule>
  </conditionalFormatting>
  <hyperlinks>
    <hyperlink ref="A94" r:id="rId1" tooltip="https://www.franklintempletonindia.com/downloadsServlet/pdf/product-labels-jg9o5k7l" display="https://www.franklintempletonindia.com/downloadsServlet/pdf/product-labels-jg9o5k7l" xr:uid="{00000000-0004-0000-0F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103"/>
  <sheetViews>
    <sheetView workbookViewId="0">
      <selection sqref="A1:F1"/>
    </sheetView>
  </sheetViews>
  <sheetFormatPr defaultColWidth="9.140625" defaultRowHeight="11.25" x14ac:dyDescent="0.2"/>
  <cols>
    <col min="1" max="1" width="38.7109375" style="7" bestFit="1" customWidth="1"/>
    <col min="2" max="2" width="29.85546875" style="7" bestFit="1" customWidth="1"/>
    <col min="3" max="3" width="23.5703125" style="7" bestFit="1" customWidth="1"/>
    <col min="4" max="4" width="15" style="7" bestFit="1" customWidth="1"/>
    <col min="5" max="5" width="33.28515625" style="10" customWidth="1"/>
    <col min="6" max="6" width="13.5703125" style="11" bestFit="1" customWidth="1"/>
    <col min="7" max="16384" width="9.140625" style="7"/>
  </cols>
  <sheetData>
    <row r="1" spans="1:6" s="1" customFormat="1" ht="15" x14ac:dyDescent="0.2">
      <c r="A1" s="85" t="s">
        <v>13</v>
      </c>
      <c r="B1" s="86"/>
      <c r="C1" s="86"/>
      <c r="D1" s="86"/>
      <c r="E1" s="86"/>
      <c r="F1" s="86"/>
    </row>
    <row r="2" spans="1:6" s="1" customFormat="1" ht="12" x14ac:dyDescent="0.2">
      <c r="E2" s="5"/>
      <c r="F2" s="9"/>
    </row>
    <row r="3" spans="1:6" s="1" customFormat="1" ht="12" x14ac:dyDescent="0.2">
      <c r="A3" s="8" t="s">
        <v>7</v>
      </c>
      <c r="B3" s="2"/>
      <c r="C3" s="3"/>
      <c r="D3" s="3"/>
      <c r="E3" s="4"/>
      <c r="F3" s="9"/>
    </row>
    <row r="4" spans="1:6" s="1" customFormat="1" ht="30.75" customHeight="1" x14ac:dyDescent="0.2">
      <c r="A4" s="6" t="s">
        <v>2</v>
      </c>
      <c r="B4" s="6" t="s">
        <v>0</v>
      </c>
      <c r="C4" s="13" t="s">
        <v>408</v>
      </c>
      <c r="D4" s="13" t="s">
        <v>1</v>
      </c>
      <c r="E4" s="53" t="s">
        <v>6</v>
      </c>
      <c r="F4" s="12" t="s">
        <v>3</v>
      </c>
    </row>
    <row r="5" spans="1:6" x14ac:dyDescent="0.2">
      <c r="A5" s="16" t="s">
        <v>109</v>
      </c>
      <c r="B5" s="17"/>
      <c r="C5" s="17"/>
      <c r="D5" s="17"/>
      <c r="E5" s="18"/>
      <c r="F5" s="19"/>
    </row>
    <row r="6" spans="1:6" x14ac:dyDescent="0.2">
      <c r="A6" s="20" t="s">
        <v>25</v>
      </c>
      <c r="B6" s="21"/>
      <c r="C6" s="21"/>
      <c r="D6" s="21"/>
      <c r="E6" s="22"/>
      <c r="F6" s="23"/>
    </row>
    <row r="7" spans="1:6" x14ac:dyDescent="0.2">
      <c r="A7" s="21" t="s">
        <v>119</v>
      </c>
      <c r="B7" s="21" t="s">
        <v>118</v>
      </c>
      <c r="C7" s="21" t="s">
        <v>120</v>
      </c>
      <c r="D7" s="24">
        <v>2171408</v>
      </c>
      <c r="E7" s="22">
        <v>38157.067080000001</v>
      </c>
      <c r="F7" s="23">
        <v>20.683017550587302</v>
      </c>
    </row>
    <row r="8" spans="1:6" x14ac:dyDescent="0.2">
      <c r="A8" s="21" t="s">
        <v>283</v>
      </c>
      <c r="B8" s="21" t="s">
        <v>282</v>
      </c>
      <c r="C8" s="21" t="s">
        <v>120</v>
      </c>
      <c r="D8" s="24">
        <v>764559</v>
      </c>
      <c r="E8" s="22">
        <v>30341.141640000002</v>
      </c>
      <c r="F8" s="23">
        <v>16.446399397764601</v>
      </c>
    </row>
    <row r="9" spans="1:6" x14ac:dyDescent="0.2">
      <c r="A9" s="21" t="s">
        <v>122</v>
      </c>
      <c r="B9" s="21" t="s">
        <v>121</v>
      </c>
      <c r="C9" s="21" t="s">
        <v>123</v>
      </c>
      <c r="D9" s="24">
        <v>1331730</v>
      </c>
      <c r="E9" s="22">
        <v>21475.47798</v>
      </c>
      <c r="F9" s="23">
        <v>11.640771211171099</v>
      </c>
    </row>
    <row r="10" spans="1:6" x14ac:dyDescent="0.2">
      <c r="A10" s="21" t="s">
        <v>138</v>
      </c>
      <c r="B10" s="21" t="s">
        <v>137</v>
      </c>
      <c r="C10" s="21" t="s">
        <v>139</v>
      </c>
      <c r="D10" s="24">
        <v>3723911</v>
      </c>
      <c r="E10" s="22">
        <v>9002.5548429999999</v>
      </c>
      <c r="F10" s="23">
        <v>4.8798299782188899</v>
      </c>
    </row>
    <row r="11" spans="1:6" x14ac:dyDescent="0.2">
      <c r="A11" s="21" t="s">
        <v>130</v>
      </c>
      <c r="B11" s="21" t="s">
        <v>129</v>
      </c>
      <c r="C11" s="21" t="s">
        <v>120</v>
      </c>
      <c r="D11" s="24">
        <v>387170</v>
      </c>
      <c r="E11" s="22">
        <v>6837.615785</v>
      </c>
      <c r="F11" s="23">
        <v>3.7063259340352701</v>
      </c>
    </row>
    <row r="12" spans="1:6" x14ac:dyDescent="0.2">
      <c r="A12" s="21" t="s">
        <v>152</v>
      </c>
      <c r="B12" s="21" t="s">
        <v>151</v>
      </c>
      <c r="C12" s="21" t="s">
        <v>153</v>
      </c>
      <c r="D12" s="24">
        <v>390695</v>
      </c>
      <c r="E12" s="22">
        <v>6646.3079930000004</v>
      </c>
      <c r="F12" s="23">
        <v>3.6026276489651901</v>
      </c>
    </row>
    <row r="13" spans="1:6" x14ac:dyDescent="0.2">
      <c r="A13" s="21" t="s">
        <v>171</v>
      </c>
      <c r="B13" s="21" t="s">
        <v>170</v>
      </c>
      <c r="C13" s="21" t="s">
        <v>120</v>
      </c>
      <c r="D13" s="24">
        <v>402443</v>
      </c>
      <c r="E13" s="22">
        <v>6473.8993200000004</v>
      </c>
      <c r="F13" s="23">
        <v>3.50917362111614</v>
      </c>
    </row>
    <row r="14" spans="1:6" x14ac:dyDescent="0.2">
      <c r="A14" s="21" t="s">
        <v>199</v>
      </c>
      <c r="B14" s="21" t="s">
        <v>198</v>
      </c>
      <c r="C14" s="21" t="s">
        <v>200</v>
      </c>
      <c r="D14" s="24">
        <v>219208</v>
      </c>
      <c r="E14" s="22">
        <v>6120.9449839999997</v>
      </c>
      <c r="F14" s="23">
        <v>3.3178549143942999</v>
      </c>
    </row>
    <row r="15" spans="1:6" x14ac:dyDescent="0.2">
      <c r="A15" s="21" t="s">
        <v>460</v>
      </c>
      <c r="B15" s="21" t="s">
        <v>459</v>
      </c>
      <c r="C15" s="21" t="s">
        <v>120</v>
      </c>
      <c r="D15" s="24">
        <v>631875</v>
      </c>
      <c r="E15" s="22">
        <v>4754.859375</v>
      </c>
      <c r="F15" s="23">
        <v>2.57736894970229</v>
      </c>
    </row>
    <row r="16" spans="1:6" x14ac:dyDescent="0.2">
      <c r="A16" s="21" t="s">
        <v>462</v>
      </c>
      <c r="B16" s="21" t="s">
        <v>461</v>
      </c>
      <c r="C16" s="21" t="s">
        <v>120</v>
      </c>
      <c r="D16" s="24">
        <v>592259</v>
      </c>
      <c r="E16" s="22">
        <v>4168.3188419999997</v>
      </c>
      <c r="F16" s="23">
        <v>2.2594349713717401</v>
      </c>
    </row>
    <row r="17" spans="1:6" x14ac:dyDescent="0.2">
      <c r="A17" s="21" t="s">
        <v>464</v>
      </c>
      <c r="B17" s="21" t="s">
        <v>463</v>
      </c>
      <c r="C17" s="21" t="s">
        <v>120</v>
      </c>
      <c r="D17" s="24">
        <v>51512</v>
      </c>
      <c r="E17" s="22">
        <v>3927.3263919999999</v>
      </c>
      <c r="F17" s="23">
        <v>2.1288051443345002</v>
      </c>
    </row>
    <row r="18" spans="1:6" x14ac:dyDescent="0.2">
      <c r="A18" s="21" t="s">
        <v>466</v>
      </c>
      <c r="B18" s="21" t="s">
        <v>465</v>
      </c>
      <c r="C18" s="21" t="s">
        <v>120</v>
      </c>
      <c r="D18" s="24">
        <v>641927</v>
      </c>
      <c r="E18" s="22">
        <v>3531.2404270000002</v>
      </c>
      <c r="F18" s="23">
        <v>1.91410696146681</v>
      </c>
    </row>
    <row r="19" spans="1:6" x14ac:dyDescent="0.2">
      <c r="A19" s="21" t="s">
        <v>468</v>
      </c>
      <c r="B19" s="21" t="s">
        <v>467</v>
      </c>
      <c r="C19" s="21" t="s">
        <v>120</v>
      </c>
      <c r="D19" s="24">
        <v>154535</v>
      </c>
      <c r="E19" s="22">
        <v>3019.845703</v>
      </c>
      <c r="F19" s="23">
        <v>1.63690572821706</v>
      </c>
    </row>
    <row r="20" spans="1:6" x14ac:dyDescent="0.2">
      <c r="A20" s="21" t="s">
        <v>220</v>
      </c>
      <c r="B20" s="21" t="s">
        <v>219</v>
      </c>
      <c r="C20" s="21" t="s">
        <v>120</v>
      </c>
      <c r="D20" s="24">
        <v>394533</v>
      </c>
      <c r="E20" s="22">
        <v>2904.3546799999999</v>
      </c>
      <c r="F20" s="23">
        <v>1.5743038817324699</v>
      </c>
    </row>
    <row r="21" spans="1:6" x14ac:dyDescent="0.2">
      <c r="A21" s="21" t="s">
        <v>470</v>
      </c>
      <c r="B21" s="21" t="s">
        <v>469</v>
      </c>
      <c r="C21" s="21" t="s">
        <v>139</v>
      </c>
      <c r="D21" s="24">
        <v>37369</v>
      </c>
      <c r="E21" s="22">
        <v>2780.6086059999998</v>
      </c>
      <c r="F21" s="23">
        <v>1.5072273893230299</v>
      </c>
    </row>
    <row r="22" spans="1:6" x14ac:dyDescent="0.2">
      <c r="A22" s="21" t="s">
        <v>472</v>
      </c>
      <c r="B22" s="21" t="s">
        <v>471</v>
      </c>
      <c r="C22" s="21" t="s">
        <v>345</v>
      </c>
      <c r="D22" s="24">
        <v>117565</v>
      </c>
      <c r="E22" s="22">
        <v>2158.1994880000002</v>
      </c>
      <c r="F22" s="23">
        <v>1.16985086391426</v>
      </c>
    </row>
    <row r="23" spans="1:6" x14ac:dyDescent="0.2">
      <c r="A23" s="21" t="s">
        <v>474</v>
      </c>
      <c r="B23" s="21" t="s">
        <v>473</v>
      </c>
      <c r="C23" s="21" t="s">
        <v>120</v>
      </c>
      <c r="D23" s="24">
        <v>286871</v>
      </c>
      <c r="E23" s="22">
        <v>2157.8436620000002</v>
      </c>
      <c r="F23" s="23">
        <v>1.16965798862362</v>
      </c>
    </row>
    <row r="24" spans="1:6" x14ac:dyDescent="0.2">
      <c r="A24" s="21" t="s">
        <v>476</v>
      </c>
      <c r="B24" s="21" t="s">
        <v>475</v>
      </c>
      <c r="C24" s="21" t="s">
        <v>139</v>
      </c>
      <c r="D24" s="24">
        <v>80000</v>
      </c>
      <c r="E24" s="22">
        <v>2000</v>
      </c>
      <c r="F24" s="23">
        <v>1.0840989171008999</v>
      </c>
    </row>
    <row r="25" spans="1:6" x14ac:dyDescent="0.2">
      <c r="A25" s="21" t="s">
        <v>478</v>
      </c>
      <c r="B25" s="21" t="s">
        <v>477</v>
      </c>
      <c r="C25" s="21" t="s">
        <v>120</v>
      </c>
      <c r="D25" s="24">
        <v>60767</v>
      </c>
      <c r="E25" s="22">
        <v>1749.816149</v>
      </c>
      <c r="F25" s="23">
        <v>0.94848689612828596</v>
      </c>
    </row>
    <row r="26" spans="1:6" x14ac:dyDescent="0.2">
      <c r="A26" s="21" t="s">
        <v>480</v>
      </c>
      <c r="B26" s="21" t="s">
        <v>479</v>
      </c>
      <c r="C26" s="21" t="s">
        <v>120</v>
      </c>
      <c r="D26" s="24">
        <v>749202</v>
      </c>
      <c r="E26" s="22">
        <v>1482.9704389999999</v>
      </c>
      <c r="F26" s="23">
        <v>0.80384332350627496</v>
      </c>
    </row>
    <row r="27" spans="1:6" x14ac:dyDescent="0.2">
      <c r="A27" s="21" t="s">
        <v>482</v>
      </c>
      <c r="B27" s="21" t="s">
        <v>481</v>
      </c>
      <c r="C27" s="21" t="s">
        <v>153</v>
      </c>
      <c r="D27" s="24">
        <v>157334</v>
      </c>
      <c r="E27" s="22">
        <v>1194.007726</v>
      </c>
      <c r="F27" s="23">
        <v>0.64721124138335595</v>
      </c>
    </row>
    <row r="28" spans="1:6" x14ac:dyDescent="0.2">
      <c r="A28" s="21" t="s">
        <v>484</v>
      </c>
      <c r="B28" s="21" t="s">
        <v>483</v>
      </c>
      <c r="C28" s="21" t="s">
        <v>120</v>
      </c>
      <c r="D28" s="24">
        <v>11412</v>
      </c>
      <c r="E28" s="22">
        <v>613.10969999999998</v>
      </c>
      <c r="F28" s="23">
        <v>0.33233578091702998</v>
      </c>
    </row>
    <row r="29" spans="1:6" x14ac:dyDescent="0.2">
      <c r="A29" s="21" t="s">
        <v>486</v>
      </c>
      <c r="B29" s="21" t="s">
        <v>485</v>
      </c>
      <c r="C29" s="21" t="s">
        <v>139</v>
      </c>
      <c r="D29" s="24">
        <v>49040</v>
      </c>
      <c r="E29" s="22">
        <v>556.57947999999999</v>
      </c>
      <c r="F29" s="23">
        <v>0.301693605774292</v>
      </c>
    </row>
    <row r="30" spans="1:6" x14ac:dyDescent="0.2">
      <c r="A30" s="21" t="s">
        <v>488</v>
      </c>
      <c r="B30" s="21" t="s">
        <v>487</v>
      </c>
      <c r="C30" s="21" t="s">
        <v>345</v>
      </c>
      <c r="D30" s="24">
        <v>22193</v>
      </c>
      <c r="E30" s="22">
        <v>341.16189250000002</v>
      </c>
      <c r="F30" s="23">
        <v>0.184926619107672</v>
      </c>
    </row>
    <row r="31" spans="1:6" x14ac:dyDescent="0.2">
      <c r="A31" s="21" t="s">
        <v>490</v>
      </c>
      <c r="B31" s="21" t="s">
        <v>489</v>
      </c>
      <c r="C31" s="21" t="s">
        <v>200</v>
      </c>
      <c r="D31" s="24">
        <v>225366</v>
      </c>
      <c r="E31" s="22">
        <v>181.757679</v>
      </c>
      <c r="F31" s="23">
        <v>9.8521651489336698E-2</v>
      </c>
    </row>
    <row r="32" spans="1:6" x14ac:dyDescent="0.2">
      <c r="A32" s="21" t="s">
        <v>492</v>
      </c>
      <c r="B32" s="21" t="s">
        <v>491</v>
      </c>
      <c r="C32" s="21" t="s">
        <v>120</v>
      </c>
      <c r="D32" s="24">
        <v>63629</v>
      </c>
      <c r="E32" s="22">
        <v>92.363856400000003</v>
      </c>
      <c r="F32" s="23">
        <v>5.00657783512517E-2</v>
      </c>
    </row>
    <row r="33" spans="1:9" x14ac:dyDescent="0.2">
      <c r="A33" s="20" t="s">
        <v>28</v>
      </c>
      <c r="B33" s="20"/>
      <c r="C33" s="20"/>
      <c r="D33" s="20"/>
      <c r="E33" s="25">
        <f>SUM(E7:E32)</f>
        <v>162669.37372189999</v>
      </c>
      <c r="F33" s="26">
        <f>SUM(F7:F32)</f>
        <v>88.174845948697012</v>
      </c>
      <c r="G33" s="14"/>
      <c r="H33" s="14"/>
      <c r="I33" s="14"/>
    </row>
    <row r="34" spans="1:9" x14ac:dyDescent="0.2">
      <c r="A34" s="21"/>
      <c r="B34" s="21"/>
      <c r="C34" s="21"/>
      <c r="D34" s="21"/>
      <c r="E34" s="22"/>
      <c r="F34" s="23"/>
    </row>
    <row r="35" spans="1:9" x14ac:dyDescent="0.2">
      <c r="A35" s="20" t="s">
        <v>428</v>
      </c>
      <c r="B35" s="21"/>
      <c r="C35" s="21"/>
      <c r="D35" s="21"/>
      <c r="E35" s="22"/>
      <c r="F35" s="23"/>
    </row>
    <row r="36" spans="1:9" x14ac:dyDescent="0.2">
      <c r="A36" s="21" t="s">
        <v>494</v>
      </c>
      <c r="B36" s="21" t="s">
        <v>493</v>
      </c>
      <c r="C36" s="21" t="s">
        <v>120</v>
      </c>
      <c r="D36" s="24">
        <v>2229</v>
      </c>
      <c r="E36" s="22">
        <v>1063.8716879999999</v>
      </c>
      <c r="F36" s="23">
        <v>0.576671072447555</v>
      </c>
    </row>
    <row r="37" spans="1:9" x14ac:dyDescent="0.2">
      <c r="A37" s="21" t="s">
        <v>496</v>
      </c>
      <c r="B37" s="21" t="s">
        <v>495</v>
      </c>
      <c r="C37" s="21" t="s">
        <v>431</v>
      </c>
      <c r="D37" s="24">
        <v>4766</v>
      </c>
      <c r="E37" s="22">
        <v>905.40229910000005</v>
      </c>
      <c r="F37" s="23">
        <v>0.490772825997489</v>
      </c>
    </row>
    <row r="38" spans="1:9" x14ac:dyDescent="0.2">
      <c r="A38" s="21" t="s">
        <v>498</v>
      </c>
      <c r="B38" s="21" t="s">
        <v>497</v>
      </c>
      <c r="C38" s="21" t="s">
        <v>120</v>
      </c>
      <c r="D38" s="24">
        <v>6171</v>
      </c>
      <c r="E38" s="22">
        <v>887.938807</v>
      </c>
      <c r="F38" s="23">
        <v>0.48130674956028402</v>
      </c>
    </row>
    <row r="39" spans="1:9" x14ac:dyDescent="0.2">
      <c r="A39" s="21" t="s">
        <v>500</v>
      </c>
      <c r="B39" s="21" t="s">
        <v>499</v>
      </c>
      <c r="C39" s="21" t="s">
        <v>139</v>
      </c>
      <c r="D39" s="24">
        <v>5661</v>
      </c>
      <c r="E39" s="22">
        <v>887.34225349999997</v>
      </c>
      <c r="F39" s="23">
        <v>0.48098338805861202</v>
      </c>
    </row>
    <row r="40" spans="1:9" x14ac:dyDescent="0.2">
      <c r="A40" s="21" t="s">
        <v>502</v>
      </c>
      <c r="B40" s="21" t="s">
        <v>501</v>
      </c>
      <c r="C40" s="21" t="s">
        <v>120</v>
      </c>
      <c r="D40" s="24">
        <v>2530</v>
      </c>
      <c r="E40" s="22">
        <v>864.51569989999996</v>
      </c>
      <c r="F40" s="23">
        <v>0.46861026703915998</v>
      </c>
    </row>
    <row r="41" spans="1:9" x14ac:dyDescent="0.2">
      <c r="A41" s="21" t="s">
        <v>445</v>
      </c>
      <c r="B41" s="21" t="s">
        <v>444</v>
      </c>
      <c r="C41" s="21" t="s">
        <v>345</v>
      </c>
      <c r="D41" s="24">
        <v>13736</v>
      </c>
      <c r="E41" s="22">
        <v>861.57480150000004</v>
      </c>
      <c r="F41" s="23">
        <v>0.46701615465378798</v>
      </c>
    </row>
    <row r="42" spans="1:9" x14ac:dyDescent="0.2">
      <c r="A42" s="20" t="s">
        <v>28</v>
      </c>
      <c r="B42" s="20"/>
      <c r="C42" s="20"/>
      <c r="D42" s="20"/>
      <c r="E42" s="25">
        <f>SUM(E35:E41)</f>
        <v>5470.6455489999998</v>
      </c>
      <c r="F42" s="26">
        <f>SUM(F35:F41)</f>
        <v>2.9653604577568884</v>
      </c>
      <c r="G42" s="14"/>
      <c r="H42" s="14"/>
      <c r="I42" s="14"/>
    </row>
    <row r="43" spans="1:9" x14ac:dyDescent="0.2">
      <c r="A43" s="21"/>
      <c r="B43" s="21"/>
      <c r="C43" s="21"/>
      <c r="D43" s="21"/>
      <c r="E43" s="22"/>
      <c r="F43" s="23"/>
    </row>
    <row r="44" spans="1:9" x14ac:dyDescent="0.2">
      <c r="A44" s="20" t="s">
        <v>456</v>
      </c>
      <c r="B44" s="21"/>
      <c r="C44" s="21"/>
      <c r="D44" s="21"/>
      <c r="E44" s="22"/>
      <c r="F44" s="23"/>
    </row>
    <row r="45" spans="1:9" x14ac:dyDescent="0.2">
      <c r="A45" s="21" t="s">
        <v>504</v>
      </c>
      <c r="B45" s="21" t="s">
        <v>503</v>
      </c>
      <c r="C45" s="21" t="s">
        <v>458</v>
      </c>
      <c r="D45" s="24">
        <v>95810.123999999996</v>
      </c>
      <c r="E45" s="22">
        <v>5700.1980549999998</v>
      </c>
      <c r="F45" s="23">
        <v>3.0897892693430902</v>
      </c>
    </row>
    <row r="46" spans="1:9" x14ac:dyDescent="0.2">
      <c r="A46" s="20" t="s">
        <v>28</v>
      </c>
      <c r="B46" s="20"/>
      <c r="C46" s="20"/>
      <c r="D46" s="20"/>
      <c r="E46" s="25">
        <f>SUM(E45:E45)</f>
        <v>5700.1980549999998</v>
      </c>
      <c r="F46" s="26">
        <f>SUM(F45:F45)</f>
        <v>3.0897892693430902</v>
      </c>
      <c r="G46" s="14"/>
      <c r="H46" s="14"/>
      <c r="I46" s="14"/>
    </row>
    <row r="47" spans="1:9" x14ac:dyDescent="0.2">
      <c r="A47" s="21"/>
      <c r="B47" s="21"/>
      <c r="C47" s="21"/>
      <c r="D47" s="21"/>
      <c r="E47" s="22"/>
      <c r="F47" s="23"/>
    </row>
    <row r="48" spans="1:9" x14ac:dyDescent="0.2">
      <c r="A48" s="20" t="s">
        <v>33</v>
      </c>
      <c r="B48" s="20"/>
      <c r="C48" s="20"/>
      <c r="D48" s="20"/>
      <c r="E48" s="25">
        <f>E33+E42+E46</f>
        <v>173840.21732589998</v>
      </c>
      <c r="F48" s="26">
        <f>F33+F42+F46</f>
        <v>94.229995675796985</v>
      </c>
      <c r="G48" s="14"/>
      <c r="H48" s="14"/>
      <c r="I48" s="14"/>
    </row>
    <row r="49" spans="1:9" x14ac:dyDescent="0.2">
      <c r="A49" s="20"/>
      <c r="B49" s="20"/>
      <c r="C49" s="20"/>
      <c r="D49" s="20"/>
      <c r="E49" s="25"/>
      <c r="F49" s="26"/>
      <c r="G49" s="14"/>
      <c r="H49" s="14"/>
      <c r="I49" s="14"/>
    </row>
    <row r="50" spans="1:9" x14ac:dyDescent="0.2">
      <c r="A50" s="20" t="s">
        <v>35</v>
      </c>
      <c r="B50" s="20"/>
      <c r="C50" s="20"/>
      <c r="D50" s="20"/>
      <c r="E50" s="25">
        <f>E52-(E33+E42+E46)</f>
        <v>10644.793077800015</v>
      </c>
      <c r="F50" s="26">
        <f>F52-(F33+F42+F46)</f>
        <v>5.7700043242030148</v>
      </c>
      <c r="G50" s="14"/>
      <c r="H50" s="14"/>
      <c r="I50" s="14"/>
    </row>
    <row r="51" spans="1:9" x14ac:dyDescent="0.2">
      <c r="A51" s="20"/>
      <c r="B51" s="20"/>
      <c r="C51" s="20"/>
      <c r="D51" s="20"/>
      <c r="E51" s="25"/>
      <c r="F51" s="26"/>
      <c r="G51" s="14"/>
      <c r="H51" s="14"/>
      <c r="I51" s="14"/>
    </row>
    <row r="52" spans="1:9" x14ac:dyDescent="0.2">
      <c r="A52" s="27" t="s">
        <v>34</v>
      </c>
      <c r="B52" s="27"/>
      <c r="C52" s="27"/>
      <c r="D52" s="27"/>
      <c r="E52" s="28">
        <v>184485.0104037</v>
      </c>
      <c r="F52" s="29">
        <v>100</v>
      </c>
      <c r="G52" s="14"/>
      <c r="H52" s="14"/>
      <c r="I52" s="14"/>
    </row>
    <row r="54" spans="1:9" x14ac:dyDescent="0.2">
      <c r="A54" s="14" t="s">
        <v>37</v>
      </c>
    </row>
    <row r="55" spans="1:9" x14ac:dyDescent="0.2">
      <c r="A55" s="14" t="s">
        <v>38</v>
      </c>
    </row>
    <row r="56" spans="1:9" x14ac:dyDescent="0.2">
      <c r="A56" s="14" t="s">
        <v>39</v>
      </c>
      <c r="B56" s="14"/>
      <c r="C56" s="30" t="s">
        <v>41</v>
      </c>
      <c r="D56" s="14" t="s">
        <v>40</v>
      </c>
    </row>
    <row r="57" spans="1:9" x14ac:dyDescent="0.2">
      <c r="A57" s="7" t="s">
        <v>42</v>
      </c>
      <c r="C57" s="31">
        <v>463.28449999999998</v>
      </c>
      <c r="D57" s="31">
        <v>517.51009999999997</v>
      </c>
    </row>
    <row r="58" spans="1:9" x14ac:dyDescent="0.2">
      <c r="A58" s="7" t="s">
        <v>43</v>
      </c>
      <c r="C58" s="31">
        <v>47.488399999999999</v>
      </c>
      <c r="D58" s="31">
        <v>53.046799999999998</v>
      </c>
    </row>
    <row r="59" spans="1:9" x14ac:dyDescent="0.2">
      <c r="A59" s="7" t="s">
        <v>44</v>
      </c>
      <c r="C59" s="31">
        <v>503.68610000000001</v>
      </c>
      <c r="D59" s="31">
        <v>565.52949999999998</v>
      </c>
    </row>
    <row r="60" spans="1:9" x14ac:dyDescent="0.2">
      <c r="A60" s="7" t="s">
        <v>45</v>
      </c>
      <c r="C60" s="31">
        <v>52.455100000000002</v>
      </c>
      <c r="D60" s="31">
        <v>58.892000000000003</v>
      </c>
    </row>
    <row r="62" spans="1:9" x14ac:dyDescent="0.2">
      <c r="A62" s="7" t="s">
        <v>46</v>
      </c>
    </row>
    <row r="64" spans="1:9" x14ac:dyDescent="0.2">
      <c r="A64" s="14" t="s">
        <v>47</v>
      </c>
      <c r="D64" s="30" t="s">
        <v>48</v>
      </c>
    </row>
    <row r="66" spans="1:4" x14ac:dyDescent="0.2">
      <c r="A66" s="14" t="s">
        <v>359</v>
      </c>
      <c r="D66" s="52">
        <v>0.4874</v>
      </c>
    </row>
    <row r="68" spans="1:4" x14ac:dyDescent="0.2">
      <c r="A68" s="90" t="s">
        <v>50</v>
      </c>
      <c r="B68" s="90"/>
      <c r="C68" s="90"/>
      <c r="D68" s="30" t="s">
        <v>48</v>
      </c>
    </row>
    <row r="70" spans="1:4" x14ac:dyDescent="0.2">
      <c r="A70" s="14" t="s">
        <v>884</v>
      </c>
    </row>
    <row r="71" spans="1:4" x14ac:dyDescent="0.2">
      <c r="A71" s="14"/>
    </row>
    <row r="72" spans="1:4" x14ac:dyDescent="0.2">
      <c r="A72" s="66" t="s">
        <v>891</v>
      </c>
    </row>
    <row r="73" spans="1:4" x14ac:dyDescent="0.2">
      <c r="A73" s="67"/>
    </row>
    <row r="74" spans="1:4" x14ac:dyDescent="0.2">
      <c r="A74" s="68"/>
    </row>
    <row r="75" spans="1:4" x14ac:dyDescent="0.2">
      <c r="A75" s="68"/>
    </row>
    <row r="76" spans="1:4" x14ac:dyDescent="0.2">
      <c r="A76" s="68"/>
    </row>
    <row r="77" spans="1:4" x14ac:dyDescent="0.2">
      <c r="A77" s="68"/>
    </row>
    <row r="78" spans="1:4" x14ac:dyDescent="0.2">
      <c r="A78" s="68"/>
    </row>
    <row r="79" spans="1:4" x14ac:dyDescent="0.2">
      <c r="A79" s="68"/>
    </row>
    <row r="80" spans="1:4" x14ac:dyDescent="0.2">
      <c r="A80" s="68"/>
    </row>
    <row r="81" spans="1:1" x14ac:dyDescent="0.2">
      <c r="A81" s="68"/>
    </row>
    <row r="82" spans="1:1" x14ac:dyDescent="0.2">
      <c r="A82" s="68"/>
    </row>
    <row r="83" spans="1:1" x14ac:dyDescent="0.2">
      <c r="A83" s="68"/>
    </row>
    <row r="84" spans="1:1" x14ac:dyDescent="0.2">
      <c r="A84" s="68"/>
    </row>
    <row r="85" spans="1:1" x14ac:dyDescent="0.2">
      <c r="A85" s="68"/>
    </row>
    <row r="86" spans="1:1" x14ac:dyDescent="0.2">
      <c r="A86" s="66" t="s">
        <v>899</v>
      </c>
    </row>
    <row r="87" spans="1:1" x14ac:dyDescent="0.2">
      <c r="A87" s="68"/>
    </row>
    <row r="88" spans="1:1" x14ac:dyDescent="0.2">
      <c r="A88" s="66" t="s">
        <v>892</v>
      </c>
    </row>
    <row r="89" spans="1:1" x14ac:dyDescent="0.2">
      <c r="A89" s="68"/>
    </row>
    <row r="90" spans="1:1" x14ac:dyDescent="0.2">
      <c r="A90" s="68"/>
    </row>
    <row r="91" spans="1:1" x14ac:dyDescent="0.2">
      <c r="A91" s="68"/>
    </row>
    <row r="92" spans="1:1" x14ac:dyDescent="0.2">
      <c r="A92" s="68"/>
    </row>
    <row r="93" spans="1:1" x14ac:dyDescent="0.2">
      <c r="A93" s="68"/>
    </row>
    <row r="94" spans="1:1" x14ac:dyDescent="0.2">
      <c r="A94" s="68"/>
    </row>
    <row r="95" spans="1:1" x14ac:dyDescent="0.2">
      <c r="A95" s="68"/>
    </row>
    <row r="96" spans="1:1" x14ac:dyDescent="0.2">
      <c r="A96" s="68"/>
    </row>
    <row r="97" spans="1:1" x14ac:dyDescent="0.2">
      <c r="A97" s="68"/>
    </row>
    <row r="98" spans="1:1" x14ac:dyDescent="0.2">
      <c r="A98" s="68"/>
    </row>
    <row r="99" spans="1:1" x14ac:dyDescent="0.2">
      <c r="A99" s="68"/>
    </row>
    <row r="100" spans="1:1" x14ac:dyDescent="0.2">
      <c r="A100" s="68"/>
    </row>
    <row r="103" spans="1:1" x14ac:dyDescent="0.2">
      <c r="A103" s="7" t="s">
        <v>890</v>
      </c>
    </row>
  </sheetData>
  <mergeCells count="2">
    <mergeCell ref="A1:F1"/>
    <mergeCell ref="A68:C68"/>
  </mergeCells>
  <conditionalFormatting sqref="F2:F3">
    <cfRule type="cellIs" dxfId="61" priority="3" stopIfTrue="1" operator="between">
      <formula>0.009</formula>
      <formula>-0.009</formula>
    </cfRule>
  </conditionalFormatting>
  <conditionalFormatting sqref="F5:F102">
    <cfRule type="cellIs" dxfId="60" priority="1" stopIfTrue="1" operator="between">
      <formula>0.009</formula>
      <formula>-0.009</formula>
    </cfRule>
  </conditionalFormatting>
  <conditionalFormatting sqref="F203:F65536">
    <cfRule type="cellIs" dxfId="59" priority="2"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262"/>
  <sheetViews>
    <sheetView workbookViewId="0">
      <selection sqref="A1:F1"/>
    </sheetView>
  </sheetViews>
  <sheetFormatPr defaultColWidth="9.140625" defaultRowHeight="11.25" x14ac:dyDescent="0.2"/>
  <cols>
    <col min="1" max="1" width="38.7109375" style="7" bestFit="1" customWidth="1"/>
    <col min="2" max="2" width="42.85546875" style="7" bestFit="1" customWidth="1"/>
    <col min="3" max="3" width="25.5703125" style="7" bestFit="1" customWidth="1"/>
    <col min="4" max="4" width="15" style="7" bestFit="1" customWidth="1"/>
    <col min="5" max="5" width="33.28515625" style="10" customWidth="1"/>
    <col min="6" max="6" width="13.5703125" style="11" bestFit="1" customWidth="1"/>
    <col min="7" max="16384" width="9.140625" style="7"/>
  </cols>
  <sheetData>
    <row r="1" spans="1:7" s="1" customFormat="1" ht="15" x14ac:dyDescent="0.2">
      <c r="A1" s="85" t="s">
        <v>14</v>
      </c>
      <c r="B1" s="86"/>
      <c r="C1" s="86"/>
      <c r="D1" s="86"/>
      <c r="E1" s="86"/>
      <c r="F1" s="86"/>
    </row>
    <row r="2" spans="1:7" s="1" customFormat="1" ht="12" x14ac:dyDescent="0.2">
      <c r="E2" s="5"/>
      <c r="F2" s="9"/>
    </row>
    <row r="3" spans="1:7" s="1" customFormat="1" ht="12" x14ac:dyDescent="0.2">
      <c r="A3" s="8" t="s">
        <v>7</v>
      </c>
      <c r="B3" s="2"/>
      <c r="C3" s="3"/>
      <c r="D3" s="3"/>
      <c r="E3" s="4"/>
      <c r="F3" s="9"/>
    </row>
    <row r="4" spans="1:7" s="1" customFormat="1" ht="30.75" customHeight="1" x14ac:dyDescent="0.2">
      <c r="A4" s="6" t="s">
        <v>2</v>
      </c>
      <c r="B4" s="6" t="s">
        <v>0</v>
      </c>
      <c r="C4" s="13" t="s">
        <v>4</v>
      </c>
      <c r="D4" s="13" t="s">
        <v>1</v>
      </c>
      <c r="E4" s="53" t="s">
        <v>6</v>
      </c>
      <c r="F4" s="12" t="s">
        <v>3</v>
      </c>
      <c r="G4" s="12" t="s">
        <v>5</v>
      </c>
    </row>
    <row r="5" spans="1:7" x14ac:dyDescent="0.2">
      <c r="A5" s="16" t="s">
        <v>109</v>
      </c>
      <c r="B5" s="17"/>
      <c r="C5" s="17"/>
      <c r="D5" s="17"/>
      <c r="E5" s="18"/>
      <c r="F5" s="19"/>
      <c r="G5" s="18"/>
    </row>
    <row r="6" spans="1:7" x14ac:dyDescent="0.2">
      <c r="A6" s="20" t="s">
        <v>25</v>
      </c>
      <c r="B6" s="21"/>
      <c r="C6" s="21"/>
      <c r="D6" s="21"/>
      <c r="E6" s="22"/>
      <c r="F6" s="23"/>
      <c r="G6" s="22"/>
    </row>
    <row r="7" spans="1:7" x14ac:dyDescent="0.2">
      <c r="A7" s="21" t="s">
        <v>506</v>
      </c>
      <c r="B7" s="21" t="s">
        <v>505</v>
      </c>
      <c r="C7" s="21" t="s">
        <v>223</v>
      </c>
      <c r="D7" s="24">
        <v>3868691</v>
      </c>
      <c r="E7" s="22">
        <v>45604.129509999999</v>
      </c>
      <c r="F7" s="23">
        <v>3.2705383732076099</v>
      </c>
      <c r="G7" s="22"/>
    </row>
    <row r="8" spans="1:7" x14ac:dyDescent="0.2">
      <c r="A8" s="21" t="s">
        <v>508</v>
      </c>
      <c r="B8" s="21" t="s">
        <v>507</v>
      </c>
      <c r="C8" s="21" t="s">
        <v>150</v>
      </c>
      <c r="D8" s="24">
        <v>8473781</v>
      </c>
      <c r="E8" s="22">
        <v>37674.430330000003</v>
      </c>
      <c r="F8" s="23">
        <v>2.7018533498371702</v>
      </c>
      <c r="G8" s="22"/>
    </row>
    <row r="9" spans="1:7" x14ac:dyDescent="0.2">
      <c r="A9" s="21" t="s">
        <v>510</v>
      </c>
      <c r="B9" s="21" t="s">
        <v>509</v>
      </c>
      <c r="C9" s="21" t="s">
        <v>235</v>
      </c>
      <c r="D9" s="24">
        <v>1387967</v>
      </c>
      <c r="E9" s="22">
        <v>36590.974020000001</v>
      </c>
      <c r="F9" s="23">
        <v>2.6241523724120501</v>
      </c>
      <c r="G9" s="22"/>
    </row>
    <row r="10" spans="1:7" x14ac:dyDescent="0.2">
      <c r="A10" s="21" t="s">
        <v>512</v>
      </c>
      <c r="B10" s="21" t="s">
        <v>511</v>
      </c>
      <c r="C10" s="21" t="s">
        <v>112</v>
      </c>
      <c r="D10" s="24">
        <v>15398917</v>
      </c>
      <c r="E10" s="22">
        <v>34798.47264</v>
      </c>
      <c r="F10" s="23">
        <v>2.4956016334700402</v>
      </c>
      <c r="G10" s="22"/>
    </row>
    <row r="11" spans="1:7" x14ac:dyDescent="0.2">
      <c r="A11" s="21" t="s">
        <v>514</v>
      </c>
      <c r="B11" s="21" t="s">
        <v>513</v>
      </c>
      <c r="C11" s="21" t="s">
        <v>112</v>
      </c>
      <c r="D11" s="24">
        <v>48064081</v>
      </c>
      <c r="E11" s="22">
        <v>33591.986210000003</v>
      </c>
      <c r="F11" s="23">
        <v>2.4090774478652199</v>
      </c>
      <c r="G11" s="22"/>
    </row>
    <row r="12" spans="1:7" x14ac:dyDescent="0.2">
      <c r="A12" s="21" t="s">
        <v>516</v>
      </c>
      <c r="B12" s="21" t="s">
        <v>515</v>
      </c>
      <c r="C12" s="21" t="s">
        <v>156</v>
      </c>
      <c r="D12" s="24">
        <v>4963469</v>
      </c>
      <c r="E12" s="22">
        <v>32617.436529999999</v>
      </c>
      <c r="F12" s="23">
        <v>2.3391868006961198</v>
      </c>
      <c r="G12" s="22"/>
    </row>
    <row r="13" spans="1:7" x14ac:dyDescent="0.2">
      <c r="A13" s="21" t="s">
        <v>518</v>
      </c>
      <c r="B13" s="21" t="s">
        <v>517</v>
      </c>
      <c r="C13" s="21" t="s">
        <v>147</v>
      </c>
      <c r="D13" s="24">
        <v>1448723</v>
      </c>
      <c r="E13" s="22">
        <v>28410.182390000002</v>
      </c>
      <c r="F13" s="23">
        <v>2.03746004352407</v>
      </c>
      <c r="G13" s="22"/>
    </row>
    <row r="14" spans="1:7" x14ac:dyDescent="0.2">
      <c r="A14" s="21" t="s">
        <v>155</v>
      </c>
      <c r="B14" s="21" t="s">
        <v>154</v>
      </c>
      <c r="C14" s="21" t="s">
        <v>156</v>
      </c>
      <c r="D14" s="24">
        <v>6900000</v>
      </c>
      <c r="E14" s="22">
        <v>26979</v>
      </c>
      <c r="F14" s="23">
        <v>1.9348215988076201</v>
      </c>
      <c r="G14" s="22"/>
    </row>
    <row r="15" spans="1:7" x14ac:dyDescent="0.2">
      <c r="A15" s="21" t="s">
        <v>225</v>
      </c>
      <c r="B15" s="21" t="s">
        <v>224</v>
      </c>
      <c r="C15" s="21" t="s">
        <v>226</v>
      </c>
      <c r="D15" s="24">
        <v>2452684</v>
      </c>
      <c r="E15" s="22">
        <v>26746.51902</v>
      </c>
      <c r="F15" s="23">
        <v>1.91814903046128</v>
      </c>
      <c r="G15" s="22"/>
    </row>
    <row r="16" spans="1:7" x14ac:dyDescent="0.2">
      <c r="A16" s="21" t="s">
        <v>173</v>
      </c>
      <c r="B16" s="21" t="s">
        <v>172</v>
      </c>
      <c r="C16" s="21" t="s">
        <v>174</v>
      </c>
      <c r="D16" s="24">
        <v>1819819</v>
      </c>
      <c r="E16" s="22">
        <v>25306.403010000002</v>
      </c>
      <c r="F16" s="23">
        <v>1.81486990369837</v>
      </c>
      <c r="G16" s="22"/>
    </row>
    <row r="17" spans="1:7" x14ac:dyDescent="0.2">
      <c r="A17" s="21" t="s">
        <v>520</v>
      </c>
      <c r="B17" s="21" t="s">
        <v>519</v>
      </c>
      <c r="C17" s="21" t="s">
        <v>156</v>
      </c>
      <c r="D17" s="24">
        <v>1330632</v>
      </c>
      <c r="E17" s="22">
        <v>24896.79004</v>
      </c>
      <c r="F17" s="23">
        <v>1.78549416621708</v>
      </c>
      <c r="G17" s="22"/>
    </row>
    <row r="18" spans="1:7" x14ac:dyDescent="0.2">
      <c r="A18" s="21" t="s">
        <v>169</v>
      </c>
      <c r="B18" s="21" t="s">
        <v>168</v>
      </c>
      <c r="C18" s="21" t="s">
        <v>147</v>
      </c>
      <c r="D18" s="24">
        <v>1866828</v>
      </c>
      <c r="E18" s="22">
        <v>24700.934679999998</v>
      </c>
      <c r="F18" s="23">
        <v>1.77144823490864</v>
      </c>
      <c r="G18" s="22"/>
    </row>
    <row r="19" spans="1:7" x14ac:dyDescent="0.2">
      <c r="A19" s="21" t="s">
        <v>114</v>
      </c>
      <c r="B19" s="21" t="s">
        <v>113</v>
      </c>
      <c r="C19" s="21" t="s">
        <v>112</v>
      </c>
      <c r="D19" s="24">
        <v>1759945</v>
      </c>
      <c r="E19" s="22">
        <v>22742.88926</v>
      </c>
      <c r="F19" s="23">
        <v>1.63102536637896</v>
      </c>
      <c r="G19" s="22"/>
    </row>
    <row r="20" spans="1:7" x14ac:dyDescent="0.2">
      <c r="A20" s="21" t="s">
        <v>462</v>
      </c>
      <c r="B20" s="21" t="s">
        <v>461</v>
      </c>
      <c r="C20" s="21" t="s">
        <v>120</v>
      </c>
      <c r="D20" s="24">
        <v>2962700</v>
      </c>
      <c r="E20" s="22">
        <v>20851.482599999999</v>
      </c>
      <c r="F20" s="23">
        <v>1.4953815523793099</v>
      </c>
      <c r="G20" s="22"/>
    </row>
    <row r="21" spans="1:7" x14ac:dyDescent="0.2">
      <c r="A21" s="21" t="s">
        <v>522</v>
      </c>
      <c r="B21" s="21" t="s">
        <v>521</v>
      </c>
      <c r="C21" s="21" t="s">
        <v>206</v>
      </c>
      <c r="D21" s="24">
        <v>2860279</v>
      </c>
      <c r="E21" s="22">
        <v>19396.982039999999</v>
      </c>
      <c r="F21" s="23">
        <v>1.39107082555601</v>
      </c>
      <c r="G21" s="22"/>
    </row>
    <row r="22" spans="1:7" x14ac:dyDescent="0.2">
      <c r="A22" s="21" t="s">
        <v>377</v>
      </c>
      <c r="B22" s="21" t="s">
        <v>376</v>
      </c>
      <c r="C22" s="21" t="s">
        <v>378</v>
      </c>
      <c r="D22" s="24">
        <v>2750000</v>
      </c>
      <c r="E22" s="22">
        <v>19342.125</v>
      </c>
      <c r="F22" s="23">
        <v>1.3871367069512199</v>
      </c>
      <c r="G22" s="22"/>
    </row>
    <row r="23" spans="1:7" x14ac:dyDescent="0.2">
      <c r="A23" s="21" t="s">
        <v>524</v>
      </c>
      <c r="B23" s="21" t="s">
        <v>523</v>
      </c>
      <c r="C23" s="21" t="s">
        <v>167</v>
      </c>
      <c r="D23" s="24">
        <v>2060963</v>
      </c>
      <c r="E23" s="22">
        <v>19257.638269999999</v>
      </c>
      <c r="F23" s="23">
        <v>1.3810776702924601</v>
      </c>
      <c r="G23" s="22"/>
    </row>
    <row r="24" spans="1:7" x14ac:dyDescent="0.2">
      <c r="A24" s="21" t="s">
        <v>526</v>
      </c>
      <c r="B24" s="21" t="s">
        <v>525</v>
      </c>
      <c r="C24" s="21" t="s">
        <v>223</v>
      </c>
      <c r="D24" s="24">
        <v>1191243</v>
      </c>
      <c r="E24" s="22">
        <v>18921.703809999999</v>
      </c>
      <c r="F24" s="23">
        <v>1.3569858489131701</v>
      </c>
      <c r="G24" s="22"/>
    </row>
    <row r="25" spans="1:7" x14ac:dyDescent="0.2">
      <c r="A25" s="21" t="s">
        <v>528</v>
      </c>
      <c r="B25" s="21" t="s">
        <v>527</v>
      </c>
      <c r="C25" s="21" t="s">
        <v>185</v>
      </c>
      <c r="D25" s="24">
        <v>1362883</v>
      </c>
      <c r="E25" s="22">
        <v>18793.475129999999</v>
      </c>
      <c r="F25" s="23">
        <v>1.3477898216456501</v>
      </c>
      <c r="G25" s="22"/>
    </row>
    <row r="26" spans="1:7" x14ac:dyDescent="0.2">
      <c r="A26" s="21" t="s">
        <v>530</v>
      </c>
      <c r="B26" s="21" t="s">
        <v>529</v>
      </c>
      <c r="C26" s="21" t="s">
        <v>531</v>
      </c>
      <c r="D26" s="24">
        <v>2674074</v>
      </c>
      <c r="E26" s="22">
        <v>18771.999479999999</v>
      </c>
      <c r="F26" s="23">
        <v>1.3462496774049999</v>
      </c>
      <c r="G26" s="22"/>
    </row>
    <row r="27" spans="1:7" x14ac:dyDescent="0.2">
      <c r="A27" s="21" t="s">
        <v>212</v>
      </c>
      <c r="B27" s="21" t="s">
        <v>211</v>
      </c>
      <c r="C27" s="21" t="s">
        <v>159</v>
      </c>
      <c r="D27" s="24">
        <v>15488074</v>
      </c>
      <c r="E27" s="22">
        <v>18237.207139999999</v>
      </c>
      <c r="F27" s="23">
        <v>1.3078965964787601</v>
      </c>
      <c r="G27" s="22"/>
    </row>
    <row r="28" spans="1:7" x14ac:dyDescent="0.2">
      <c r="A28" s="21" t="s">
        <v>111</v>
      </c>
      <c r="B28" s="21" t="s">
        <v>110</v>
      </c>
      <c r="C28" s="21" t="s">
        <v>112</v>
      </c>
      <c r="D28" s="24">
        <v>1036125</v>
      </c>
      <c r="E28" s="22">
        <v>17984.021629999999</v>
      </c>
      <c r="F28" s="23">
        <v>1.28973918540893</v>
      </c>
      <c r="G28" s="22"/>
    </row>
    <row r="29" spans="1:7" x14ac:dyDescent="0.2">
      <c r="A29" s="21" t="s">
        <v>533</v>
      </c>
      <c r="B29" s="21" t="s">
        <v>532</v>
      </c>
      <c r="C29" s="21" t="s">
        <v>120</v>
      </c>
      <c r="D29" s="24">
        <v>1272610</v>
      </c>
      <c r="E29" s="22">
        <v>17730.63883</v>
      </c>
      <c r="F29" s="23">
        <v>1.2715676255213699</v>
      </c>
      <c r="G29" s="22"/>
    </row>
    <row r="30" spans="1:7" x14ac:dyDescent="0.2">
      <c r="A30" s="21" t="s">
        <v>245</v>
      </c>
      <c r="B30" s="21" t="s">
        <v>244</v>
      </c>
      <c r="C30" s="21" t="s">
        <v>150</v>
      </c>
      <c r="D30" s="24">
        <v>790459</v>
      </c>
      <c r="E30" s="22">
        <v>16964.83106</v>
      </c>
      <c r="F30" s="23">
        <v>1.21664707939547</v>
      </c>
      <c r="G30" s="22"/>
    </row>
    <row r="31" spans="1:7" x14ac:dyDescent="0.2">
      <c r="A31" s="21" t="s">
        <v>472</v>
      </c>
      <c r="B31" s="21" t="s">
        <v>471</v>
      </c>
      <c r="C31" s="21" t="s">
        <v>345</v>
      </c>
      <c r="D31" s="24">
        <v>910911</v>
      </c>
      <c r="E31" s="22">
        <v>16722.04868</v>
      </c>
      <c r="F31" s="23">
        <v>1.1992357375134901</v>
      </c>
      <c r="G31" s="22"/>
    </row>
    <row r="32" spans="1:7" x14ac:dyDescent="0.2">
      <c r="A32" s="21" t="s">
        <v>535</v>
      </c>
      <c r="B32" s="21" t="s">
        <v>534</v>
      </c>
      <c r="C32" s="21" t="s">
        <v>185</v>
      </c>
      <c r="D32" s="24">
        <v>995749</v>
      </c>
      <c r="E32" s="22">
        <v>16549.846249999999</v>
      </c>
      <c r="F32" s="23">
        <v>1.1868860959059</v>
      </c>
      <c r="G32" s="22"/>
    </row>
    <row r="33" spans="1:7" x14ac:dyDescent="0.2">
      <c r="A33" s="21" t="s">
        <v>412</v>
      </c>
      <c r="B33" s="21" t="s">
        <v>411</v>
      </c>
      <c r="C33" s="21" t="s">
        <v>133</v>
      </c>
      <c r="D33" s="24">
        <v>8733144</v>
      </c>
      <c r="E33" s="22">
        <v>16522.235130000001</v>
      </c>
      <c r="F33" s="23">
        <v>1.18490594129145</v>
      </c>
      <c r="G33" s="22"/>
    </row>
    <row r="34" spans="1:7" x14ac:dyDescent="0.2">
      <c r="A34" s="21" t="s">
        <v>228</v>
      </c>
      <c r="B34" s="21" t="s">
        <v>227</v>
      </c>
      <c r="C34" s="21" t="s">
        <v>203</v>
      </c>
      <c r="D34" s="24">
        <v>2036808</v>
      </c>
      <c r="E34" s="22">
        <v>16502.218420000001</v>
      </c>
      <c r="F34" s="23">
        <v>1.18347042615579</v>
      </c>
      <c r="G34" s="22"/>
    </row>
    <row r="35" spans="1:7" x14ac:dyDescent="0.2">
      <c r="A35" s="21" t="s">
        <v>187</v>
      </c>
      <c r="B35" s="21" t="s">
        <v>186</v>
      </c>
      <c r="C35" s="21" t="s">
        <v>159</v>
      </c>
      <c r="D35" s="24">
        <v>5126290</v>
      </c>
      <c r="E35" s="22">
        <v>16455.390899999999</v>
      </c>
      <c r="F35" s="23">
        <v>1.1801121513081401</v>
      </c>
      <c r="G35" s="22"/>
    </row>
    <row r="36" spans="1:7" x14ac:dyDescent="0.2">
      <c r="A36" s="21" t="s">
        <v>537</v>
      </c>
      <c r="B36" s="21" t="s">
        <v>536</v>
      </c>
      <c r="C36" s="21" t="s">
        <v>218</v>
      </c>
      <c r="D36" s="24">
        <v>952883</v>
      </c>
      <c r="E36" s="22">
        <v>16345.278539999999</v>
      </c>
      <c r="F36" s="23">
        <v>1.1722153511145199</v>
      </c>
      <c r="G36" s="22"/>
    </row>
    <row r="37" spans="1:7" x14ac:dyDescent="0.2">
      <c r="A37" s="21" t="s">
        <v>539</v>
      </c>
      <c r="B37" s="21" t="s">
        <v>538</v>
      </c>
      <c r="C37" s="21" t="s">
        <v>437</v>
      </c>
      <c r="D37" s="24">
        <v>3106123</v>
      </c>
      <c r="E37" s="22">
        <v>16086.61102</v>
      </c>
      <c r="F37" s="23">
        <v>1.1536647931025099</v>
      </c>
      <c r="G37" s="22"/>
    </row>
    <row r="38" spans="1:7" x14ac:dyDescent="0.2">
      <c r="A38" s="21" t="s">
        <v>541</v>
      </c>
      <c r="B38" s="21" t="s">
        <v>540</v>
      </c>
      <c r="C38" s="21" t="s">
        <v>117</v>
      </c>
      <c r="D38" s="24">
        <v>5297684</v>
      </c>
      <c r="E38" s="22">
        <v>15734.12148</v>
      </c>
      <c r="F38" s="23">
        <v>1.12838571028455</v>
      </c>
      <c r="G38" s="22"/>
    </row>
    <row r="39" spans="1:7" x14ac:dyDescent="0.2">
      <c r="A39" s="21" t="s">
        <v>199</v>
      </c>
      <c r="B39" s="21" t="s">
        <v>198</v>
      </c>
      <c r="C39" s="21" t="s">
        <v>200</v>
      </c>
      <c r="D39" s="24">
        <v>553887</v>
      </c>
      <c r="E39" s="22">
        <v>15466.1867</v>
      </c>
      <c r="F39" s="23">
        <v>1.1091705429538199</v>
      </c>
      <c r="G39" s="22"/>
    </row>
    <row r="40" spans="1:7" x14ac:dyDescent="0.2">
      <c r="A40" s="21" t="s">
        <v>422</v>
      </c>
      <c r="B40" s="21" t="s">
        <v>421</v>
      </c>
      <c r="C40" s="21" t="s">
        <v>185</v>
      </c>
      <c r="D40" s="24">
        <v>5096450</v>
      </c>
      <c r="E40" s="22">
        <v>15460.08108</v>
      </c>
      <c r="F40" s="23">
        <v>1.10873267329779</v>
      </c>
      <c r="G40" s="22"/>
    </row>
    <row r="41" spans="1:7" x14ac:dyDescent="0.2">
      <c r="A41" s="21" t="s">
        <v>234</v>
      </c>
      <c r="B41" s="21" t="s">
        <v>233</v>
      </c>
      <c r="C41" s="21" t="s">
        <v>235</v>
      </c>
      <c r="D41" s="24">
        <v>3214678</v>
      </c>
      <c r="E41" s="22">
        <v>15398.30762</v>
      </c>
      <c r="F41" s="23">
        <v>1.1043025378353499</v>
      </c>
      <c r="G41" s="22"/>
    </row>
    <row r="42" spans="1:7" x14ac:dyDescent="0.2">
      <c r="A42" s="21" t="s">
        <v>543</v>
      </c>
      <c r="B42" s="21" t="s">
        <v>542</v>
      </c>
      <c r="C42" s="21" t="s">
        <v>544</v>
      </c>
      <c r="D42" s="24">
        <v>2892754</v>
      </c>
      <c r="E42" s="22">
        <v>15016.28601</v>
      </c>
      <c r="F42" s="23">
        <v>1.0769055378635499</v>
      </c>
      <c r="G42" s="22"/>
    </row>
    <row r="43" spans="1:7" x14ac:dyDescent="0.2">
      <c r="A43" s="21" t="s">
        <v>386</v>
      </c>
      <c r="B43" s="21" t="s">
        <v>385</v>
      </c>
      <c r="C43" s="21" t="s">
        <v>112</v>
      </c>
      <c r="D43" s="24">
        <v>12199095</v>
      </c>
      <c r="E43" s="22">
        <v>14987.80812</v>
      </c>
      <c r="F43" s="23">
        <v>1.07486322211202</v>
      </c>
      <c r="G43" s="22"/>
    </row>
    <row r="44" spans="1:7" x14ac:dyDescent="0.2">
      <c r="A44" s="21" t="s">
        <v>340</v>
      </c>
      <c r="B44" s="21" t="s">
        <v>339</v>
      </c>
      <c r="C44" s="21" t="s">
        <v>147</v>
      </c>
      <c r="D44" s="24">
        <v>1730054</v>
      </c>
      <c r="E44" s="22">
        <v>14565.324629999999</v>
      </c>
      <c r="F44" s="23">
        <v>1.04456446450086</v>
      </c>
      <c r="G44" s="22"/>
    </row>
    <row r="45" spans="1:7" x14ac:dyDescent="0.2">
      <c r="A45" s="21" t="s">
        <v>220</v>
      </c>
      <c r="B45" s="21" t="s">
        <v>219</v>
      </c>
      <c r="C45" s="21" t="s">
        <v>120</v>
      </c>
      <c r="D45" s="24">
        <v>1956444</v>
      </c>
      <c r="E45" s="22">
        <v>14402.362510000001</v>
      </c>
      <c r="F45" s="23">
        <v>1.03287749947015</v>
      </c>
      <c r="G45" s="22"/>
    </row>
    <row r="46" spans="1:7" x14ac:dyDescent="0.2">
      <c r="A46" s="21" t="s">
        <v>546</v>
      </c>
      <c r="B46" s="21" t="s">
        <v>545</v>
      </c>
      <c r="C46" s="21" t="s">
        <v>437</v>
      </c>
      <c r="D46" s="24">
        <v>1163808</v>
      </c>
      <c r="E46" s="22">
        <v>14217.66043</v>
      </c>
      <c r="F46" s="23">
        <v>1.0196314349855999</v>
      </c>
      <c r="G46" s="22"/>
    </row>
    <row r="47" spans="1:7" x14ac:dyDescent="0.2">
      <c r="A47" s="21" t="s">
        <v>191</v>
      </c>
      <c r="B47" s="21" t="s">
        <v>190</v>
      </c>
      <c r="C47" s="21" t="s">
        <v>174</v>
      </c>
      <c r="D47" s="24">
        <v>310000</v>
      </c>
      <c r="E47" s="22">
        <v>13894.045</v>
      </c>
      <c r="F47" s="23">
        <v>0.99642308316857797</v>
      </c>
      <c r="G47" s="22"/>
    </row>
    <row r="48" spans="1:7" x14ac:dyDescent="0.2">
      <c r="A48" s="21" t="s">
        <v>184</v>
      </c>
      <c r="B48" s="21" t="s">
        <v>183</v>
      </c>
      <c r="C48" s="21" t="s">
        <v>185</v>
      </c>
      <c r="D48" s="24">
        <v>1208245</v>
      </c>
      <c r="E48" s="22">
        <v>13857.96603</v>
      </c>
      <c r="F48" s="23">
        <v>0.99383564959362203</v>
      </c>
      <c r="G48" s="22"/>
    </row>
    <row r="49" spans="1:7" x14ac:dyDescent="0.2">
      <c r="A49" s="21" t="s">
        <v>548</v>
      </c>
      <c r="B49" s="21" t="s">
        <v>547</v>
      </c>
      <c r="C49" s="21" t="s">
        <v>437</v>
      </c>
      <c r="D49" s="24">
        <v>2375380</v>
      </c>
      <c r="E49" s="22">
        <v>13651.308859999999</v>
      </c>
      <c r="F49" s="23">
        <v>0.97901505742695705</v>
      </c>
      <c r="G49" s="22"/>
    </row>
    <row r="50" spans="1:7" x14ac:dyDescent="0.2">
      <c r="A50" s="21" t="s">
        <v>264</v>
      </c>
      <c r="B50" s="21" t="s">
        <v>263</v>
      </c>
      <c r="C50" s="21" t="s">
        <v>133</v>
      </c>
      <c r="D50" s="24">
        <v>3050000</v>
      </c>
      <c r="E50" s="22">
        <v>13421.525</v>
      </c>
      <c r="F50" s="23">
        <v>0.962535915302142</v>
      </c>
      <c r="G50" s="22"/>
    </row>
    <row r="51" spans="1:7" x14ac:dyDescent="0.2">
      <c r="A51" s="21" t="s">
        <v>550</v>
      </c>
      <c r="B51" s="21" t="s">
        <v>549</v>
      </c>
      <c r="C51" s="21" t="s">
        <v>174</v>
      </c>
      <c r="D51" s="24">
        <v>1098411</v>
      </c>
      <c r="E51" s="22">
        <v>13327.02066</v>
      </c>
      <c r="F51" s="23">
        <v>0.95575845734546905</v>
      </c>
      <c r="G51" s="22"/>
    </row>
    <row r="52" spans="1:7" x14ac:dyDescent="0.2">
      <c r="A52" s="21" t="s">
        <v>552</v>
      </c>
      <c r="B52" s="21" t="s">
        <v>551</v>
      </c>
      <c r="C52" s="21" t="s">
        <v>174</v>
      </c>
      <c r="D52" s="24">
        <v>2868888</v>
      </c>
      <c r="E52" s="22">
        <v>13066.350399999999</v>
      </c>
      <c r="F52" s="23">
        <v>0.93706427115566204</v>
      </c>
      <c r="G52" s="22"/>
    </row>
    <row r="53" spans="1:7" x14ac:dyDescent="0.2">
      <c r="A53" s="21" t="s">
        <v>554</v>
      </c>
      <c r="B53" s="21" t="s">
        <v>553</v>
      </c>
      <c r="C53" s="21" t="s">
        <v>437</v>
      </c>
      <c r="D53" s="24">
        <v>1754373</v>
      </c>
      <c r="E53" s="22">
        <v>12970.079589999999</v>
      </c>
      <c r="F53" s="23">
        <v>0.93016012932228498</v>
      </c>
      <c r="G53" s="22"/>
    </row>
    <row r="54" spans="1:7" x14ac:dyDescent="0.2">
      <c r="A54" s="21" t="s">
        <v>556</v>
      </c>
      <c r="B54" s="21" t="s">
        <v>555</v>
      </c>
      <c r="C54" s="21" t="s">
        <v>437</v>
      </c>
      <c r="D54" s="24">
        <v>660776</v>
      </c>
      <c r="E54" s="22">
        <v>12682.93454</v>
      </c>
      <c r="F54" s="23">
        <v>0.90956728137644904</v>
      </c>
      <c r="G54" s="22"/>
    </row>
    <row r="55" spans="1:7" x14ac:dyDescent="0.2">
      <c r="A55" s="21" t="s">
        <v>558</v>
      </c>
      <c r="B55" s="21" t="s">
        <v>557</v>
      </c>
      <c r="C55" s="21" t="s">
        <v>559</v>
      </c>
      <c r="D55" s="24">
        <v>90597</v>
      </c>
      <c r="E55" s="22">
        <v>12519.59943</v>
      </c>
      <c r="F55" s="23">
        <v>0.89785356705524999</v>
      </c>
      <c r="G55" s="22"/>
    </row>
    <row r="56" spans="1:7" x14ac:dyDescent="0.2">
      <c r="A56" s="21" t="s">
        <v>561</v>
      </c>
      <c r="B56" s="21" t="s">
        <v>560</v>
      </c>
      <c r="C56" s="21" t="s">
        <v>226</v>
      </c>
      <c r="D56" s="24">
        <v>189140</v>
      </c>
      <c r="E56" s="22">
        <v>12324.17326</v>
      </c>
      <c r="F56" s="23">
        <v>0.88383841546741404</v>
      </c>
      <c r="G56" s="22"/>
    </row>
    <row r="57" spans="1:7" x14ac:dyDescent="0.2">
      <c r="A57" s="21" t="s">
        <v>563</v>
      </c>
      <c r="B57" s="21" t="s">
        <v>562</v>
      </c>
      <c r="C57" s="21" t="s">
        <v>174</v>
      </c>
      <c r="D57" s="24">
        <v>2530642</v>
      </c>
      <c r="E57" s="22">
        <v>12206.55169</v>
      </c>
      <c r="F57" s="23">
        <v>0.87540308598442096</v>
      </c>
      <c r="G57" s="22"/>
    </row>
    <row r="58" spans="1:7" x14ac:dyDescent="0.2">
      <c r="A58" s="21" t="s">
        <v>565</v>
      </c>
      <c r="B58" s="21" t="s">
        <v>564</v>
      </c>
      <c r="C58" s="21" t="s">
        <v>185</v>
      </c>
      <c r="D58" s="24">
        <v>993898</v>
      </c>
      <c r="E58" s="22">
        <v>12160.34203</v>
      </c>
      <c r="F58" s="23">
        <v>0.87208912148456696</v>
      </c>
      <c r="G58" s="22"/>
    </row>
    <row r="59" spans="1:7" x14ac:dyDescent="0.2">
      <c r="A59" s="21" t="s">
        <v>232</v>
      </c>
      <c r="B59" s="21" t="s">
        <v>231</v>
      </c>
      <c r="C59" s="21" t="s">
        <v>218</v>
      </c>
      <c r="D59" s="24">
        <v>1256469</v>
      </c>
      <c r="E59" s="22">
        <v>12150.68346</v>
      </c>
      <c r="F59" s="23">
        <v>0.87139644904119995</v>
      </c>
      <c r="G59" s="22"/>
    </row>
    <row r="60" spans="1:7" x14ac:dyDescent="0.2">
      <c r="A60" s="21" t="s">
        <v>397</v>
      </c>
      <c r="B60" s="21" t="s">
        <v>396</v>
      </c>
      <c r="C60" s="21" t="s">
        <v>271</v>
      </c>
      <c r="D60" s="24">
        <v>13793660</v>
      </c>
      <c r="E60" s="22">
        <v>12130.1446</v>
      </c>
      <c r="F60" s="23">
        <v>0.86992348748061998</v>
      </c>
      <c r="G60" s="22"/>
    </row>
    <row r="61" spans="1:7" x14ac:dyDescent="0.2">
      <c r="A61" s="21" t="s">
        <v>567</v>
      </c>
      <c r="B61" s="21" t="s">
        <v>566</v>
      </c>
      <c r="C61" s="21" t="s">
        <v>117</v>
      </c>
      <c r="D61" s="24">
        <v>1139035</v>
      </c>
      <c r="E61" s="22">
        <v>12057.254989999999</v>
      </c>
      <c r="F61" s="23">
        <v>0.86469614800337202</v>
      </c>
      <c r="G61" s="22"/>
    </row>
    <row r="62" spans="1:7" x14ac:dyDescent="0.2">
      <c r="A62" s="21" t="s">
        <v>196</v>
      </c>
      <c r="B62" s="21" t="s">
        <v>195</v>
      </c>
      <c r="C62" s="21" t="s">
        <v>197</v>
      </c>
      <c r="D62" s="24">
        <v>4500000</v>
      </c>
      <c r="E62" s="22">
        <v>11976.75</v>
      </c>
      <c r="F62" s="23">
        <v>0.85892266516621096</v>
      </c>
      <c r="G62" s="22"/>
    </row>
    <row r="63" spans="1:7" x14ac:dyDescent="0.2">
      <c r="A63" s="21" t="s">
        <v>152</v>
      </c>
      <c r="B63" s="21" t="s">
        <v>151</v>
      </c>
      <c r="C63" s="21" t="s">
        <v>153</v>
      </c>
      <c r="D63" s="24">
        <v>700000</v>
      </c>
      <c r="E63" s="22">
        <v>11908.05</v>
      </c>
      <c r="F63" s="23">
        <v>0.85399578708184498</v>
      </c>
      <c r="G63" s="22"/>
    </row>
    <row r="64" spans="1:7" x14ac:dyDescent="0.2">
      <c r="A64" s="21" t="s">
        <v>375</v>
      </c>
      <c r="B64" s="21" t="s">
        <v>374</v>
      </c>
      <c r="C64" s="21" t="s">
        <v>112</v>
      </c>
      <c r="D64" s="24">
        <v>6708453</v>
      </c>
      <c r="E64" s="22">
        <v>11789.435299999999</v>
      </c>
      <c r="F64" s="23">
        <v>0.84548923444846102</v>
      </c>
      <c r="G64" s="22"/>
    </row>
    <row r="65" spans="1:7" x14ac:dyDescent="0.2">
      <c r="A65" s="21" t="s">
        <v>569</v>
      </c>
      <c r="B65" s="21" t="s">
        <v>568</v>
      </c>
      <c r="C65" s="21" t="s">
        <v>235</v>
      </c>
      <c r="D65" s="24">
        <v>1600000</v>
      </c>
      <c r="E65" s="22">
        <v>11468</v>
      </c>
      <c r="F65" s="23">
        <v>0.82243723248177503</v>
      </c>
      <c r="G65" s="22"/>
    </row>
    <row r="66" spans="1:7" x14ac:dyDescent="0.2">
      <c r="A66" s="21" t="s">
        <v>571</v>
      </c>
      <c r="B66" s="21" t="s">
        <v>570</v>
      </c>
      <c r="C66" s="21" t="s">
        <v>185</v>
      </c>
      <c r="D66" s="24">
        <v>2023000</v>
      </c>
      <c r="E66" s="22">
        <v>10721.9</v>
      </c>
      <c r="F66" s="23">
        <v>0.76893004560048395</v>
      </c>
      <c r="G66" s="22"/>
    </row>
    <row r="67" spans="1:7" x14ac:dyDescent="0.2">
      <c r="A67" s="21" t="s">
        <v>573</v>
      </c>
      <c r="B67" s="21" t="s">
        <v>572</v>
      </c>
      <c r="C67" s="21" t="s">
        <v>235</v>
      </c>
      <c r="D67" s="24">
        <v>135000</v>
      </c>
      <c r="E67" s="22">
        <v>10586.565000000001</v>
      </c>
      <c r="F67" s="23">
        <v>0.75922438263763703</v>
      </c>
      <c r="G67" s="22"/>
    </row>
    <row r="68" spans="1:7" x14ac:dyDescent="0.2">
      <c r="A68" s="21" t="s">
        <v>575</v>
      </c>
      <c r="B68" s="21" t="s">
        <v>574</v>
      </c>
      <c r="C68" s="21" t="s">
        <v>194</v>
      </c>
      <c r="D68" s="24">
        <v>423732</v>
      </c>
      <c r="E68" s="22">
        <v>10253.6788</v>
      </c>
      <c r="F68" s="23">
        <v>0.73535116977930304</v>
      </c>
      <c r="G68" s="22"/>
    </row>
    <row r="69" spans="1:7" x14ac:dyDescent="0.2">
      <c r="A69" s="21" t="s">
        <v>577</v>
      </c>
      <c r="B69" s="21" t="s">
        <v>576</v>
      </c>
      <c r="C69" s="21" t="s">
        <v>200</v>
      </c>
      <c r="D69" s="24">
        <v>996942</v>
      </c>
      <c r="E69" s="22">
        <v>9875.7074520000006</v>
      </c>
      <c r="F69" s="23">
        <v>0.70824463774176205</v>
      </c>
      <c r="G69" s="22"/>
    </row>
    <row r="70" spans="1:7" x14ac:dyDescent="0.2">
      <c r="A70" s="21" t="s">
        <v>579</v>
      </c>
      <c r="B70" s="21" t="s">
        <v>578</v>
      </c>
      <c r="C70" s="21" t="s">
        <v>139</v>
      </c>
      <c r="D70" s="24">
        <v>225000</v>
      </c>
      <c r="E70" s="22">
        <v>9582.6375000000007</v>
      </c>
      <c r="F70" s="23">
        <v>0.68722688048274105</v>
      </c>
      <c r="G70" s="22"/>
    </row>
    <row r="71" spans="1:7" x14ac:dyDescent="0.2">
      <c r="A71" s="21" t="s">
        <v>466</v>
      </c>
      <c r="B71" s="21" t="s">
        <v>465</v>
      </c>
      <c r="C71" s="21" t="s">
        <v>120</v>
      </c>
      <c r="D71" s="24">
        <v>1650000</v>
      </c>
      <c r="E71" s="22">
        <v>9076.65</v>
      </c>
      <c r="F71" s="23">
        <v>0.65093956280133503</v>
      </c>
      <c r="G71" s="22"/>
    </row>
    <row r="72" spans="1:7" x14ac:dyDescent="0.2">
      <c r="A72" s="21" t="s">
        <v>581</v>
      </c>
      <c r="B72" s="21" t="s">
        <v>580</v>
      </c>
      <c r="C72" s="21" t="s">
        <v>226</v>
      </c>
      <c r="D72" s="24">
        <v>218250</v>
      </c>
      <c r="E72" s="22">
        <v>9004.8858749999999</v>
      </c>
      <c r="F72" s="23">
        <v>0.64579293842424401</v>
      </c>
      <c r="G72" s="22"/>
    </row>
    <row r="73" spans="1:7" x14ac:dyDescent="0.2">
      <c r="A73" s="21" t="s">
        <v>583</v>
      </c>
      <c r="B73" s="21" t="s">
        <v>582</v>
      </c>
      <c r="C73" s="21" t="s">
        <v>226</v>
      </c>
      <c r="D73" s="24">
        <v>293541</v>
      </c>
      <c r="E73" s="22">
        <v>8957.6971560000002</v>
      </c>
      <c r="F73" s="23">
        <v>0.64240875988755797</v>
      </c>
      <c r="G73" s="22"/>
    </row>
    <row r="74" spans="1:7" x14ac:dyDescent="0.2">
      <c r="A74" s="21" t="s">
        <v>585</v>
      </c>
      <c r="B74" s="21" t="s">
        <v>584</v>
      </c>
      <c r="C74" s="21" t="s">
        <v>185</v>
      </c>
      <c r="D74" s="24">
        <v>240000</v>
      </c>
      <c r="E74" s="22">
        <v>8831.8799999999992</v>
      </c>
      <c r="F74" s="23">
        <v>0.63338567708503202</v>
      </c>
      <c r="G74" s="22"/>
    </row>
    <row r="75" spans="1:7" x14ac:dyDescent="0.2">
      <c r="A75" s="21" t="s">
        <v>587</v>
      </c>
      <c r="B75" s="21" t="s">
        <v>586</v>
      </c>
      <c r="C75" s="21" t="s">
        <v>235</v>
      </c>
      <c r="D75" s="24">
        <v>1449472</v>
      </c>
      <c r="E75" s="22">
        <v>8648.2746879999995</v>
      </c>
      <c r="F75" s="23">
        <v>0.62021826823691195</v>
      </c>
      <c r="G75" s="22"/>
    </row>
    <row r="76" spans="1:7" x14ac:dyDescent="0.2">
      <c r="A76" s="21" t="s">
        <v>589</v>
      </c>
      <c r="B76" s="21" t="s">
        <v>588</v>
      </c>
      <c r="C76" s="21" t="s">
        <v>117</v>
      </c>
      <c r="D76" s="24">
        <v>527306</v>
      </c>
      <c r="E76" s="22">
        <v>8249.4387170000009</v>
      </c>
      <c r="F76" s="23">
        <v>0.59161541227219105</v>
      </c>
      <c r="G76" s="22"/>
    </row>
    <row r="77" spans="1:7" x14ac:dyDescent="0.2">
      <c r="A77" s="21" t="s">
        <v>390</v>
      </c>
      <c r="B77" s="21" t="s">
        <v>389</v>
      </c>
      <c r="C77" s="21" t="s">
        <v>182</v>
      </c>
      <c r="D77" s="24">
        <v>2000000</v>
      </c>
      <c r="E77" s="22">
        <v>7782</v>
      </c>
      <c r="F77" s="23">
        <v>0.55809265287523302</v>
      </c>
      <c r="G77" s="22"/>
    </row>
    <row r="78" spans="1:7" x14ac:dyDescent="0.2">
      <c r="A78" s="21" t="s">
        <v>591</v>
      </c>
      <c r="B78" s="21" t="s">
        <v>590</v>
      </c>
      <c r="C78" s="21" t="s">
        <v>203</v>
      </c>
      <c r="D78" s="24">
        <v>850000</v>
      </c>
      <c r="E78" s="22">
        <v>7535.6750000000002</v>
      </c>
      <c r="F78" s="23">
        <v>0.54042724903052897</v>
      </c>
      <c r="G78" s="22"/>
    </row>
    <row r="79" spans="1:7" x14ac:dyDescent="0.2">
      <c r="A79" s="21" t="s">
        <v>593</v>
      </c>
      <c r="B79" s="21" t="s">
        <v>592</v>
      </c>
      <c r="C79" s="21" t="s">
        <v>434</v>
      </c>
      <c r="D79" s="24">
        <v>382102</v>
      </c>
      <c r="E79" s="22">
        <v>7224.2114629999996</v>
      </c>
      <c r="F79" s="23">
        <v>0.51809038040572297</v>
      </c>
      <c r="G79" s="22"/>
    </row>
    <row r="80" spans="1:7" x14ac:dyDescent="0.2">
      <c r="A80" s="21" t="s">
        <v>595</v>
      </c>
      <c r="B80" s="21" t="s">
        <v>594</v>
      </c>
      <c r="C80" s="21" t="s">
        <v>112</v>
      </c>
      <c r="D80" s="24">
        <v>3303964</v>
      </c>
      <c r="E80" s="22">
        <v>7170.5930689999996</v>
      </c>
      <c r="F80" s="23">
        <v>0.51424509233705595</v>
      </c>
      <c r="G80" s="22"/>
    </row>
    <row r="81" spans="1:7" x14ac:dyDescent="0.2">
      <c r="A81" s="21" t="s">
        <v>597</v>
      </c>
      <c r="B81" s="21" t="s">
        <v>596</v>
      </c>
      <c r="C81" s="21" t="s">
        <v>185</v>
      </c>
      <c r="D81" s="24">
        <v>361035</v>
      </c>
      <c r="E81" s="22">
        <v>6973.571543</v>
      </c>
      <c r="F81" s="23">
        <v>0.50011552845645102</v>
      </c>
      <c r="G81" s="22"/>
    </row>
    <row r="82" spans="1:7" x14ac:dyDescent="0.2">
      <c r="A82" s="21" t="s">
        <v>599</v>
      </c>
      <c r="B82" s="21" t="s">
        <v>598</v>
      </c>
      <c r="C82" s="21" t="s">
        <v>156</v>
      </c>
      <c r="D82" s="24">
        <v>804108</v>
      </c>
      <c r="E82" s="22">
        <v>6946.6890119999998</v>
      </c>
      <c r="F82" s="23">
        <v>0.49818762521283899</v>
      </c>
      <c r="G82" s="22"/>
    </row>
    <row r="83" spans="1:7" x14ac:dyDescent="0.2">
      <c r="A83" s="21" t="s">
        <v>601</v>
      </c>
      <c r="B83" s="21" t="s">
        <v>600</v>
      </c>
      <c r="C83" s="21" t="s">
        <v>185</v>
      </c>
      <c r="D83" s="24">
        <v>1031193</v>
      </c>
      <c r="E83" s="22">
        <v>6801.233432</v>
      </c>
      <c r="F83" s="23">
        <v>0.48775615637221897</v>
      </c>
      <c r="G83" s="22"/>
    </row>
    <row r="84" spans="1:7" x14ac:dyDescent="0.2">
      <c r="A84" s="21" t="s">
        <v>603</v>
      </c>
      <c r="B84" s="21" t="s">
        <v>602</v>
      </c>
      <c r="C84" s="21" t="s">
        <v>174</v>
      </c>
      <c r="D84" s="24">
        <v>300000</v>
      </c>
      <c r="E84" s="22">
        <v>6462.3</v>
      </c>
      <c r="F84" s="23">
        <v>0.46344926120221303</v>
      </c>
      <c r="G84" s="22"/>
    </row>
    <row r="85" spans="1:7" x14ac:dyDescent="0.2">
      <c r="A85" s="21" t="s">
        <v>605</v>
      </c>
      <c r="B85" s="21" t="s">
        <v>604</v>
      </c>
      <c r="C85" s="21" t="s">
        <v>218</v>
      </c>
      <c r="D85" s="24">
        <v>950000</v>
      </c>
      <c r="E85" s="22">
        <v>6446.2250000000004</v>
      </c>
      <c r="F85" s="23">
        <v>0.462296429103142</v>
      </c>
      <c r="G85" s="22"/>
    </row>
    <row r="86" spans="1:7" x14ac:dyDescent="0.2">
      <c r="A86" s="21" t="s">
        <v>607</v>
      </c>
      <c r="B86" s="21" t="s">
        <v>606</v>
      </c>
      <c r="C86" s="21" t="s">
        <v>156</v>
      </c>
      <c r="D86" s="24">
        <v>1292189</v>
      </c>
      <c r="E86" s="22">
        <v>6188.2931209999997</v>
      </c>
      <c r="F86" s="23">
        <v>0.44379862820206201</v>
      </c>
      <c r="G86" s="22"/>
    </row>
    <row r="87" spans="1:7" x14ac:dyDescent="0.2">
      <c r="A87" s="21" t="s">
        <v>609</v>
      </c>
      <c r="B87" s="21" t="s">
        <v>608</v>
      </c>
      <c r="C87" s="21" t="s">
        <v>235</v>
      </c>
      <c r="D87" s="24">
        <v>1159420</v>
      </c>
      <c r="E87" s="22">
        <v>5900.8680899999999</v>
      </c>
      <c r="F87" s="23">
        <v>0.42318570118413101</v>
      </c>
      <c r="G87" s="22"/>
    </row>
    <row r="88" spans="1:7" x14ac:dyDescent="0.2">
      <c r="A88" s="21" t="s">
        <v>611</v>
      </c>
      <c r="B88" s="21" t="s">
        <v>610</v>
      </c>
      <c r="C88" s="21" t="s">
        <v>167</v>
      </c>
      <c r="D88" s="24">
        <v>612600</v>
      </c>
      <c r="E88" s="22">
        <v>5582.9300999999996</v>
      </c>
      <c r="F88" s="23">
        <v>0.40038451173554201</v>
      </c>
      <c r="G88" s="22"/>
    </row>
    <row r="89" spans="1:7" x14ac:dyDescent="0.2">
      <c r="A89" s="21" t="s">
        <v>613</v>
      </c>
      <c r="B89" s="21" t="s">
        <v>612</v>
      </c>
      <c r="C89" s="21" t="s">
        <v>139</v>
      </c>
      <c r="D89" s="24">
        <v>1071467</v>
      </c>
      <c r="E89" s="22">
        <v>5271.0819069999998</v>
      </c>
      <c r="F89" s="23">
        <v>0.37802005718327902</v>
      </c>
      <c r="G89" s="22"/>
    </row>
    <row r="90" spans="1:7" x14ac:dyDescent="0.2">
      <c r="A90" s="21" t="s">
        <v>615</v>
      </c>
      <c r="B90" s="21" t="s">
        <v>614</v>
      </c>
      <c r="C90" s="21" t="s">
        <v>194</v>
      </c>
      <c r="D90" s="24">
        <v>313239</v>
      </c>
      <c r="E90" s="22">
        <v>5233.7538320000003</v>
      </c>
      <c r="F90" s="23">
        <v>0.37534304299624699</v>
      </c>
      <c r="G90" s="22"/>
    </row>
    <row r="91" spans="1:7" x14ac:dyDescent="0.2">
      <c r="A91" s="21" t="s">
        <v>617</v>
      </c>
      <c r="B91" s="21" t="s">
        <v>616</v>
      </c>
      <c r="C91" s="21" t="s">
        <v>218</v>
      </c>
      <c r="D91" s="24">
        <v>4889677</v>
      </c>
      <c r="E91" s="22">
        <v>4246.1955070000004</v>
      </c>
      <c r="F91" s="23">
        <v>0.30451946994712498</v>
      </c>
      <c r="G91" s="22"/>
    </row>
    <row r="92" spans="1:7" x14ac:dyDescent="0.2">
      <c r="A92" s="21" t="s">
        <v>619</v>
      </c>
      <c r="B92" s="21" t="s">
        <v>618</v>
      </c>
      <c r="C92" s="21" t="s">
        <v>159</v>
      </c>
      <c r="D92" s="24">
        <v>2500000</v>
      </c>
      <c r="E92" s="22">
        <v>4239.25</v>
      </c>
      <c r="F92" s="23">
        <v>0.304021367090893</v>
      </c>
      <c r="G92" s="22"/>
    </row>
    <row r="93" spans="1:7" x14ac:dyDescent="0.2">
      <c r="A93" s="21" t="s">
        <v>621</v>
      </c>
      <c r="B93" s="21" t="s">
        <v>620</v>
      </c>
      <c r="C93" s="21" t="s">
        <v>147</v>
      </c>
      <c r="D93" s="24">
        <v>1362700</v>
      </c>
      <c r="E93" s="22">
        <v>4229.8208000000004</v>
      </c>
      <c r="F93" s="23">
        <v>0.303345144109335</v>
      </c>
      <c r="G93" s="22"/>
    </row>
    <row r="94" spans="1:7" x14ac:dyDescent="0.2">
      <c r="A94" s="21" t="s">
        <v>623</v>
      </c>
      <c r="B94" s="21" t="s">
        <v>622</v>
      </c>
      <c r="C94" s="21" t="s">
        <v>437</v>
      </c>
      <c r="D94" s="24">
        <v>237135</v>
      </c>
      <c r="E94" s="22">
        <v>3105.8756629999998</v>
      </c>
      <c r="F94" s="23">
        <v>0.22274047651815701</v>
      </c>
      <c r="G94" s="22"/>
    </row>
    <row r="95" spans="1:7" x14ac:dyDescent="0.2">
      <c r="A95" s="21" t="s">
        <v>625</v>
      </c>
      <c r="B95" s="21" t="s">
        <v>624</v>
      </c>
      <c r="C95" s="21" t="s">
        <v>626</v>
      </c>
      <c r="D95" s="24">
        <v>1126624</v>
      </c>
      <c r="E95" s="22">
        <v>2229.5888960000002</v>
      </c>
      <c r="F95" s="23">
        <v>0.15989683651886399</v>
      </c>
      <c r="G95" s="22"/>
    </row>
    <row r="96" spans="1:7" x14ac:dyDescent="0.2">
      <c r="A96" s="21" t="s">
        <v>628</v>
      </c>
      <c r="B96" s="21" t="s">
        <v>627</v>
      </c>
      <c r="C96" s="21" t="s">
        <v>139</v>
      </c>
      <c r="D96" s="24">
        <v>325072</v>
      </c>
      <c r="E96" s="22">
        <v>2167.742632</v>
      </c>
      <c r="F96" s="23">
        <v>0.15546147985654299</v>
      </c>
      <c r="G96" s="22"/>
    </row>
    <row r="97" spans="1:9" x14ac:dyDescent="0.2">
      <c r="A97" s="21" t="s">
        <v>630</v>
      </c>
      <c r="B97" s="21" t="s">
        <v>629</v>
      </c>
      <c r="C97" s="21" t="s">
        <v>626</v>
      </c>
      <c r="D97" s="24">
        <v>1892146</v>
      </c>
      <c r="E97" s="22">
        <v>1987.6993729999999</v>
      </c>
      <c r="F97" s="23">
        <v>0.14254952662503301</v>
      </c>
      <c r="G97" s="22"/>
    </row>
    <row r="98" spans="1:9" x14ac:dyDescent="0.2">
      <c r="A98" s="21" t="s">
        <v>490</v>
      </c>
      <c r="B98" s="21" t="s">
        <v>489</v>
      </c>
      <c r="C98" s="21" t="s">
        <v>200</v>
      </c>
      <c r="D98" s="24">
        <v>2000000</v>
      </c>
      <c r="E98" s="22">
        <v>1613</v>
      </c>
      <c r="F98" s="23">
        <v>0.115677647017187</v>
      </c>
      <c r="G98" s="22"/>
    </row>
    <row r="99" spans="1:9" x14ac:dyDescent="0.2">
      <c r="A99" s="21" t="s">
        <v>632</v>
      </c>
      <c r="B99" s="21" t="s">
        <v>631</v>
      </c>
      <c r="C99" s="21" t="s">
        <v>156</v>
      </c>
      <c r="D99" s="24">
        <v>518764</v>
      </c>
      <c r="E99" s="22">
        <v>1530.3538000000001</v>
      </c>
      <c r="F99" s="23">
        <v>0.109750605510112</v>
      </c>
      <c r="G99" s="22"/>
    </row>
    <row r="100" spans="1:9" x14ac:dyDescent="0.2">
      <c r="A100" s="21" t="s">
        <v>633</v>
      </c>
      <c r="B100" s="21" t="s">
        <v>888</v>
      </c>
      <c r="C100" s="21" t="s">
        <v>223</v>
      </c>
      <c r="D100" s="24">
        <v>164839</v>
      </c>
      <c r="E100" s="22">
        <v>1238.02331</v>
      </c>
      <c r="F100" s="23">
        <v>8.8785879388239203E-2</v>
      </c>
      <c r="G100" s="22"/>
    </row>
    <row r="101" spans="1:9" x14ac:dyDescent="0.2">
      <c r="A101" s="20" t="s">
        <v>28</v>
      </c>
      <c r="B101" s="20"/>
      <c r="C101" s="20"/>
      <c r="D101" s="20"/>
      <c r="E101" s="25">
        <f>SUM(E7:E100)</f>
        <v>1318802.5257279999</v>
      </c>
      <c r="F101" s="26">
        <f>SUM(F7:F100)</f>
        <v>94.579028553340706</v>
      </c>
      <c r="G101" s="22"/>
      <c r="H101" s="14"/>
      <c r="I101" s="14"/>
    </row>
    <row r="102" spans="1:9" x14ac:dyDescent="0.2">
      <c r="A102" s="21"/>
      <c r="B102" s="21"/>
      <c r="C102" s="21"/>
      <c r="D102" s="21"/>
      <c r="E102" s="22"/>
      <c r="F102" s="23"/>
      <c r="G102" s="22"/>
    </row>
    <row r="103" spans="1:9" x14ac:dyDescent="0.2">
      <c r="A103" s="20" t="s">
        <v>29</v>
      </c>
      <c r="B103" s="21"/>
      <c r="C103" s="21"/>
      <c r="D103" s="21"/>
      <c r="E103" s="22"/>
      <c r="F103" s="23"/>
      <c r="G103" s="22"/>
    </row>
    <row r="104" spans="1:9" x14ac:dyDescent="0.2">
      <c r="A104" s="20" t="s">
        <v>30</v>
      </c>
      <c r="B104" s="21"/>
      <c r="C104" s="21"/>
      <c r="D104" s="21"/>
      <c r="E104" s="22"/>
      <c r="F104" s="23"/>
      <c r="G104" s="22"/>
    </row>
    <row r="105" spans="1:9" x14ac:dyDescent="0.2">
      <c r="A105" s="21" t="s">
        <v>108</v>
      </c>
      <c r="B105" s="21" t="s">
        <v>107</v>
      </c>
      <c r="C105" s="21" t="s">
        <v>32</v>
      </c>
      <c r="D105" s="24">
        <v>2500000</v>
      </c>
      <c r="E105" s="22">
        <v>2460.5574999999999</v>
      </c>
      <c r="F105" s="23">
        <v>0.17646094355269201</v>
      </c>
      <c r="G105" s="22">
        <v>6.5009999999999994</v>
      </c>
    </row>
    <row r="106" spans="1:9" x14ac:dyDescent="0.2">
      <c r="A106" s="20" t="s">
        <v>28</v>
      </c>
      <c r="B106" s="20"/>
      <c r="C106" s="20"/>
      <c r="D106" s="20"/>
      <c r="E106" s="25">
        <f>SUM(E104:E105)</f>
        <v>2460.5574999999999</v>
      </c>
      <c r="F106" s="26">
        <f>SUM(F104:F105)</f>
        <v>0.17646094355269201</v>
      </c>
      <c r="G106" s="22"/>
      <c r="H106" s="14"/>
      <c r="I106" s="14"/>
    </row>
    <row r="107" spans="1:9" x14ac:dyDescent="0.2">
      <c r="A107" s="21"/>
      <c r="B107" s="21"/>
      <c r="C107" s="21"/>
      <c r="D107" s="21"/>
      <c r="E107" s="22"/>
      <c r="F107" s="23"/>
      <c r="G107" s="22"/>
    </row>
    <row r="108" spans="1:9" x14ac:dyDescent="0.2">
      <c r="A108" s="20" t="s">
        <v>33</v>
      </c>
      <c r="B108" s="20"/>
      <c r="C108" s="20"/>
      <c r="D108" s="20"/>
      <c r="E108" s="25">
        <f>E101+E106</f>
        <v>1321263.083228</v>
      </c>
      <c r="F108" s="26">
        <f>F101+F106</f>
        <v>94.755489496893404</v>
      </c>
      <c r="G108" s="22"/>
      <c r="H108" s="14"/>
      <c r="I108" s="14"/>
    </row>
    <row r="109" spans="1:9" x14ac:dyDescent="0.2">
      <c r="A109" s="20"/>
      <c r="B109" s="20"/>
      <c r="C109" s="20"/>
      <c r="D109" s="20"/>
      <c r="E109" s="25"/>
      <c r="F109" s="26"/>
      <c r="G109" s="22"/>
      <c r="H109" s="14"/>
      <c r="I109" s="14"/>
    </row>
    <row r="110" spans="1:9" x14ac:dyDescent="0.2">
      <c r="A110" s="20" t="s">
        <v>35</v>
      </c>
      <c r="B110" s="20"/>
      <c r="C110" s="20"/>
      <c r="D110" s="20"/>
      <c r="E110" s="25">
        <f>E112-(E101+E106)</f>
        <v>73129.041432300117</v>
      </c>
      <c r="F110" s="26">
        <f>F112-(F101+F106)</f>
        <v>5.2445105031065964</v>
      </c>
      <c r="G110" s="22"/>
      <c r="H110" s="14"/>
      <c r="I110" s="14"/>
    </row>
    <row r="111" spans="1:9" x14ac:dyDescent="0.2">
      <c r="A111" s="20"/>
      <c r="B111" s="20"/>
      <c r="C111" s="20"/>
      <c r="D111" s="20"/>
      <c r="E111" s="25"/>
      <c r="F111" s="26"/>
      <c r="G111" s="22"/>
      <c r="H111" s="14"/>
      <c r="I111" s="14"/>
    </row>
    <row r="112" spans="1:9" x14ac:dyDescent="0.2">
      <c r="A112" s="27" t="s">
        <v>34</v>
      </c>
      <c r="B112" s="27"/>
      <c r="C112" s="27"/>
      <c r="D112" s="27"/>
      <c r="E112" s="28">
        <v>1394392.1246603001</v>
      </c>
      <c r="F112" s="29">
        <v>100</v>
      </c>
      <c r="G112" s="56"/>
      <c r="H112" s="14"/>
      <c r="I112" s="14"/>
    </row>
    <row r="113" spans="1:7" x14ac:dyDescent="0.2">
      <c r="G113" s="11"/>
    </row>
    <row r="114" spans="1:7" x14ac:dyDescent="0.2">
      <c r="A114" s="14" t="s">
        <v>37</v>
      </c>
      <c r="G114" s="11"/>
    </row>
    <row r="115" spans="1:7" x14ac:dyDescent="0.2">
      <c r="A115" s="14" t="s">
        <v>38</v>
      </c>
      <c r="G115" s="11"/>
    </row>
    <row r="116" spans="1:7" x14ac:dyDescent="0.2">
      <c r="A116" s="14" t="s">
        <v>39</v>
      </c>
      <c r="B116" s="14"/>
      <c r="C116" s="30" t="s">
        <v>41</v>
      </c>
      <c r="D116" s="14" t="s">
        <v>40</v>
      </c>
    </row>
    <row r="117" spans="1:7" x14ac:dyDescent="0.2">
      <c r="A117" s="7" t="s">
        <v>42</v>
      </c>
      <c r="C117" s="31">
        <v>161.10589999999999</v>
      </c>
      <c r="D117" s="31">
        <v>179.3142</v>
      </c>
    </row>
    <row r="118" spans="1:7" x14ac:dyDescent="0.2">
      <c r="A118" s="7" t="s">
        <v>43</v>
      </c>
      <c r="C118" s="31">
        <v>49.606400000000001</v>
      </c>
      <c r="D118" s="31">
        <v>55.212899999999998</v>
      </c>
    </row>
    <row r="119" spans="1:7" x14ac:dyDescent="0.2">
      <c r="A119" s="7" t="s">
        <v>44</v>
      </c>
      <c r="C119" s="31">
        <v>180.52209999999999</v>
      </c>
      <c r="D119" s="31">
        <v>201.76410000000001</v>
      </c>
    </row>
    <row r="120" spans="1:7" x14ac:dyDescent="0.2">
      <c r="A120" s="7" t="s">
        <v>45</v>
      </c>
      <c r="C120" s="31">
        <v>58.209299999999999</v>
      </c>
      <c r="D120" s="31">
        <v>65.056899999999999</v>
      </c>
    </row>
    <row r="122" spans="1:7" x14ac:dyDescent="0.2">
      <c r="A122" s="7" t="s">
        <v>46</v>
      </c>
    </row>
    <row r="124" spans="1:7" x14ac:dyDescent="0.2">
      <c r="A124" s="14" t="s">
        <v>47</v>
      </c>
      <c r="D124" s="30" t="s">
        <v>48</v>
      </c>
    </row>
    <row r="126" spans="1:7" x14ac:dyDescent="0.2">
      <c r="A126" s="14" t="s">
        <v>359</v>
      </c>
      <c r="D126" s="52">
        <v>0.12230000000000001</v>
      </c>
    </row>
    <row r="128" spans="1:7" x14ac:dyDescent="0.2">
      <c r="A128" s="90" t="s">
        <v>50</v>
      </c>
      <c r="B128" s="90"/>
      <c r="C128" s="90"/>
      <c r="D128" s="30" t="s">
        <v>48</v>
      </c>
    </row>
    <row r="130" spans="1:9" x14ac:dyDescent="0.2">
      <c r="A130" s="14" t="s">
        <v>884</v>
      </c>
      <c r="B130" s="66"/>
      <c r="C130" s="66"/>
      <c r="D130" s="14"/>
      <c r="E130" s="14"/>
      <c r="F130" s="14"/>
      <c r="H130" s="14"/>
      <c r="I130" s="14"/>
    </row>
    <row r="131" spans="1:9" x14ac:dyDescent="0.2">
      <c r="A131" s="65"/>
      <c r="G131" s="11"/>
    </row>
    <row r="132" spans="1:9" x14ac:dyDescent="0.2">
      <c r="A132" s="66" t="s">
        <v>891</v>
      </c>
      <c r="G132" s="11"/>
    </row>
    <row r="133" spans="1:9" x14ac:dyDescent="0.2">
      <c r="A133" s="67"/>
      <c r="G133" s="11"/>
    </row>
    <row r="134" spans="1:9" x14ac:dyDescent="0.2">
      <c r="A134" s="68"/>
      <c r="G134" s="11"/>
    </row>
    <row r="135" spans="1:9" x14ac:dyDescent="0.2">
      <c r="A135" s="68"/>
      <c r="G135" s="11"/>
    </row>
    <row r="136" spans="1:9" x14ac:dyDescent="0.2">
      <c r="A136" s="68"/>
      <c r="G136" s="11"/>
    </row>
    <row r="137" spans="1:9" x14ac:dyDescent="0.2">
      <c r="A137" s="68"/>
      <c r="G137" s="11"/>
    </row>
    <row r="138" spans="1:9" x14ac:dyDescent="0.2">
      <c r="A138" s="68"/>
      <c r="G138" s="11"/>
    </row>
    <row r="139" spans="1:9" x14ac:dyDescent="0.2">
      <c r="A139" s="68"/>
      <c r="G139" s="11"/>
    </row>
    <row r="140" spans="1:9" x14ac:dyDescent="0.2">
      <c r="A140" s="68"/>
      <c r="G140" s="11"/>
    </row>
    <row r="141" spans="1:9" x14ac:dyDescent="0.2">
      <c r="A141" s="68"/>
      <c r="G141" s="11"/>
    </row>
    <row r="142" spans="1:9" x14ac:dyDescent="0.2">
      <c r="A142" s="68"/>
      <c r="G142" s="11"/>
    </row>
    <row r="143" spans="1:9" x14ac:dyDescent="0.2">
      <c r="A143" s="68"/>
      <c r="G143" s="11"/>
    </row>
    <row r="144" spans="1:9" x14ac:dyDescent="0.2">
      <c r="A144" s="68"/>
      <c r="G144" s="11"/>
    </row>
    <row r="145" spans="1:7" x14ac:dyDescent="0.2">
      <c r="A145" s="68"/>
      <c r="G145" s="11"/>
    </row>
    <row r="146" spans="1:7" x14ac:dyDescent="0.2">
      <c r="A146" s="66" t="s">
        <v>900</v>
      </c>
      <c r="G146" s="11"/>
    </row>
    <row r="147" spans="1:7" x14ac:dyDescent="0.2">
      <c r="A147" s="68"/>
      <c r="G147" s="11"/>
    </row>
    <row r="148" spans="1:7" x14ac:dyDescent="0.2">
      <c r="A148" s="66" t="s">
        <v>892</v>
      </c>
      <c r="G148" s="11"/>
    </row>
    <row r="149" spans="1:7" x14ac:dyDescent="0.2">
      <c r="A149" s="68"/>
      <c r="G149" s="11"/>
    </row>
    <row r="150" spans="1:7" x14ac:dyDescent="0.2">
      <c r="A150" s="68"/>
      <c r="G150" s="11"/>
    </row>
    <row r="151" spans="1:7" x14ac:dyDescent="0.2">
      <c r="A151" s="68"/>
      <c r="G151" s="11"/>
    </row>
    <row r="152" spans="1:7" x14ac:dyDescent="0.2">
      <c r="A152" s="68"/>
      <c r="G152" s="11"/>
    </row>
    <row r="153" spans="1:7" x14ac:dyDescent="0.2">
      <c r="A153" s="68"/>
      <c r="G153" s="11"/>
    </row>
    <row r="154" spans="1:7" x14ac:dyDescent="0.2">
      <c r="A154" s="68"/>
      <c r="G154" s="11"/>
    </row>
    <row r="155" spans="1:7" x14ac:dyDescent="0.2">
      <c r="A155" s="68"/>
      <c r="G155" s="11"/>
    </row>
    <row r="156" spans="1:7" x14ac:dyDescent="0.2">
      <c r="A156" s="68"/>
      <c r="G156" s="11"/>
    </row>
    <row r="157" spans="1:7" x14ac:dyDescent="0.2">
      <c r="A157" s="68"/>
      <c r="G157" s="11"/>
    </row>
    <row r="158" spans="1:7" x14ac:dyDescent="0.2">
      <c r="A158" s="68"/>
      <c r="G158" s="11"/>
    </row>
    <row r="159" spans="1:7" x14ac:dyDescent="0.2">
      <c r="A159" s="68"/>
      <c r="G159" s="11"/>
    </row>
    <row r="160" spans="1:7" x14ac:dyDescent="0.2">
      <c r="A160" s="68"/>
      <c r="G160" s="11"/>
    </row>
    <row r="161" spans="1:7" x14ac:dyDescent="0.2">
      <c r="G161" s="11"/>
    </row>
    <row r="162" spans="1:7" x14ac:dyDescent="0.2">
      <c r="G162" s="11"/>
    </row>
    <row r="163" spans="1:7" x14ac:dyDescent="0.2">
      <c r="A163" s="7" t="s">
        <v>890</v>
      </c>
      <c r="G163" s="11"/>
    </row>
    <row r="164" spans="1:7" x14ac:dyDescent="0.2">
      <c r="G164" s="11"/>
    </row>
    <row r="165" spans="1:7" x14ac:dyDescent="0.2">
      <c r="G165" s="11"/>
    </row>
    <row r="166" spans="1:7" x14ac:dyDescent="0.2">
      <c r="G166" s="11"/>
    </row>
    <row r="167" spans="1:7" x14ac:dyDescent="0.2">
      <c r="G167" s="11"/>
    </row>
    <row r="168" spans="1:7" x14ac:dyDescent="0.2">
      <c r="G168" s="11"/>
    </row>
    <row r="169" spans="1:7" x14ac:dyDescent="0.2">
      <c r="G169" s="11"/>
    </row>
    <row r="170" spans="1:7" x14ac:dyDescent="0.2">
      <c r="G170" s="11"/>
    </row>
    <row r="171" spans="1:7" x14ac:dyDescent="0.2">
      <c r="G171" s="11"/>
    </row>
    <row r="172" spans="1:7" x14ac:dyDescent="0.2">
      <c r="G172" s="11"/>
    </row>
    <row r="173" spans="1:7" x14ac:dyDescent="0.2">
      <c r="G173" s="11"/>
    </row>
    <row r="174" spans="1:7" x14ac:dyDescent="0.2">
      <c r="G174" s="11"/>
    </row>
    <row r="175" spans="1:7" x14ac:dyDescent="0.2">
      <c r="G175" s="11"/>
    </row>
    <row r="176" spans="1:7" x14ac:dyDescent="0.2">
      <c r="G176" s="11"/>
    </row>
    <row r="177" spans="7:7" x14ac:dyDescent="0.2">
      <c r="G177" s="11"/>
    </row>
    <row r="178" spans="7:7" x14ac:dyDescent="0.2">
      <c r="G178" s="11"/>
    </row>
    <row r="179" spans="7:7" x14ac:dyDescent="0.2">
      <c r="G179" s="11"/>
    </row>
    <row r="180" spans="7:7" x14ac:dyDescent="0.2">
      <c r="G180" s="11"/>
    </row>
    <row r="181" spans="7:7" x14ac:dyDescent="0.2">
      <c r="G181" s="11"/>
    </row>
    <row r="182" spans="7:7" x14ac:dyDescent="0.2">
      <c r="G182" s="11"/>
    </row>
    <row r="183" spans="7:7" x14ac:dyDescent="0.2">
      <c r="G183" s="11"/>
    </row>
    <row r="184" spans="7:7" x14ac:dyDescent="0.2">
      <c r="G184" s="11"/>
    </row>
    <row r="185" spans="7:7" x14ac:dyDescent="0.2">
      <c r="G185" s="11"/>
    </row>
    <row r="186" spans="7:7" x14ac:dyDescent="0.2">
      <c r="G186" s="11"/>
    </row>
    <row r="187" spans="7:7" x14ac:dyDescent="0.2">
      <c r="G187" s="11"/>
    </row>
    <row r="188" spans="7:7" x14ac:dyDescent="0.2">
      <c r="G188" s="11"/>
    </row>
    <row r="189" spans="7:7" x14ac:dyDescent="0.2">
      <c r="G189" s="11"/>
    </row>
    <row r="190" spans="7:7" x14ac:dyDescent="0.2">
      <c r="G190" s="11"/>
    </row>
    <row r="191" spans="7:7" x14ac:dyDescent="0.2">
      <c r="G191" s="11"/>
    </row>
    <row r="192" spans="7:7" x14ac:dyDescent="0.2">
      <c r="G192" s="11"/>
    </row>
    <row r="193" spans="7:7" x14ac:dyDescent="0.2">
      <c r="G193" s="11"/>
    </row>
    <row r="194" spans="7:7" x14ac:dyDescent="0.2">
      <c r="G194" s="11"/>
    </row>
    <row r="195" spans="7:7" x14ac:dyDescent="0.2">
      <c r="G195" s="11"/>
    </row>
    <row r="196" spans="7:7" x14ac:dyDescent="0.2">
      <c r="G196" s="11"/>
    </row>
    <row r="197" spans="7:7" x14ac:dyDescent="0.2">
      <c r="G197" s="11"/>
    </row>
    <row r="198" spans="7:7" x14ac:dyDescent="0.2">
      <c r="G198" s="11"/>
    </row>
    <row r="199" spans="7:7" x14ac:dyDescent="0.2">
      <c r="G199" s="11"/>
    </row>
    <row r="200" spans="7:7" x14ac:dyDescent="0.2">
      <c r="G200" s="11"/>
    </row>
    <row r="201" spans="7:7" x14ac:dyDescent="0.2">
      <c r="G201" s="11"/>
    </row>
    <row r="202" spans="7:7" x14ac:dyDescent="0.2">
      <c r="G202" s="11"/>
    </row>
    <row r="203" spans="7:7" x14ac:dyDescent="0.2">
      <c r="G203" s="11"/>
    </row>
    <row r="204" spans="7:7" x14ac:dyDescent="0.2">
      <c r="G204" s="11"/>
    </row>
    <row r="205" spans="7:7" x14ac:dyDescent="0.2">
      <c r="G205" s="11"/>
    </row>
    <row r="206" spans="7:7" x14ac:dyDescent="0.2">
      <c r="G206" s="11"/>
    </row>
    <row r="207" spans="7:7" x14ac:dyDescent="0.2">
      <c r="G207" s="11"/>
    </row>
    <row r="208" spans="7:7" x14ac:dyDescent="0.2">
      <c r="G208" s="11"/>
    </row>
    <row r="209" spans="7:7" x14ac:dyDescent="0.2">
      <c r="G209" s="11"/>
    </row>
    <row r="210" spans="7:7" x14ac:dyDescent="0.2">
      <c r="G210" s="11"/>
    </row>
    <row r="211" spans="7:7" x14ac:dyDescent="0.2">
      <c r="G211" s="11"/>
    </row>
    <row r="212" spans="7:7" x14ac:dyDescent="0.2">
      <c r="G212" s="11"/>
    </row>
    <row r="213" spans="7:7" x14ac:dyDescent="0.2">
      <c r="G213" s="11"/>
    </row>
    <row r="214" spans="7:7" x14ac:dyDescent="0.2">
      <c r="G214" s="11"/>
    </row>
    <row r="215" spans="7:7" x14ac:dyDescent="0.2">
      <c r="G215" s="11"/>
    </row>
    <row r="216" spans="7:7" x14ac:dyDescent="0.2">
      <c r="G216" s="11"/>
    </row>
    <row r="217" spans="7:7" x14ac:dyDescent="0.2">
      <c r="G217" s="11"/>
    </row>
    <row r="218" spans="7:7" x14ac:dyDescent="0.2">
      <c r="G218" s="11"/>
    </row>
    <row r="219" spans="7:7" x14ac:dyDescent="0.2">
      <c r="G219" s="11"/>
    </row>
    <row r="220" spans="7:7" x14ac:dyDescent="0.2">
      <c r="G220" s="11"/>
    </row>
    <row r="221" spans="7:7" x14ac:dyDescent="0.2">
      <c r="G221" s="11"/>
    </row>
    <row r="222" spans="7:7" x14ac:dyDescent="0.2">
      <c r="G222" s="11"/>
    </row>
    <row r="223" spans="7:7" x14ac:dyDescent="0.2">
      <c r="G223" s="11"/>
    </row>
    <row r="224" spans="7:7" x14ac:dyDescent="0.2">
      <c r="G224" s="11"/>
    </row>
    <row r="225" spans="7:7" x14ac:dyDescent="0.2">
      <c r="G225" s="11"/>
    </row>
    <row r="226" spans="7:7" x14ac:dyDescent="0.2">
      <c r="G226" s="11"/>
    </row>
    <row r="227" spans="7:7" x14ac:dyDescent="0.2">
      <c r="G227" s="11"/>
    </row>
    <row r="228" spans="7:7" x14ac:dyDescent="0.2">
      <c r="G228" s="11"/>
    </row>
    <row r="229" spans="7:7" x14ac:dyDescent="0.2">
      <c r="G229" s="11"/>
    </row>
    <row r="230" spans="7:7" x14ac:dyDescent="0.2">
      <c r="G230" s="11"/>
    </row>
    <row r="231" spans="7:7" x14ac:dyDescent="0.2">
      <c r="G231" s="11"/>
    </row>
    <row r="232" spans="7:7" x14ac:dyDescent="0.2">
      <c r="G232" s="11"/>
    </row>
    <row r="233" spans="7:7" x14ac:dyDescent="0.2">
      <c r="G233" s="11"/>
    </row>
    <row r="234" spans="7:7" x14ac:dyDescent="0.2">
      <c r="G234" s="11"/>
    </row>
    <row r="235" spans="7:7" x14ac:dyDescent="0.2">
      <c r="G235" s="11"/>
    </row>
    <row r="236" spans="7:7" x14ac:dyDescent="0.2">
      <c r="G236" s="11"/>
    </row>
    <row r="237" spans="7:7" x14ac:dyDescent="0.2">
      <c r="G237" s="11"/>
    </row>
    <row r="238" spans="7:7" x14ac:dyDescent="0.2">
      <c r="G238" s="11"/>
    </row>
    <row r="239" spans="7:7" x14ac:dyDescent="0.2">
      <c r="G239" s="11"/>
    </row>
    <row r="240" spans="7:7" x14ac:dyDescent="0.2">
      <c r="G240" s="11"/>
    </row>
    <row r="241" spans="7:7" x14ac:dyDescent="0.2">
      <c r="G241" s="11"/>
    </row>
    <row r="242" spans="7:7" x14ac:dyDescent="0.2">
      <c r="G242" s="11"/>
    </row>
    <row r="243" spans="7:7" x14ac:dyDescent="0.2">
      <c r="G243" s="11"/>
    </row>
    <row r="244" spans="7:7" x14ac:dyDescent="0.2">
      <c r="G244" s="11"/>
    </row>
    <row r="245" spans="7:7" x14ac:dyDescent="0.2">
      <c r="G245" s="11"/>
    </row>
    <row r="246" spans="7:7" x14ac:dyDescent="0.2">
      <c r="G246" s="11"/>
    </row>
    <row r="247" spans="7:7" x14ac:dyDescent="0.2">
      <c r="G247" s="11"/>
    </row>
    <row r="248" spans="7:7" x14ac:dyDescent="0.2">
      <c r="G248" s="11"/>
    </row>
    <row r="249" spans="7:7" x14ac:dyDescent="0.2">
      <c r="G249" s="11"/>
    </row>
    <row r="250" spans="7:7" x14ac:dyDescent="0.2">
      <c r="G250" s="11"/>
    </row>
    <row r="251" spans="7:7" x14ac:dyDescent="0.2">
      <c r="G251" s="11"/>
    </row>
    <row r="252" spans="7:7" x14ac:dyDescent="0.2">
      <c r="G252" s="11"/>
    </row>
    <row r="253" spans="7:7" x14ac:dyDescent="0.2">
      <c r="G253" s="11"/>
    </row>
    <row r="254" spans="7:7" x14ac:dyDescent="0.2">
      <c r="G254" s="11"/>
    </row>
    <row r="255" spans="7:7" x14ac:dyDescent="0.2">
      <c r="G255" s="11"/>
    </row>
    <row r="256" spans="7:7" x14ac:dyDescent="0.2">
      <c r="G256" s="11"/>
    </row>
    <row r="257" spans="7:7" x14ac:dyDescent="0.2">
      <c r="G257" s="11"/>
    </row>
    <row r="258" spans="7:7" x14ac:dyDescent="0.2">
      <c r="G258" s="11"/>
    </row>
    <row r="259" spans="7:7" x14ac:dyDescent="0.2">
      <c r="G259" s="11"/>
    </row>
    <row r="260" spans="7:7" x14ac:dyDescent="0.2">
      <c r="G260" s="11"/>
    </row>
    <row r="261" spans="7:7" x14ac:dyDescent="0.2">
      <c r="G261" s="11"/>
    </row>
    <row r="262" spans="7:7" x14ac:dyDescent="0.2">
      <c r="G262" s="11"/>
    </row>
  </sheetData>
  <mergeCells count="2">
    <mergeCell ref="A1:F1"/>
    <mergeCell ref="A128:C128"/>
  </mergeCells>
  <conditionalFormatting sqref="F2:F3 F5:F129 F113:G115">
    <cfRule type="cellIs" dxfId="58" priority="3" stopIfTrue="1" operator="between">
      <formula>0.009</formula>
      <formula>-0.009</formula>
    </cfRule>
  </conditionalFormatting>
  <conditionalFormatting sqref="F263:F65536">
    <cfRule type="cellIs" dxfId="57" priority="1" stopIfTrue="1" operator="between">
      <formula>0.009</formula>
      <formula>-0.009</formula>
    </cfRule>
  </conditionalFormatting>
  <conditionalFormatting sqref="F131:G162">
    <cfRule type="cellIs" dxfId="56" priority="2" stopIfTrue="1" operator="between">
      <formula>0.009</formula>
      <formula>-0.009</formula>
    </cfRule>
  </conditionalFormatting>
  <hyperlinks>
    <hyperlink ref="A131" r:id="rId1" tooltip="https://www.franklintempletonindia.com/downloadsServlet/pdf/product-labels-jg9o5k7l" display="https://www.franklintempletonindia.com/downloadsServlet/pdf/product-labels-jg9o5k7l" xr:uid="{00000000-0004-0000-11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151"/>
  <sheetViews>
    <sheetView workbookViewId="0">
      <selection sqref="A1:F1"/>
    </sheetView>
  </sheetViews>
  <sheetFormatPr defaultColWidth="9.140625" defaultRowHeight="11.25" x14ac:dyDescent="0.2"/>
  <cols>
    <col min="1" max="1" width="38.7109375" style="7" bestFit="1" customWidth="1"/>
    <col min="2" max="2" width="32.140625" style="7" bestFit="1" customWidth="1"/>
    <col min="3" max="3" width="35.42578125" style="7" bestFit="1" customWidth="1"/>
    <col min="4" max="4" width="15" style="7" bestFit="1" customWidth="1"/>
    <col min="5" max="5" width="33.28515625" style="10" customWidth="1"/>
    <col min="6" max="6" width="14.7109375" style="11" bestFit="1" customWidth="1"/>
    <col min="7" max="16384" width="9.140625" style="7"/>
  </cols>
  <sheetData>
    <row r="1" spans="1:6" s="1" customFormat="1" ht="15" x14ac:dyDescent="0.2">
      <c r="A1" s="85" t="s">
        <v>15</v>
      </c>
      <c r="B1" s="86"/>
      <c r="C1" s="86"/>
      <c r="D1" s="86"/>
      <c r="E1" s="86"/>
      <c r="F1" s="86"/>
    </row>
    <row r="2" spans="1:6" s="1" customFormat="1" ht="12" x14ac:dyDescent="0.2">
      <c r="E2" s="5"/>
      <c r="F2" s="9"/>
    </row>
    <row r="3" spans="1:6" s="1" customFormat="1" ht="12" x14ac:dyDescent="0.2">
      <c r="A3" s="8" t="s">
        <v>7</v>
      </c>
      <c r="B3" s="2"/>
      <c r="C3" s="3"/>
      <c r="D3" s="3"/>
      <c r="E3" s="4"/>
      <c r="F3" s="9"/>
    </row>
    <row r="4" spans="1:6" s="1" customFormat="1" ht="30.75" customHeight="1" x14ac:dyDescent="0.2">
      <c r="A4" s="6" t="s">
        <v>2</v>
      </c>
      <c r="B4" s="6" t="s">
        <v>0</v>
      </c>
      <c r="C4" s="13" t="s">
        <v>408</v>
      </c>
      <c r="D4" s="13" t="s">
        <v>1</v>
      </c>
      <c r="E4" s="53" t="s">
        <v>6</v>
      </c>
      <c r="F4" s="12" t="s">
        <v>3</v>
      </c>
    </row>
    <row r="5" spans="1:6" x14ac:dyDescent="0.2">
      <c r="A5" s="16" t="s">
        <v>109</v>
      </c>
      <c r="B5" s="17"/>
      <c r="C5" s="17"/>
      <c r="D5" s="17"/>
      <c r="E5" s="18"/>
      <c r="F5" s="19"/>
    </row>
    <row r="6" spans="1:6" x14ac:dyDescent="0.2">
      <c r="A6" s="20" t="s">
        <v>25</v>
      </c>
      <c r="B6" s="21"/>
      <c r="C6" s="21"/>
      <c r="D6" s="21"/>
      <c r="E6" s="22"/>
      <c r="F6" s="23"/>
    </row>
    <row r="7" spans="1:6" x14ac:dyDescent="0.2">
      <c r="A7" s="21" t="s">
        <v>635</v>
      </c>
      <c r="B7" s="21" t="s">
        <v>634</v>
      </c>
      <c r="C7" s="21" t="s">
        <v>112</v>
      </c>
      <c r="D7" s="24">
        <v>23439752</v>
      </c>
      <c r="E7" s="22">
        <v>47795.998299999999</v>
      </c>
      <c r="F7" s="23">
        <v>3.8800763417147301</v>
      </c>
    </row>
    <row r="8" spans="1:6" x14ac:dyDescent="0.2">
      <c r="A8" s="21" t="s">
        <v>510</v>
      </c>
      <c r="B8" s="21" t="s">
        <v>509</v>
      </c>
      <c r="C8" s="21" t="s">
        <v>235</v>
      </c>
      <c r="D8" s="24">
        <v>1100123</v>
      </c>
      <c r="E8" s="22">
        <v>29002.542649999999</v>
      </c>
      <c r="F8" s="23">
        <v>2.3544247131215901</v>
      </c>
    </row>
    <row r="9" spans="1:6" x14ac:dyDescent="0.2">
      <c r="A9" s="21" t="s">
        <v>478</v>
      </c>
      <c r="B9" s="21" t="s">
        <v>477</v>
      </c>
      <c r="C9" s="21" t="s">
        <v>120</v>
      </c>
      <c r="D9" s="24">
        <v>976105</v>
      </c>
      <c r="E9" s="22">
        <v>28107.431530000002</v>
      </c>
      <c r="F9" s="23">
        <v>2.2817596448429001</v>
      </c>
    </row>
    <row r="10" spans="1:6" x14ac:dyDescent="0.2">
      <c r="A10" s="21" t="s">
        <v>637</v>
      </c>
      <c r="B10" s="21" t="s">
        <v>636</v>
      </c>
      <c r="C10" s="21" t="s">
        <v>162</v>
      </c>
      <c r="D10" s="24">
        <v>2092030</v>
      </c>
      <c r="E10" s="22">
        <v>26840.744900000002</v>
      </c>
      <c r="F10" s="23">
        <v>2.1789300984323301</v>
      </c>
    </row>
    <row r="11" spans="1:6" x14ac:dyDescent="0.2">
      <c r="A11" s="21" t="s">
        <v>222</v>
      </c>
      <c r="B11" s="21" t="s">
        <v>221</v>
      </c>
      <c r="C11" s="21" t="s">
        <v>223</v>
      </c>
      <c r="D11" s="24">
        <v>1631918</v>
      </c>
      <c r="E11" s="22">
        <v>26705.522110000002</v>
      </c>
      <c r="F11" s="23">
        <v>2.1679527202625799</v>
      </c>
    </row>
    <row r="12" spans="1:6" x14ac:dyDescent="0.2">
      <c r="A12" s="21" t="s">
        <v>639</v>
      </c>
      <c r="B12" s="21" t="s">
        <v>638</v>
      </c>
      <c r="C12" s="21" t="s">
        <v>147</v>
      </c>
      <c r="D12" s="24">
        <v>1641580</v>
      </c>
      <c r="E12" s="22">
        <v>26081.423040000001</v>
      </c>
      <c r="F12" s="23">
        <v>2.11728839432479</v>
      </c>
    </row>
    <row r="13" spans="1:6" x14ac:dyDescent="0.2">
      <c r="A13" s="21" t="s">
        <v>641</v>
      </c>
      <c r="B13" s="21" t="s">
        <v>640</v>
      </c>
      <c r="C13" s="21" t="s">
        <v>393</v>
      </c>
      <c r="D13" s="24">
        <v>1561228</v>
      </c>
      <c r="E13" s="22">
        <v>26051.43102</v>
      </c>
      <c r="F13" s="23">
        <v>2.1148536438983698</v>
      </c>
    </row>
    <row r="14" spans="1:6" x14ac:dyDescent="0.2">
      <c r="A14" s="21" t="s">
        <v>643</v>
      </c>
      <c r="B14" s="21" t="s">
        <v>642</v>
      </c>
      <c r="C14" s="21" t="s">
        <v>139</v>
      </c>
      <c r="D14" s="24">
        <v>353937</v>
      </c>
      <c r="E14" s="22">
        <v>25229.868139999999</v>
      </c>
      <c r="F14" s="23">
        <v>2.0481592174338199</v>
      </c>
    </row>
    <row r="15" spans="1:6" x14ac:dyDescent="0.2">
      <c r="A15" s="21" t="s">
        <v>155</v>
      </c>
      <c r="B15" s="21" t="s">
        <v>154</v>
      </c>
      <c r="C15" s="21" t="s">
        <v>156</v>
      </c>
      <c r="D15" s="24">
        <v>6391052</v>
      </c>
      <c r="E15" s="22">
        <v>24989.013319999998</v>
      </c>
      <c r="F15" s="23">
        <v>2.02860663725746</v>
      </c>
    </row>
    <row r="16" spans="1:6" x14ac:dyDescent="0.2">
      <c r="A16" s="21" t="s">
        <v>484</v>
      </c>
      <c r="B16" s="21" t="s">
        <v>483</v>
      </c>
      <c r="C16" s="21" t="s">
        <v>120</v>
      </c>
      <c r="D16" s="24">
        <v>464990</v>
      </c>
      <c r="E16" s="22">
        <v>24981.587749999999</v>
      </c>
      <c r="F16" s="23">
        <v>2.0280038299199101</v>
      </c>
    </row>
    <row r="17" spans="1:6" x14ac:dyDescent="0.2">
      <c r="A17" s="21" t="s">
        <v>377</v>
      </c>
      <c r="B17" s="21" t="s">
        <v>376</v>
      </c>
      <c r="C17" s="21" t="s">
        <v>378</v>
      </c>
      <c r="D17" s="24">
        <v>3526225</v>
      </c>
      <c r="E17" s="22">
        <v>24801.703539999999</v>
      </c>
      <c r="F17" s="23">
        <v>2.0134008402911898</v>
      </c>
    </row>
    <row r="18" spans="1:6" x14ac:dyDescent="0.2">
      <c r="A18" s="21" t="s">
        <v>191</v>
      </c>
      <c r="B18" s="21" t="s">
        <v>190</v>
      </c>
      <c r="C18" s="21" t="s">
        <v>174</v>
      </c>
      <c r="D18" s="24">
        <v>541027</v>
      </c>
      <c r="E18" s="22">
        <v>24248.55963</v>
      </c>
      <c r="F18" s="23">
        <v>1.96849665008507</v>
      </c>
    </row>
    <row r="19" spans="1:6" x14ac:dyDescent="0.2">
      <c r="A19" s="21" t="s">
        <v>152</v>
      </c>
      <c r="B19" s="21" t="s">
        <v>151</v>
      </c>
      <c r="C19" s="21" t="s">
        <v>153</v>
      </c>
      <c r="D19" s="24">
        <v>1400578</v>
      </c>
      <c r="E19" s="22">
        <v>23825.932649999999</v>
      </c>
      <c r="F19" s="23">
        <v>1.93418781660961</v>
      </c>
    </row>
    <row r="20" spans="1:6" x14ac:dyDescent="0.2">
      <c r="A20" s="21" t="s">
        <v>645</v>
      </c>
      <c r="B20" s="21" t="s">
        <v>644</v>
      </c>
      <c r="C20" s="21" t="s">
        <v>156</v>
      </c>
      <c r="D20" s="24">
        <v>1444026</v>
      </c>
      <c r="E20" s="22">
        <v>23819.208869999999</v>
      </c>
      <c r="F20" s="23">
        <v>1.93364198054314</v>
      </c>
    </row>
    <row r="21" spans="1:6" x14ac:dyDescent="0.2">
      <c r="A21" s="21" t="s">
        <v>647</v>
      </c>
      <c r="B21" s="21" t="s">
        <v>646</v>
      </c>
      <c r="C21" s="21" t="s">
        <v>156</v>
      </c>
      <c r="D21" s="24">
        <v>164000</v>
      </c>
      <c r="E21" s="22">
        <v>23061.024000000001</v>
      </c>
      <c r="F21" s="23">
        <v>1.8720925772171899</v>
      </c>
    </row>
    <row r="22" spans="1:6" x14ac:dyDescent="0.2">
      <c r="A22" s="21" t="s">
        <v>649</v>
      </c>
      <c r="B22" s="21" t="s">
        <v>648</v>
      </c>
      <c r="C22" s="21" t="s">
        <v>150</v>
      </c>
      <c r="D22" s="24">
        <v>2153205</v>
      </c>
      <c r="E22" s="22">
        <v>21911.014080000001</v>
      </c>
      <c r="F22" s="23">
        <v>1.77873483928855</v>
      </c>
    </row>
    <row r="23" spans="1:6" x14ac:dyDescent="0.2">
      <c r="A23" s="21" t="s">
        <v>651</v>
      </c>
      <c r="B23" s="21" t="s">
        <v>650</v>
      </c>
      <c r="C23" s="21" t="s">
        <v>185</v>
      </c>
      <c r="D23" s="24">
        <v>617366</v>
      </c>
      <c r="E23" s="22">
        <v>21611.514200000001</v>
      </c>
      <c r="F23" s="23">
        <v>1.75442145657729</v>
      </c>
    </row>
    <row r="24" spans="1:6" x14ac:dyDescent="0.2">
      <c r="A24" s="21" t="s">
        <v>653</v>
      </c>
      <c r="B24" s="21" t="s">
        <v>652</v>
      </c>
      <c r="C24" s="21" t="s">
        <v>223</v>
      </c>
      <c r="D24" s="24">
        <v>1098135</v>
      </c>
      <c r="E24" s="22">
        <v>21598.119180000002</v>
      </c>
      <c r="F24" s="23">
        <v>1.7533340496384799</v>
      </c>
    </row>
    <row r="25" spans="1:6" x14ac:dyDescent="0.2">
      <c r="A25" s="21" t="s">
        <v>111</v>
      </c>
      <c r="B25" s="21" t="s">
        <v>110</v>
      </c>
      <c r="C25" s="21" t="s">
        <v>112</v>
      </c>
      <c r="D25" s="24">
        <v>1223175</v>
      </c>
      <c r="E25" s="22">
        <v>21230.64848</v>
      </c>
      <c r="F25" s="23">
        <v>1.7235027997419099</v>
      </c>
    </row>
    <row r="26" spans="1:6" x14ac:dyDescent="0.2">
      <c r="A26" s="21" t="s">
        <v>655</v>
      </c>
      <c r="B26" s="21" t="s">
        <v>654</v>
      </c>
      <c r="C26" s="21" t="s">
        <v>559</v>
      </c>
      <c r="D26" s="24">
        <v>2975528</v>
      </c>
      <c r="E26" s="22">
        <v>20959.61923</v>
      </c>
      <c r="F26" s="23">
        <v>1.7015006611060199</v>
      </c>
    </row>
    <row r="27" spans="1:6" x14ac:dyDescent="0.2">
      <c r="A27" s="21" t="s">
        <v>301</v>
      </c>
      <c r="B27" s="21" t="s">
        <v>300</v>
      </c>
      <c r="C27" s="21" t="s">
        <v>218</v>
      </c>
      <c r="D27" s="24">
        <v>3950000</v>
      </c>
      <c r="E27" s="22">
        <v>20642.7</v>
      </c>
      <c r="F27" s="23">
        <v>1.67577317658233</v>
      </c>
    </row>
    <row r="28" spans="1:6" x14ac:dyDescent="0.2">
      <c r="A28" s="21" t="s">
        <v>189</v>
      </c>
      <c r="B28" s="21" t="s">
        <v>188</v>
      </c>
      <c r="C28" s="21" t="s">
        <v>123</v>
      </c>
      <c r="D28" s="24">
        <v>1444590</v>
      </c>
      <c r="E28" s="22">
        <v>20365.829819999999</v>
      </c>
      <c r="F28" s="23">
        <v>1.6532968715912399</v>
      </c>
    </row>
    <row r="29" spans="1:6" x14ac:dyDescent="0.2">
      <c r="A29" s="21" t="s">
        <v>516</v>
      </c>
      <c r="B29" s="21" t="s">
        <v>515</v>
      </c>
      <c r="C29" s="21" t="s">
        <v>156</v>
      </c>
      <c r="D29" s="24">
        <v>3063102</v>
      </c>
      <c r="E29" s="22">
        <v>20129.174790000001</v>
      </c>
      <c r="F29" s="23">
        <v>1.63408523012102</v>
      </c>
    </row>
    <row r="30" spans="1:6" x14ac:dyDescent="0.2">
      <c r="A30" s="21" t="s">
        <v>464</v>
      </c>
      <c r="B30" s="21" t="s">
        <v>463</v>
      </c>
      <c r="C30" s="21" t="s">
        <v>120</v>
      </c>
      <c r="D30" s="24">
        <v>262965</v>
      </c>
      <c r="E30" s="22">
        <v>20048.71457</v>
      </c>
      <c r="F30" s="23">
        <v>1.6275534741754401</v>
      </c>
    </row>
    <row r="31" spans="1:6" x14ac:dyDescent="0.2">
      <c r="A31" s="21" t="s">
        <v>114</v>
      </c>
      <c r="B31" s="21" t="s">
        <v>113</v>
      </c>
      <c r="C31" s="21" t="s">
        <v>112</v>
      </c>
      <c r="D31" s="24">
        <v>1510566</v>
      </c>
      <c r="E31" s="22">
        <v>19520.289140000001</v>
      </c>
      <c r="F31" s="23">
        <v>1.5846559287275099</v>
      </c>
    </row>
    <row r="32" spans="1:6" x14ac:dyDescent="0.2">
      <c r="A32" s="21" t="s">
        <v>657</v>
      </c>
      <c r="B32" s="21" t="s">
        <v>656</v>
      </c>
      <c r="C32" s="21" t="s">
        <v>203</v>
      </c>
      <c r="D32" s="24">
        <v>442739</v>
      </c>
      <c r="E32" s="22">
        <v>19136.507799999999</v>
      </c>
      <c r="F32" s="23">
        <v>1.5535005820313501</v>
      </c>
    </row>
    <row r="33" spans="1:6" x14ac:dyDescent="0.2">
      <c r="A33" s="21" t="s">
        <v>659</v>
      </c>
      <c r="B33" s="21" t="s">
        <v>658</v>
      </c>
      <c r="C33" s="21" t="s">
        <v>185</v>
      </c>
      <c r="D33" s="24">
        <v>1205443</v>
      </c>
      <c r="E33" s="22">
        <v>18328.158090000001</v>
      </c>
      <c r="F33" s="23">
        <v>1.4878787999332701</v>
      </c>
    </row>
    <row r="34" spans="1:6" x14ac:dyDescent="0.2">
      <c r="A34" s="21" t="s">
        <v>214</v>
      </c>
      <c r="B34" s="21" t="s">
        <v>213</v>
      </c>
      <c r="C34" s="21" t="s">
        <v>215</v>
      </c>
      <c r="D34" s="24">
        <v>11850000</v>
      </c>
      <c r="E34" s="22">
        <v>17604.36</v>
      </c>
      <c r="F34" s="23">
        <v>1.42912091339306</v>
      </c>
    </row>
    <row r="35" spans="1:6" x14ac:dyDescent="0.2">
      <c r="A35" s="21" t="s">
        <v>661</v>
      </c>
      <c r="B35" s="21" t="s">
        <v>660</v>
      </c>
      <c r="C35" s="21" t="s">
        <v>147</v>
      </c>
      <c r="D35" s="24">
        <v>300000</v>
      </c>
      <c r="E35" s="22">
        <v>17337.75</v>
      </c>
      <c r="F35" s="23">
        <v>1.40747752921325</v>
      </c>
    </row>
    <row r="36" spans="1:6" x14ac:dyDescent="0.2">
      <c r="A36" s="21" t="s">
        <v>663</v>
      </c>
      <c r="B36" s="21" t="s">
        <v>662</v>
      </c>
      <c r="C36" s="21" t="s">
        <v>223</v>
      </c>
      <c r="D36" s="24">
        <v>1132124</v>
      </c>
      <c r="E36" s="22">
        <v>17232.625469999999</v>
      </c>
      <c r="F36" s="23">
        <v>1.3989435260269001</v>
      </c>
    </row>
    <row r="37" spans="1:6" x14ac:dyDescent="0.2">
      <c r="A37" s="21" t="s">
        <v>665</v>
      </c>
      <c r="B37" s="21" t="s">
        <v>664</v>
      </c>
      <c r="C37" s="21" t="s">
        <v>393</v>
      </c>
      <c r="D37" s="24">
        <v>374936</v>
      </c>
      <c r="E37" s="22">
        <v>16829.002359999999</v>
      </c>
      <c r="F37" s="23">
        <v>1.36617742560463</v>
      </c>
    </row>
    <row r="38" spans="1:6" x14ac:dyDescent="0.2">
      <c r="A38" s="21" t="s">
        <v>667</v>
      </c>
      <c r="B38" s="21" t="s">
        <v>666</v>
      </c>
      <c r="C38" s="21" t="s">
        <v>174</v>
      </c>
      <c r="D38" s="24">
        <v>700000</v>
      </c>
      <c r="E38" s="22">
        <v>16622.55</v>
      </c>
      <c r="F38" s="23">
        <v>1.3494176351154901</v>
      </c>
    </row>
    <row r="39" spans="1:6" x14ac:dyDescent="0.2">
      <c r="A39" s="21" t="s">
        <v>669</v>
      </c>
      <c r="B39" s="21" t="s">
        <v>668</v>
      </c>
      <c r="C39" s="21" t="s">
        <v>167</v>
      </c>
      <c r="D39" s="24">
        <v>38500</v>
      </c>
      <c r="E39" s="22">
        <v>16618.062999999998</v>
      </c>
      <c r="F39" s="23">
        <v>1.34905338071838</v>
      </c>
    </row>
    <row r="40" spans="1:6" x14ac:dyDescent="0.2">
      <c r="A40" s="21" t="s">
        <v>671</v>
      </c>
      <c r="B40" s="21" t="s">
        <v>670</v>
      </c>
      <c r="C40" s="21" t="s">
        <v>159</v>
      </c>
      <c r="D40" s="24">
        <v>2452118</v>
      </c>
      <c r="E40" s="22">
        <v>16593.482510000002</v>
      </c>
      <c r="F40" s="23">
        <v>1.3470579379803</v>
      </c>
    </row>
    <row r="41" spans="1:6" x14ac:dyDescent="0.2">
      <c r="A41" s="21" t="s">
        <v>514</v>
      </c>
      <c r="B41" s="21" t="s">
        <v>513</v>
      </c>
      <c r="C41" s="21" t="s">
        <v>112</v>
      </c>
      <c r="D41" s="24">
        <v>23580355</v>
      </c>
      <c r="E41" s="22">
        <v>16480.310109999999</v>
      </c>
      <c r="F41" s="23">
        <v>1.3378706091788699</v>
      </c>
    </row>
    <row r="42" spans="1:6" x14ac:dyDescent="0.2">
      <c r="A42" s="21" t="s">
        <v>388</v>
      </c>
      <c r="B42" s="21" t="s">
        <v>387</v>
      </c>
      <c r="C42" s="21" t="s">
        <v>218</v>
      </c>
      <c r="D42" s="24">
        <v>5981508</v>
      </c>
      <c r="E42" s="22">
        <v>16185.960650000001</v>
      </c>
      <c r="F42" s="23">
        <v>1.31397533726146</v>
      </c>
    </row>
    <row r="43" spans="1:6" x14ac:dyDescent="0.2">
      <c r="A43" s="21" t="s">
        <v>673</v>
      </c>
      <c r="B43" s="21" t="s">
        <v>672</v>
      </c>
      <c r="C43" s="21" t="s">
        <v>147</v>
      </c>
      <c r="D43" s="24">
        <v>522877</v>
      </c>
      <c r="E43" s="22">
        <v>16024.611419999999</v>
      </c>
      <c r="F43" s="23">
        <v>1.3008770162232099</v>
      </c>
    </row>
    <row r="44" spans="1:6" x14ac:dyDescent="0.2">
      <c r="A44" s="21" t="s">
        <v>675</v>
      </c>
      <c r="B44" s="21" t="s">
        <v>674</v>
      </c>
      <c r="C44" s="21" t="s">
        <v>136</v>
      </c>
      <c r="D44" s="24">
        <v>828517</v>
      </c>
      <c r="E44" s="22">
        <v>15920.368409999999</v>
      </c>
      <c r="F44" s="23">
        <v>1.29241457477882</v>
      </c>
    </row>
    <row r="45" spans="1:6" x14ac:dyDescent="0.2">
      <c r="A45" s="21" t="s">
        <v>375</v>
      </c>
      <c r="B45" s="21" t="s">
        <v>374</v>
      </c>
      <c r="C45" s="21" t="s">
        <v>112</v>
      </c>
      <c r="D45" s="24">
        <v>8960416</v>
      </c>
      <c r="E45" s="22">
        <v>15747.03508</v>
      </c>
      <c r="F45" s="23">
        <v>1.2783433852046999</v>
      </c>
    </row>
    <row r="46" spans="1:6" x14ac:dyDescent="0.2">
      <c r="A46" s="21" t="s">
        <v>677</v>
      </c>
      <c r="B46" s="21" t="s">
        <v>676</v>
      </c>
      <c r="C46" s="21" t="s">
        <v>147</v>
      </c>
      <c r="D46" s="24">
        <v>52304</v>
      </c>
      <c r="E46" s="22">
        <v>15157.019249999999</v>
      </c>
      <c r="F46" s="23">
        <v>1.2304459346932299</v>
      </c>
    </row>
    <row r="47" spans="1:6" x14ac:dyDescent="0.2">
      <c r="A47" s="21" t="s">
        <v>679</v>
      </c>
      <c r="B47" s="21" t="s">
        <v>678</v>
      </c>
      <c r="C47" s="21" t="s">
        <v>680</v>
      </c>
      <c r="D47" s="24">
        <v>400909</v>
      </c>
      <c r="E47" s="22">
        <v>15014.44296</v>
      </c>
      <c r="F47" s="23">
        <v>1.21887159982432</v>
      </c>
    </row>
    <row r="48" spans="1:6" x14ac:dyDescent="0.2">
      <c r="A48" s="21" t="s">
        <v>591</v>
      </c>
      <c r="B48" s="21" t="s">
        <v>590</v>
      </c>
      <c r="C48" s="21" t="s">
        <v>203</v>
      </c>
      <c r="D48" s="24">
        <v>1602334</v>
      </c>
      <c r="E48" s="22">
        <v>14205.49208</v>
      </c>
      <c r="F48" s="23">
        <v>1.15320101478085</v>
      </c>
    </row>
    <row r="49" spans="1:6" x14ac:dyDescent="0.2">
      <c r="A49" s="21" t="s">
        <v>508</v>
      </c>
      <c r="B49" s="21" t="s">
        <v>507</v>
      </c>
      <c r="C49" s="21" t="s">
        <v>150</v>
      </c>
      <c r="D49" s="24">
        <v>3157002</v>
      </c>
      <c r="E49" s="22">
        <v>14036.03089</v>
      </c>
      <c r="F49" s="23">
        <v>1.13944416530507</v>
      </c>
    </row>
    <row r="50" spans="1:6" x14ac:dyDescent="0.2">
      <c r="A50" s="21" t="s">
        <v>230</v>
      </c>
      <c r="B50" s="21" t="s">
        <v>229</v>
      </c>
      <c r="C50" s="21" t="s">
        <v>185</v>
      </c>
      <c r="D50" s="24">
        <v>260552</v>
      </c>
      <c r="E50" s="22">
        <v>13441.096020000001</v>
      </c>
      <c r="F50" s="23">
        <v>1.09114738741461</v>
      </c>
    </row>
    <row r="51" spans="1:6" x14ac:dyDescent="0.2">
      <c r="A51" s="21" t="s">
        <v>313</v>
      </c>
      <c r="B51" s="21" t="s">
        <v>312</v>
      </c>
      <c r="C51" s="21" t="s">
        <v>203</v>
      </c>
      <c r="D51" s="24">
        <v>571157</v>
      </c>
      <c r="E51" s="22">
        <v>13253.12703</v>
      </c>
      <c r="F51" s="23">
        <v>1.07588807581916</v>
      </c>
    </row>
    <row r="52" spans="1:6" x14ac:dyDescent="0.2">
      <c r="A52" s="21" t="s">
        <v>512</v>
      </c>
      <c r="B52" s="21" t="s">
        <v>511</v>
      </c>
      <c r="C52" s="21" t="s">
        <v>112</v>
      </c>
      <c r="D52" s="24">
        <v>5630441</v>
      </c>
      <c r="E52" s="22">
        <v>12723.67057</v>
      </c>
      <c r="F52" s="23">
        <v>1.03290683141624</v>
      </c>
    </row>
    <row r="53" spans="1:6" x14ac:dyDescent="0.2">
      <c r="A53" s="21" t="s">
        <v>682</v>
      </c>
      <c r="B53" s="21" t="s">
        <v>681</v>
      </c>
      <c r="C53" s="21" t="s">
        <v>174</v>
      </c>
      <c r="D53" s="24">
        <v>943493</v>
      </c>
      <c r="E53" s="22">
        <v>12690.92434</v>
      </c>
      <c r="F53" s="23">
        <v>1.0302484943833801</v>
      </c>
    </row>
    <row r="54" spans="1:6" x14ac:dyDescent="0.2">
      <c r="A54" s="21" t="s">
        <v>684</v>
      </c>
      <c r="B54" s="21" t="s">
        <v>683</v>
      </c>
      <c r="C54" s="21" t="s">
        <v>162</v>
      </c>
      <c r="D54" s="24">
        <v>625000</v>
      </c>
      <c r="E54" s="22">
        <v>11983.4375</v>
      </c>
      <c r="F54" s="23">
        <v>0.97281475416252805</v>
      </c>
    </row>
    <row r="55" spans="1:6" x14ac:dyDescent="0.2">
      <c r="A55" s="21" t="s">
        <v>686</v>
      </c>
      <c r="B55" s="21" t="s">
        <v>685</v>
      </c>
      <c r="C55" s="21" t="s">
        <v>147</v>
      </c>
      <c r="D55" s="24">
        <v>2422358</v>
      </c>
      <c r="E55" s="22">
        <v>11899.83368</v>
      </c>
      <c r="F55" s="23">
        <v>0.96602780095312102</v>
      </c>
    </row>
    <row r="56" spans="1:6" x14ac:dyDescent="0.2">
      <c r="A56" s="21" t="s">
        <v>205</v>
      </c>
      <c r="B56" s="21" t="s">
        <v>204</v>
      </c>
      <c r="C56" s="21" t="s">
        <v>206</v>
      </c>
      <c r="D56" s="24">
        <v>1800000</v>
      </c>
      <c r="E56" s="22">
        <v>11520</v>
      </c>
      <c r="F56" s="23">
        <v>0.93519292506447504</v>
      </c>
    </row>
    <row r="57" spans="1:6" x14ac:dyDescent="0.2">
      <c r="A57" s="21" t="s">
        <v>524</v>
      </c>
      <c r="B57" s="21" t="s">
        <v>523</v>
      </c>
      <c r="C57" s="21" t="s">
        <v>167</v>
      </c>
      <c r="D57" s="24">
        <v>1200000</v>
      </c>
      <c r="E57" s="22">
        <v>11212.8</v>
      </c>
      <c r="F57" s="23">
        <v>0.91025444706275604</v>
      </c>
    </row>
    <row r="58" spans="1:6" x14ac:dyDescent="0.2">
      <c r="A58" s="21" t="s">
        <v>232</v>
      </c>
      <c r="B58" s="21" t="s">
        <v>231</v>
      </c>
      <c r="C58" s="21" t="s">
        <v>218</v>
      </c>
      <c r="D58" s="24">
        <v>1150000</v>
      </c>
      <c r="E58" s="22">
        <v>11121.075000000001</v>
      </c>
      <c r="F58" s="23">
        <v>0.90280821693675395</v>
      </c>
    </row>
    <row r="59" spans="1:6" x14ac:dyDescent="0.2">
      <c r="A59" s="21" t="s">
        <v>239</v>
      </c>
      <c r="B59" s="21" t="s">
        <v>238</v>
      </c>
      <c r="C59" s="21" t="s">
        <v>123</v>
      </c>
      <c r="D59" s="24">
        <v>3265577</v>
      </c>
      <c r="E59" s="22">
        <v>11120.92247</v>
      </c>
      <c r="F59" s="23">
        <v>0.90279583456029</v>
      </c>
    </row>
    <row r="60" spans="1:6" x14ac:dyDescent="0.2">
      <c r="A60" s="21" t="s">
        <v>688</v>
      </c>
      <c r="B60" s="21" t="s">
        <v>687</v>
      </c>
      <c r="C60" s="21" t="s">
        <v>174</v>
      </c>
      <c r="D60" s="24">
        <v>17469870</v>
      </c>
      <c r="E60" s="22">
        <v>10971.07836</v>
      </c>
      <c r="F60" s="23">
        <v>0.89063149848958001</v>
      </c>
    </row>
    <row r="61" spans="1:6" x14ac:dyDescent="0.2">
      <c r="A61" s="21" t="s">
        <v>690</v>
      </c>
      <c r="B61" s="21" t="s">
        <v>689</v>
      </c>
      <c r="C61" s="21" t="s">
        <v>156</v>
      </c>
      <c r="D61" s="24">
        <v>895000</v>
      </c>
      <c r="E61" s="22">
        <v>10745.817499999999</v>
      </c>
      <c r="F61" s="23">
        <v>0.87234483507239802</v>
      </c>
    </row>
    <row r="62" spans="1:6" x14ac:dyDescent="0.2">
      <c r="A62" s="21" t="s">
        <v>158</v>
      </c>
      <c r="B62" s="21" t="s">
        <v>157</v>
      </c>
      <c r="C62" s="21" t="s">
        <v>159</v>
      </c>
      <c r="D62" s="24">
        <v>1837180</v>
      </c>
      <c r="E62" s="22">
        <v>10582.156800000001</v>
      </c>
      <c r="F62" s="23">
        <v>0.85905886903497597</v>
      </c>
    </row>
    <row r="63" spans="1:6" x14ac:dyDescent="0.2">
      <c r="A63" s="21" t="s">
        <v>692</v>
      </c>
      <c r="B63" s="21" t="s">
        <v>691</v>
      </c>
      <c r="C63" s="21" t="s">
        <v>174</v>
      </c>
      <c r="D63" s="24">
        <v>350000</v>
      </c>
      <c r="E63" s="22">
        <v>9931.0750000000007</v>
      </c>
      <c r="F63" s="23">
        <v>0.80620408665665599</v>
      </c>
    </row>
    <row r="64" spans="1:6" x14ac:dyDescent="0.2">
      <c r="A64" s="21" t="s">
        <v>264</v>
      </c>
      <c r="B64" s="21" t="s">
        <v>263</v>
      </c>
      <c r="C64" s="21" t="s">
        <v>133</v>
      </c>
      <c r="D64" s="24">
        <v>2200000</v>
      </c>
      <c r="E64" s="22">
        <v>9681.1</v>
      </c>
      <c r="F64" s="23">
        <v>0.78591113080222996</v>
      </c>
    </row>
    <row r="65" spans="1:6" x14ac:dyDescent="0.2">
      <c r="A65" s="21" t="s">
        <v>193</v>
      </c>
      <c r="B65" s="21" t="s">
        <v>192</v>
      </c>
      <c r="C65" s="21" t="s">
        <v>194</v>
      </c>
      <c r="D65" s="24">
        <v>3367750</v>
      </c>
      <c r="E65" s="22">
        <v>9594.7197500000002</v>
      </c>
      <c r="F65" s="23">
        <v>0.77889878716808902</v>
      </c>
    </row>
    <row r="66" spans="1:6" x14ac:dyDescent="0.2">
      <c r="A66" s="21" t="s">
        <v>619</v>
      </c>
      <c r="B66" s="21" t="s">
        <v>618</v>
      </c>
      <c r="C66" s="21" t="s">
        <v>159</v>
      </c>
      <c r="D66" s="24">
        <v>5217419</v>
      </c>
      <c r="E66" s="22">
        <v>8847.1773979999998</v>
      </c>
      <c r="F66" s="23">
        <v>0.71821334282985505</v>
      </c>
    </row>
    <row r="67" spans="1:6" x14ac:dyDescent="0.2">
      <c r="A67" s="21" t="s">
        <v>281</v>
      </c>
      <c r="B67" s="21" t="s">
        <v>280</v>
      </c>
      <c r="C67" s="21" t="s">
        <v>194</v>
      </c>
      <c r="D67" s="24">
        <v>206300</v>
      </c>
      <c r="E67" s="22">
        <v>8760.9421000000002</v>
      </c>
      <c r="F67" s="23">
        <v>0.71121276639058195</v>
      </c>
    </row>
    <row r="68" spans="1:6" x14ac:dyDescent="0.2">
      <c r="A68" s="21" t="s">
        <v>279</v>
      </c>
      <c r="B68" s="21" t="s">
        <v>278</v>
      </c>
      <c r="C68" s="21" t="s">
        <v>128</v>
      </c>
      <c r="D68" s="24">
        <v>2249775</v>
      </c>
      <c r="E68" s="22">
        <v>8569.3929750000007</v>
      </c>
      <c r="F68" s="23">
        <v>0.69566281964559096</v>
      </c>
    </row>
    <row r="69" spans="1:6" x14ac:dyDescent="0.2">
      <c r="A69" s="21" t="s">
        <v>694</v>
      </c>
      <c r="B69" s="21" t="s">
        <v>693</v>
      </c>
      <c r="C69" s="21" t="s">
        <v>185</v>
      </c>
      <c r="D69" s="24">
        <v>250000</v>
      </c>
      <c r="E69" s="22">
        <v>8471.875</v>
      </c>
      <c r="F69" s="23">
        <v>0.68774631614849002</v>
      </c>
    </row>
    <row r="70" spans="1:6" x14ac:dyDescent="0.2">
      <c r="A70" s="21" t="s">
        <v>696</v>
      </c>
      <c r="B70" s="21" t="s">
        <v>695</v>
      </c>
      <c r="C70" s="21" t="s">
        <v>156</v>
      </c>
      <c r="D70" s="24">
        <v>419825</v>
      </c>
      <c r="E70" s="22">
        <v>8351.5787249999994</v>
      </c>
      <c r="F70" s="23">
        <v>0.67798067159192599</v>
      </c>
    </row>
    <row r="71" spans="1:6" x14ac:dyDescent="0.2">
      <c r="A71" s="21" t="s">
        <v>179</v>
      </c>
      <c r="B71" s="21" t="s">
        <v>178</v>
      </c>
      <c r="C71" s="21" t="s">
        <v>112</v>
      </c>
      <c r="D71" s="24">
        <v>730366</v>
      </c>
      <c r="E71" s="22">
        <v>7709.7434960000001</v>
      </c>
      <c r="F71" s="23">
        <v>0.62587652530564697</v>
      </c>
    </row>
    <row r="72" spans="1:6" x14ac:dyDescent="0.2">
      <c r="A72" s="21" t="s">
        <v>241</v>
      </c>
      <c r="B72" s="21" t="s">
        <v>240</v>
      </c>
      <c r="C72" s="21" t="s">
        <v>235</v>
      </c>
      <c r="D72" s="24">
        <v>330000</v>
      </c>
      <c r="E72" s="22">
        <v>7402.3950000000004</v>
      </c>
      <c r="F72" s="23">
        <v>0.60092599240734801</v>
      </c>
    </row>
    <row r="73" spans="1:6" x14ac:dyDescent="0.2">
      <c r="A73" s="21" t="s">
        <v>698</v>
      </c>
      <c r="B73" s="21" t="s">
        <v>697</v>
      </c>
      <c r="C73" s="21" t="s">
        <v>174</v>
      </c>
      <c r="D73" s="24">
        <v>745117</v>
      </c>
      <c r="E73" s="22">
        <v>7326.7354610000002</v>
      </c>
      <c r="F73" s="23">
        <v>0.59478395546408003</v>
      </c>
    </row>
    <row r="74" spans="1:6" x14ac:dyDescent="0.2">
      <c r="A74" s="21" t="s">
        <v>390</v>
      </c>
      <c r="B74" s="21" t="s">
        <v>389</v>
      </c>
      <c r="C74" s="21" t="s">
        <v>182</v>
      </c>
      <c r="D74" s="24">
        <v>1825151</v>
      </c>
      <c r="E74" s="22">
        <v>7101.6625409999997</v>
      </c>
      <c r="F74" s="23">
        <v>0.57651254900508697</v>
      </c>
    </row>
    <row r="75" spans="1:6" x14ac:dyDescent="0.2">
      <c r="A75" s="21" t="s">
        <v>552</v>
      </c>
      <c r="B75" s="21" t="s">
        <v>551</v>
      </c>
      <c r="C75" s="21" t="s">
        <v>174</v>
      </c>
      <c r="D75" s="24">
        <v>1496474</v>
      </c>
      <c r="E75" s="22">
        <v>6815.6908329999997</v>
      </c>
      <c r="F75" s="23">
        <v>0.55329738250420102</v>
      </c>
    </row>
    <row r="76" spans="1:6" x14ac:dyDescent="0.2">
      <c r="A76" s="21" t="s">
        <v>700</v>
      </c>
      <c r="B76" s="21" t="s">
        <v>699</v>
      </c>
      <c r="C76" s="21" t="s">
        <v>147</v>
      </c>
      <c r="D76" s="24">
        <v>300000</v>
      </c>
      <c r="E76" s="22">
        <v>6560.85</v>
      </c>
      <c r="F76" s="23">
        <v>0.53260941861191502</v>
      </c>
    </row>
    <row r="77" spans="1:6" x14ac:dyDescent="0.2">
      <c r="A77" s="21" t="s">
        <v>583</v>
      </c>
      <c r="B77" s="21" t="s">
        <v>582</v>
      </c>
      <c r="C77" s="21" t="s">
        <v>226</v>
      </c>
      <c r="D77" s="24">
        <v>200000</v>
      </c>
      <c r="E77" s="22">
        <v>6103.2</v>
      </c>
      <c r="F77" s="23">
        <v>0.49545741842478302</v>
      </c>
    </row>
    <row r="78" spans="1:6" x14ac:dyDescent="0.2">
      <c r="A78" s="21" t="s">
        <v>554</v>
      </c>
      <c r="B78" s="21" t="s">
        <v>553</v>
      </c>
      <c r="C78" s="21" t="s">
        <v>437</v>
      </c>
      <c r="D78" s="24">
        <v>750000</v>
      </c>
      <c r="E78" s="22">
        <v>5544.75</v>
      </c>
      <c r="F78" s="23">
        <v>0.450122480143338</v>
      </c>
    </row>
    <row r="79" spans="1:6" x14ac:dyDescent="0.2">
      <c r="A79" s="21" t="s">
        <v>702</v>
      </c>
      <c r="B79" s="21" t="s">
        <v>701</v>
      </c>
      <c r="C79" s="21" t="s">
        <v>182</v>
      </c>
      <c r="D79" s="24">
        <v>1318364</v>
      </c>
      <c r="E79" s="22">
        <v>5539.1063459999996</v>
      </c>
      <c r="F79" s="23">
        <v>0.44966432864226902</v>
      </c>
    </row>
    <row r="80" spans="1:6" x14ac:dyDescent="0.2">
      <c r="A80" s="21" t="s">
        <v>392</v>
      </c>
      <c r="B80" s="21" t="s">
        <v>391</v>
      </c>
      <c r="C80" s="21" t="s">
        <v>393</v>
      </c>
      <c r="D80" s="24">
        <v>1000000</v>
      </c>
      <c r="E80" s="22">
        <v>5536.5</v>
      </c>
      <c r="F80" s="23">
        <v>0.44945274562669002</v>
      </c>
    </row>
    <row r="81" spans="1:9" x14ac:dyDescent="0.2">
      <c r="A81" s="21" t="s">
        <v>704</v>
      </c>
      <c r="B81" s="21" t="s">
        <v>703</v>
      </c>
      <c r="C81" s="21" t="s">
        <v>271</v>
      </c>
      <c r="D81" s="24">
        <v>609700</v>
      </c>
      <c r="E81" s="22">
        <v>5164.7686999999996</v>
      </c>
      <c r="F81" s="23">
        <v>0.41927562047174</v>
      </c>
    </row>
    <row r="82" spans="1:9" x14ac:dyDescent="0.2">
      <c r="A82" s="21" t="s">
        <v>706</v>
      </c>
      <c r="B82" s="21" t="s">
        <v>705</v>
      </c>
      <c r="C82" s="21" t="s">
        <v>559</v>
      </c>
      <c r="D82" s="24">
        <v>124844</v>
      </c>
      <c r="E82" s="22">
        <v>3398.3785240000002</v>
      </c>
      <c r="F82" s="23">
        <v>0.275880169473598</v>
      </c>
    </row>
    <row r="83" spans="1:9" x14ac:dyDescent="0.2">
      <c r="A83" s="20" t="s">
        <v>28</v>
      </c>
      <c r="B83" s="20"/>
      <c r="C83" s="20"/>
      <c r="D83" s="20"/>
      <c r="E83" s="25">
        <f>SUM(E7:E82)</f>
        <v>1208310.9661389994</v>
      </c>
      <c r="F83" s="26">
        <f>SUM(F7:F82)</f>
        <v>98.090613438456018</v>
      </c>
      <c r="G83" s="14"/>
      <c r="H83" s="14"/>
      <c r="I83" s="14"/>
    </row>
    <row r="84" spans="1:9" x14ac:dyDescent="0.2">
      <c r="A84" s="21"/>
      <c r="B84" s="21"/>
      <c r="C84" s="21"/>
      <c r="D84" s="21"/>
      <c r="E84" s="22"/>
      <c r="F84" s="23"/>
    </row>
    <row r="85" spans="1:9" x14ac:dyDescent="0.2">
      <c r="A85" s="20" t="s">
        <v>1278</v>
      </c>
      <c r="B85" s="21"/>
      <c r="C85" s="21"/>
      <c r="D85" s="21"/>
      <c r="E85" s="22"/>
      <c r="F85" s="23"/>
    </row>
    <row r="86" spans="1:9" x14ac:dyDescent="0.2">
      <c r="A86" s="21"/>
      <c r="B86" s="21" t="s">
        <v>342</v>
      </c>
      <c r="C86" s="21" t="s">
        <v>218</v>
      </c>
      <c r="D86" s="24">
        <v>8100</v>
      </c>
      <c r="E86" s="22">
        <v>8.0999999999999996E-4</v>
      </c>
      <c r="F86" s="23">
        <v>6.5755752543595898E-8</v>
      </c>
    </row>
    <row r="87" spans="1:9" x14ac:dyDescent="0.2">
      <c r="A87" s="20" t="s">
        <v>28</v>
      </c>
      <c r="B87" s="20"/>
      <c r="C87" s="20"/>
      <c r="D87" s="20"/>
      <c r="E87" s="25">
        <f>SUM(E85:E86)</f>
        <v>8.0999999999999996E-4</v>
      </c>
      <c r="F87" s="26">
        <f>SUM(F85:F86)</f>
        <v>6.5755752543595898E-8</v>
      </c>
      <c r="G87" s="14"/>
      <c r="H87" s="14"/>
      <c r="I87" s="14"/>
    </row>
    <row r="88" spans="1:9" x14ac:dyDescent="0.2">
      <c r="A88" s="21"/>
      <c r="B88" s="21"/>
      <c r="C88" s="21"/>
      <c r="D88" s="21"/>
      <c r="E88" s="22"/>
      <c r="F88" s="23"/>
    </row>
    <row r="89" spans="1:9" x14ac:dyDescent="0.2">
      <c r="A89" s="20" t="s">
        <v>33</v>
      </c>
      <c r="B89" s="20"/>
      <c r="C89" s="20"/>
      <c r="D89" s="20"/>
      <c r="E89" s="25">
        <f>E83+E87</f>
        <v>1208310.9669489996</v>
      </c>
      <c r="F89" s="26">
        <f>F83+F87</f>
        <v>98.090613504211774</v>
      </c>
      <c r="G89" s="14"/>
      <c r="H89" s="14"/>
      <c r="I89" s="14"/>
    </row>
    <row r="90" spans="1:9" x14ac:dyDescent="0.2">
      <c r="A90" s="20"/>
      <c r="B90" s="20"/>
      <c r="C90" s="20"/>
      <c r="D90" s="20"/>
      <c r="E90" s="25"/>
      <c r="F90" s="26"/>
      <c r="G90" s="14"/>
      <c r="H90" s="14"/>
      <c r="I90" s="14"/>
    </row>
    <row r="91" spans="1:9" x14ac:dyDescent="0.2">
      <c r="A91" s="20" t="s">
        <v>35</v>
      </c>
      <c r="B91" s="20"/>
      <c r="C91" s="20"/>
      <c r="D91" s="20"/>
      <c r="E91" s="25">
        <f>E93-(E83+E87)</f>
        <v>23520.422195200343</v>
      </c>
      <c r="F91" s="26">
        <f>F93-(F83+F87)</f>
        <v>1.9093864957882261</v>
      </c>
      <c r="G91" s="14"/>
      <c r="H91" s="14"/>
      <c r="I91" s="14"/>
    </row>
    <row r="92" spans="1:9" x14ac:dyDescent="0.2">
      <c r="A92" s="20"/>
      <c r="B92" s="20"/>
      <c r="C92" s="20"/>
      <c r="D92" s="20"/>
      <c r="E92" s="25"/>
      <c r="F92" s="26"/>
      <c r="G92" s="14"/>
      <c r="H92" s="14"/>
      <c r="I92" s="14"/>
    </row>
    <row r="93" spans="1:9" x14ac:dyDescent="0.2">
      <c r="A93" s="27" t="s">
        <v>34</v>
      </c>
      <c r="B93" s="27"/>
      <c r="C93" s="27"/>
      <c r="D93" s="27"/>
      <c r="E93" s="28">
        <v>1231831.3891441999</v>
      </c>
      <c r="F93" s="29">
        <v>100</v>
      </c>
      <c r="G93" s="14"/>
      <c r="H93" s="14"/>
      <c r="I93" s="14"/>
    </row>
    <row r="94" spans="1:9" x14ac:dyDescent="0.2">
      <c r="F94" s="15" t="s">
        <v>707</v>
      </c>
    </row>
    <row r="95" spans="1:9" x14ac:dyDescent="0.2">
      <c r="A95" s="14" t="s">
        <v>36</v>
      </c>
    </row>
    <row r="96" spans="1:9" x14ac:dyDescent="0.2">
      <c r="A96" s="14" t="s">
        <v>358</v>
      </c>
    </row>
    <row r="98" spans="1:4" x14ac:dyDescent="0.2">
      <c r="A98" s="14" t="s">
        <v>37</v>
      </c>
    </row>
    <row r="99" spans="1:4" x14ac:dyDescent="0.2">
      <c r="A99" s="14" t="s">
        <v>38</v>
      </c>
    </row>
    <row r="100" spans="1:4" x14ac:dyDescent="0.2">
      <c r="A100" s="14" t="s">
        <v>39</v>
      </c>
      <c r="B100" s="14"/>
      <c r="C100" s="30" t="s">
        <v>41</v>
      </c>
      <c r="D100" s="14" t="s">
        <v>40</v>
      </c>
    </row>
    <row r="101" spans="1:4" x14ac:dyDescent="0.2">
      <c r="A101" s="7" t="s">
        <v>42</v>
      </c>
      <c r="C101" s="31">
        <v>2298.3784999999998</v>
      </c>
      <c r="D101" s="31">
        <v>2708.9348</v>
      </c>
    </row>
    <row r="102" spans="1:4" x14ac:dyDescent="0.2">
      <c r="A102" s="7" t="s">
        <v>43</v>
      </c>
      <c r="C102" s="31">
        <v>92.011099999999999</v>
      </c>
      <c r="D102" s="31">
        <v>100.1491</v>
      </c>
    </row>
    <row r="103" spans="1:4" x14ac:dyDescent="0.2">
      <c r="A103" s="7" t="s">
        <v>44</v>
      </c>
      <c r="C103" s="31">
        <v>2558.7658999999999</v>
      </c>
      <c r="D103" s="31">
        <v>3028.1457999999998</v>
      </c>
    </row>
    <row r="104" spans="1:4" x14ac:dyDescent="0.2">
      <c r="A104" s="7" t="s">
        <v>45</v>
      </c>
      <c r="C104" s="31">
        <v>109.3929</v>
      </c>
      <c r="D104" s="31">
        <v>119.57380000000001</v>
      </c>
    </row>
    <row r="106" spans="1:4" x14ac:dyDescent="0.2">
      <c r="A106" s="14" t="s">
        <v>47</v>
      </c>
    </row>
    <row r="107" spans="1:4" x14ac:dyDescent="0.2">
      <c r="A107" s="88" t="s">
        <v>52</v>
      </c>
      <c r="B107" s="89"/>
      <c r="C107" s="33" t="s">
        <v>53</v>
      </c>
    </row>
    <row r="108" spans="1:4" x14ac:dyDescent="0.2">
      <c r="A108" s="83" t="s">
        <v>43</v>
      </c>
      <c r="B108" s="84"/>
      <c r="C108" s="80">
        <v>8</v>
      </c>
    </row>
    <row r="109" spans="1:4" x14ac:dyDescent="0.2">
      <c r="A109" s="83" t="s">
        <v>45</v>
      </c>
      <c r="B109" s="84"/>
      <c r="C109" s="34">
        <v>9.5</v>
      </c>
    </row>
    <row r="110" spans="1:4" x14ac:dyDescent="0.2">
      <c r="A110" s="7" t="s">
        <v>54</v>
      </c>
    </row>
    <row r="111" spans="1:4" x14ac:dyDescent="0.2">
      <c r="A111" s="7" t="s">
        <v>46</v>
      </c>
    </row>
    <row r="113" spans="1:4" x14ac:dyDescent="0.2">
      <c r="A113" s="14" t="s">
        <v>359</v>
      </c>
      <c r="D113" s="52">
        <v>0.1447</v>
      </c>
    </row>
    <row r="115" spans="1:4" x14ac:dyDescent="0.2">
      <c r="A115" s="90" t="s">
        <v>50</v>
      </c>
      <c r="B115" s="90"/>
      <c r="C115" s="90"/>
      <c r="D115" s="30" t="s">
        <v>48</v>
      </c>
    </row>
    <row r="116" spans="1:4" x14ac:dyDescent="0.2">
      <c r="A116" s="61" t="s">
        <v>882</v>
      </c>
    </row>
    <row r="117" spans="1:4" ht="15" x14ac:dyDescent="0.25">
      <c r="A117" s="35" t="s">
        <v>883</v>
      </c>
    </row>
    <row r="119" spans="1:4" x14ac:dyDescent="0.2">
      <c r="A119" s="14" t="s">
        <v>884</v>
      </c>
    </row>
    <row r="120" spans="1:4" x14ac:dyDescent="0.2">
      <c r="A120" s="14"/>
    </row>
    <row r="121" spans="1:4" x14ac:dyDescent="0.2">
      <c r="A121" s="66" t="s">
        <v>891</v>
      </c>
    </row>
    <row r="122" spans="1:4" x14ac:dyDescent="0.2">
      <c r="A122" s="67"/>
    </row>
    <row r="123" spans="1:4" x14ac:dyDescent="0.2">
      <c r="A123" s="68"/>
    </row>
    <row r="124" spans="1:4" x14ac:dyDescent="0.2">
      <c r="A124" s="68"/>
    </row>
    <row r="125" spans="1:4" x14ac:dyDescent="0.2">
      <c r="A125" s="68"/>
    </row>
    <row r="126" spans="1:4" x14ac:dyDescent="0.2">
      <c r="A126" s="68"/>
    </row>
    <row r="127" spans="1:4" x14ac:dyDescent="0.2">
      <c r="A127" s="68"/>
    </row>
    <row r="128" spans="1:4" x14ac:dyDescent="0.2">
      <c r="A128" s="68"/>
    </row>
    <row r="129" spans="1:1" x14ac:dyDescent="0.2">
      <c r="A129" s="68"/>
    </row>
    <row r="130" spans="1:1" x14ac:dyDescent="0.2">
      <c r="A130" s="68"/>
    </row>
    <row r="131" spans="1:1" x14ac:dyDescent="0.2">
      <c r="A131" s="68"/>
    </row>
    <row r="132" spans="1:1" x14ac:dyDescent="0.2">
      <c r="A132" s="68"/>
    </row>
    <row r="133" spans="1:1" x14ac:dyDescent="0.2">
      <c r="A133" s="68"/>
    </row>
    <row r="134" spans="1:1" x14ac:dyDescent="0.2">
      <c r="A134" s="68"/>
    </row>
    <row r="135" spans="1:1" x14ac:dyDescent="0.2">
      <c r="A135" s="66" t="s">
        <v>901</v>
      </c>
    </row>
    <row r="136" spans="1:1" x14ac:dyDescent="0.2">
      <c r="A136" s="68"/>
    </row>
    <row r="137" spans="1:1" x14ac:dyDescent="0.2">
      <c r="A137" s="66" t="s">
        <v>892</v>
      </c>
    </row>
    <row r="138" spans="1:1" x14ac:dyDescent="0.2">
      <c r="A138" s="68"/>
    </row>
    <row r="139" spans="1:1" x14ac:dyDescent="0.2">
      <c r="A139" s="68"/>
    </row>
    <row r="140" spans="1:1" x14ac:dyDescent="0.2">
      <c r="A140" s="68"/>
    </row>
    <row r="141" spans="1:1" x14ac:dyDescent="0.2">
      <c r="A141" s="68"/>
    </row>
    <row r="142" spans="1:1" x14ac:dyDescent="0.2">
      <c r="A142" s="68"/>
    </row>
    <row r="143" spans="1:1" x14ac:dyDescent="0.2">
      <c r="A143" s="68"/>
    </row>
    <row r="144" spans="1:1" x14ac:dyDescent="0.2">
      <c r="A144" s="68"/>
    </row>
    <row r="145" spans="1:1" x14ac:dyDescent="0.2">
      <c r="A145" s="68"/>
    </row>
    <row r="146" spans="1:1" x14ac:dyDescent="0.2">
      <c r="A146" s="68"/>
    </row>
    <row r="147" spans="1:1" x14ac:dyDescent="0.2">
      <c r="A147" s="68"/>
    </row>
    <row r="148" spans="1:1" x14ac:dyDescent="0.2">
      <c r="A148" s="68"/>
    </row>
    <row r="149" spans="1:1" x14ac:dyDescent="0.2">
      <c r="A149" s="68"/>
    </row>
    <row r="151" spans="1:1" x14ac:dyDescent="0.2">
      <c r="A151" s="7" t="s">
        <v>890</v>
      </c>
    </row>
  </sheetData>
  <mergeCells count="5">
    <mergeCell ref="A1:F1"/>
    <mergeCell ref="A107:B107"/>
    <mergeCell ref="A109:B109"/>
    <mergeCell ref="A115:C115"/>
    <mergeCell ref="A108:B108"/>
  </mergeCells>
  <conditionalFormatting sqref="F2:F3 F254:F65535">
    <cfRule type="cellIs" dxfId="55" priority="3" stopIfTrue="1" operator="between">
      <formula>0.009</formula>
      <formula>-0.009</formula>
    </cfRule>
  </conditionalFormatting>
  <conditionalFormatting sqref="F5:F148">
    <cfRule type="cellIs" dxfId="54" priority="1" stopIfTrue="1" operator="between">
      <formula>0.009</formula>
      <formula>-0.009</formula>
    </cfRule>
  </conditionalFormatting>
  <conditionalFormatting sqref="F250:F251">
    <cfRule type="cellIs" dxfId="53" priority="2" stopIfTrue="1" operator="between">
      <formula>0.009</formula>
      <formula>-0.009</formula>
    </cfRule>
  </conditionalFormatting>
  <hyperlinks>
    <hyperlink ref="A117" r:id="rId1" xr:uid="{00000000-0004-0000-12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80"/>
  <sheetViews>
    <sheetView workbookViewId="0">
      <selection sqref="A1:G1"/>
    </sheetView>
  </sheetViews>
  <sheetFormatPr defaultColWidth="9.140625" defaultRowHeight="11.25" x14ac:dyDescent="0.2"/>
  <cols>
    <col min="1" max="1" width="35" style="7" bestFit="1" customWidth="1"/>
    <col min="2" max="2" width="20" style="7" bestFit="1" customWidth="1"/>
    <col min="3" max="3" width="24.7109375" style="7" bestFit="1" customWidth="1"/>
    <col min="4" max="4" width="15" style="7" bestFit="1" customWidth="1"/>
    <col min="5" max="5" width="32.5703125" style="10" customWidth="1"/>
    <col min="6" max="6" width="13.5703125" style="11" bestFit="1" customWidth="1"/>
    <col min="7" max="7" width="4.5703125" style="10" bestFit="1" customWidth="1"/>
    <col min="8" max="16384" width="9.140625" style="7"/>
  </cols>
  <sheetData>
    <row r="1" spans="1:9" s="1" customFormat="1" ht="15" x14ac:dyDescent="0.2">
      <c r="A1" s="85" t="s">
        <v>1018</v>
      </c>
      <c r="B1" s="86"/>
      <c r="C1" s="86"/>
      <c r="D1" s="86"/>
      <c r="E1" s="86"/>
      <c r="F1" s="86"/>
      <c r="G1" s="86"/>
    </row>
    <row r="2" spans="1:9" s="1" customFormat="1" ht="12" x14ac:dyDescent="0.2">
      <c r="E2" s="5"/>
      <c r="F2" s="9"/>
      <c r="G2" s="10"/>
    </row>
    <row r="3" spans="1:9" s="1" customFormat="1" ht="12" x14ac:dyDescent="0.2">
      <c r="A3" s="8" t="s">
        <v>7</v>
      </c>
      <c r="B3" s="2"/>
      <c r="C3" s="3"/>
      <c r="D3" s="3"/>
      <c r="E3" s="4"/>
      <c r="F3" s="9"/>
      <c r="G3" s="10"/>
    </row>
    <row r="4" spans="1:9" s="1" customFormat="1" ht="30" customHeight="1" x14ac:dyDescent="0.2">
      <c r="A4" s="6" t="s">
        <v>2</v>
      </c>
      <c r="B4" s="6" t="s">
        <v>0</v>
      </c>
      <c r="C4" s="13" t="s">
        <v>921</v>
      </c>
      <c r="D4" s="13" t="s">
        <v>1</v>
      </c>
      <c r="E4" s="53" t="s">
        <v>6</v>
      </c>
      <c r="F4" s="12" t="s">
        <v>3</v>
      </c>
      <c r="G4" s="12" t="s">
        <v>5</v>
      </c>
    </row>
    <row r="5" spans="1:9" x14ac:dyDescent="0.2">
      <c r="A5" s="16" t="s">
        <v>29</v>
      </c>
      <c r="B5" s="17"/>
      <c r="C5" s="17"/>
      <c r="D5" s="17"/>
      <c r="E5" s="18"/>
      <c r="F5" s="19"/>
      <c r="G5" s="18"/>
    </row>
    <row r="6" spans="1:9" x14ac:dyDescent="0.2">
      <c r="A6" s="20" t="s">
        <v>30</v>
      </c>
      <c r="B6" s="21"/>
      <c r="C6" s="21"/>
      <c r="D6" s="21"/>
      <c r="E6" s="22"/>
      <c r="F6" s="23"/>
      <c r="G6" s="22"/>
    </row>
    <row r="7" spans="1:9" x14ac:dyDescent="0.2">
      <c r="A7" s="21" t="s">
        <v>102</v>
      </c>
      <c r="B7" s="21" t="s">
        <v>101</v>
      </c>
      <c r="C7" s="21" t="s">
        <v>32</v>
      </c>
      <c r="D7" s="24">
        <v>500000</v>
      </c>
      <c r="E7" s="22">
        <v>499.47050000000002</v>
      </c>
      <c r="F7" s="23">
        <v>1.4491620746218601</v>
      </c>
      <c r="G7" s="22">
        <v>6.4490999999999996</v>
      </c>
    </row>
    <row r="8" spans="1:9" x14ac:dyDescent="0.2">
      <c r="A8" s="21" t="s">
        <v>104</v>
      </c>
      <c r="B8" s="21" t="s">
        <v>103</v>
      </c>
      <c r="C8" s="21" t="s">
        <v>32</v>
      </c>
      <c r="D8" s="24">
        <v>500000</v>
      </c>
      <c r="E8" s="22">
        <v>498.85399999999998</v>
      </c>
      <c r="F8" s="23">
        <v>1.44737336353882</v>
      </c>
      <c r="G8" s="22">
        <v>6.45</v>
      </c>
    </row>
    <row r="9" spans="1:9" x14ac:dyDescent="0.2">
      <c r="A9" s="21" t="s">
        <v>1019</v>
      </c>
      <c r="B9" s="21" t="s">
        <v>1020</v>
      </c>
      <c r="C9" s="21" t="s">
        <v>32</v>
      </c>
      <c r="D9" s="24">
        <v>500000</v>
      </c>
      <c r="E9" s="22">
        <v>498.1515</v>
      </c>
      <c r="F9" s="23">
        <v>1.44533513233713</v>
      </c>
      <c r="G9" s="22">
        <v>6.4496000000000002</v>
      </c>
    </row>
    <row r="10" spans="1:9" x14ac:dyDescent="0.2">
      <c r="A10" s="20" t="s">
        <v>28</v>
      </c>
      <c r="B10" s="20"/>
      <c r="C10" s="20"/>
      <c r="D10" s="20"/>
      <c r="E10" s="25">
        <f>SUM(E6:E9)</f>
        <v>1496.4759999999999</v>
      </c>
      <c r="F10" s="26">
        <f>SUM(F6:F9)</f>
        <v>4.34187057049781</v>
      </c>
      <c r="G10" s="25"/>
      <c r="H10" s="14"/>
      <c r="I10" s="14"/>
    </row>
    <row r="11" spans="1:9" x14ac:dyDescent="0.2">
      <c r="A11" s="21"/>
      <c r="B11" s="21"/>
      <c r="C11" s="21"/>
      <c r="D11" s="21"/>
      <c r="E11" s="22"/>
      <c r="F11" s="23"/>
      <c r="G11" s="22"/>
    </row>
    <row r="12" spans="1:9" x14ac:dyDescent="0.2">
      <c r="A12" s="20" t="s">
        <v>33</v>
      </c>
      <c r="B12" s="20"/>
      <c r="C12" s="20"/>
      <c r="D12" s="20"/>
      <c r="E12" s="25">
        <f>E10</f>
        <v>1496.4759999999999</v>
      </c>
      <c r="F12" s="26">
        <f>F10</f>
        <v>4.34187057049781</v>
      </c>
      <c r="G12" s="25"/>
      <c r="H12" s="14"/>
      <c r="I12" s="14"/>
    </row>
    <row r="13" spans="1:9" x14ac:dyDescent="0.2">
      <c r="A13" s="20"/>
      <c r="B13" s="20"/>
      <c r="C13" s="20"/>
      <c r="D13" s="20"/>
      <c r="E13" s="25"/>
      <c r="F13" s="26"/>
      <c r="G13" s="25"/>
      <c r="H13" s="14"/>
      <c r="I13" s="14"/>
    </row>
    <row r="14" spans="1:9" x14ac:dyDescent="0.2">
      <c r="A14" s="20" t="s">
        <v>35</v>
      </c>
      <c r="B14" s="20"/>
      <c r="C14" s="20"/>
      <c r="D14" s="20"/>
      <c r="E14" s="25">
        <f>E16-(E10)</f>
        <v>32969.682668299996</v>
      </c>
      <c r="F14" s="26">
        <f>F16-(F10)</f>
        <v>95.658129429502196</v>
      </c>
      <c r="G14" s="25"/>
      <c r="H14" s="14"/>
      <c r="I14" s="14"/>
    </row>
    <row r="15" spans="1:9" x14ac:dyDescent="0.2">
      <c r="A15" s="20"/>
      <c r="B15" s="20"/>
      <c r="C15" s="20"/>
      <c r="D15" s="20"/>
      <c r="E15" s="25"/>
      <c r="F15" s="26"/>
      <c r="G15" s="25"/>
      <c r="H15" s="14"/>
      <c r="I15" s="14"/>
    </row>
    <row r="16" spans="1:9" x14ac:dyDescent="0.2">
      <c r="A16" s="27" t="s">
        <v>34</v>
      </c>
      <c r="B16" s="27"/>
      <c r="C16" s="27"/>
      <c r="D16" s="27"/>
      <c r="E16" s="28">
        <v>34466.158668299999</v>
      </c>
      <c r="F16" s="29">
        <v>100</v>
      </c>
      <c r="G16" s="28"/>
      <c r="H16" s="14"/>
      <c r="I16" s="14"/>
    </row>
    <row r="18" spans="1:4" x14ac:dyDescent="0.2">
      <c r="A18" s="14" t="s">
        <v>37</v>
      </c>
    </row>
    <row r="19" spans="1:4" x14ac:dyDescent="0.2">
      <c r="A19" s="14" t="s">
        <v>38</v>
      </c>
    </row>
    <row r="20" spans="1:4" x14ac:dyDescent="0.2">
      <c r="A20" s="14" t="s">
        <v>39</v>
      </c>
      <c r="B20" s="14"/>
      <c r="C20" s="30" t="s">
        <v>41</v>
      </c>
      <c r="D20" s="14" t="s">
        <v>40</v>
      </c>
    </row>
    <row r="21" spans="1:4" x14ac:dyDescent="0.2">
      <c r="A21" s="7" t="s">
        <v>42</v>
      </c>
      <c r="C21" s="31">
        <v>1252.46</v>
      </c>
      <c r="D21" s="31">
        <v>1292.9564</v>
      </c>
    </row>
    <row r="22" spans="1:4" x14ac:dyDescent="0.2">
      <c r="A22" s="7" t="s">
        <v>1021</v>
      </c>
      <c r="C22" s="31">
        <v>1000</v>
      </c>
      <c r="D22" s="31">
        <v>1000</v>
      </c>
    </row>
    <row r="23" spans="1:4" x14ac:dyDescent="0.2">
      <c r="A23" s="7" t="s">
        <v>1022</v>
      </c>
      <c r="C23" s="31">
        <v>1000.3656999999999</v>
      </c>
      <c r="D23" s="31">
        <v>1000.6883</v>
      </c>
    </row>
    <row r="24" spans="1:4" x14ac:dyDescent="0.2">
      <c r="A24" s="7" t="s">
        <v>44</v>
      </c>
      <c r="C24" s="31">
        <v>1255.7194</v>
      </c>
      <c r="D24" s="31">
        <v>1296.6224999999999</v>
      </c>
    </row>
    <row r="25" spans="1:4" x14ac:dyDescent="0.2">
      <c r="A25" s="7" t="s">
        <v>1023</v>
      </c>
      <c r="C25" s="31">
        <v>1000.0008</v>
      </c>
      <c r="D25" s="31">
        <v>1000.0008</v>
      </c>
    </row>
    <row r="26" spans="1:4" x14ac:dyDescent="0.2">
      <c r="A26" s="7" t="s">
        <v>1024</v>
      </c>
      <c r="C26" s="31">
        <v>1000.3607</v>
      </c>
      <c r="D26" s="31">
        <v>1000.6854</v>
      </c>
    </row>
    <row r="27" spans="1:4" x14ac:dyDescent="0.2">
      <c r="A27" s="7" t="s">
        <v>1025</v>
      </c>
      <c r="C27" s="31">
        <v>11.3971</v>
      </c>
      <c r="D27" s="31">
        <v>11.7683</v>
      </c>
    </row>
    <row r="28" spans="1:4" x14ac:dyDescent="0.2">
      <c r="A28" s="7" t="s">
        <v>1026</v>
      </c>
      <c r="C28" s="31">
        <v>11.3971</v>
      </c>
      <c r="D28" s="31">
        <v>11.7683</v>
      </c>
    </row>
    <row r="29" spans="1:4" x14ac:dyDescent="0.2">
      <c r="A29" s="7" t="s">
        <v>1027</v>
      </c>
      <c r="C29" s="31">
        <v>10</v>
      </c>
      <c r="D29" s="31">
        <v>10</v>
      </c>
    </row>
    <row r="30" spans="1:4" x14ac:dyDescent="0.2">
      <c r="A30" s="7" t="s">
        <v>1028</v>
      </c>
      <c r="C30" s="31">
        <v>10</v>
      </c>
      <c r="D30" s="31">
        <v>10</v>
      </c>
    </row>
    <row r="32" spans="1:4" x14ac:dyDescent="0.2">
      <c r="A32" s="14" t="s">
        <v>47</v>
      </c>
    </row>
    <row r="33" spans="1:5" x14ac:dyDescent="0.2">
      <c r="A33" s="88" t="s">
        <v>52</v>
      </c>
      <c r="B33" s="89"/>
      <c r="C33" s="33" t="s">
        <v>53</v>
      </c>
    </row>
    <row r="34" spans="1:5" x14ac:dyDescent="0.2">
      <c r="A34" s="83" t="s">
        <v>1021</v>
      </c>
      <c r="B34" s="84"/>
      <c r="C34" s="34">
        <v>31.816575350000001</v>
      </c>
    </row>
    <row r="35" spans="1:5" x14ac:dyDescent="0.2">
      <c r="A35" s="83" t="s">
        <v>1022</v>
      </c>
      <c r="B35" s="84"/>
      <c r="C35" s="34">
        <v>31.63886419</v>
      </c>
    </row>
    <row r="36" spans="1:5" x14ac:dyDescent="0.2">
      <c r="A36" s="83" t="s">
        <v>1023</v>
      </c>
      <c r="B36" s="84"/>
      <c r="C36" s="34">
        <v>32.15313519</v>
      </c>
    </row>
    <row r="37" spans="1:5" x14ac:dyDescent="0.2">
      <c r="A37" s="83" t="s">
        <v>1024</v>
      </c>
      <c r="B37" s="84"/>
      <c r="C37" s="34">
        <v>31.773225419999999</v>
      </c>
    </row>
    <row r="38" spans="1:5" x14ac:dyDescent="0.2">
      <c r="A38" s="7" t="s">
        <v>54</v>
      </c>
    </row>
    <row r="39" spans="1:5" x14ac:dyDescent="0.2">
      <c r="A39" s="7" t="s">
        <v>46</v>
      </c>
    </row>
    <row r="41" spans="1:5" x14ac:dyDescent="0.2">
      <c r="A41" s="14" t="s">
        <v>1015</v>
      </c>
      <c r="D41" s="71">
        <v>1.70423930200859E-3</v>
      </c>
      <c r="E41" s="10" t="s">
        <v>49</v>
      </c>
    </row>
    <row r="43" spans="1:5" x14ac:dyDescent="0.2">
      <c r="A43" s="14" t="s">
        <v>1272</v>
      </c>
      <c r="D43" s="30" t="s">
        <v>48</v>
      </c>
    </row>
    <row r="45" spans="1:5" x14ac:dyDescent="0.2">
      <c r="A45" s="14" t="s">
        <v>1016</v>
      </c>
    </row>
    <row r="47" spans="1:5" x14ac:dyDescent="0.2">
      <c r="A47" s="66" t="s">
        <v>891</v>
      </c>
    </row>
    <row r="48" spans="1:5" x14ac:dyDescent="0.2">
      <c r="A48" s="67"/>
    </row>
    <row r="49" spans="1:1" x14ac:dyDescent="0.2">
      <c r="A49" s="68"/>
    </row>
    <row r="50" spans="1:1" x14ac:dyDescent="0.2">
      <c r="A50" s="68"/>
    </row>
    <row r="51" spans="1:1" x14ac:dyDescent="0.2">
      <c r="A51" s="68"/>
    </row>
    <row r="52" spans="1:1" x14ac:dyDescent="0.2">
      <c r="A52" s="68"/>
    </row>
    <row r="53" spans="1:1" x14ac:dyDescent="0.2">
      <c r="A53" s="68"/>
    </row>
    <row r="54" spans="1:1" x14ac:dyDescent="0.2">
      <c r="A54" s="68"/>
    </row>
    <row r="55" spans="1:1" x14ac:dyDescent="0.2">
      <c r="A55" s="68"/>
    </row>
    <row r="56" spans="1:1" x14ac:dyDescent="0.2">
      <c r="A56" s="68"/>
    </row>
    <row r="57" spans="1:1" x14ac:dyDescent="0.2">
      <c r="A57" s="68"/>
    </row>
    <row r="58" spans="1:1" x14ac:dyDescent="0.2">
      <c r="A58" s="68"/>
    </row>
    <row r="59" spans="1:1" x14ac:dyDescent="0.2">
      <c r="A59" s="68"/>
    </row>
    <row r="60" spans="1:1" x14ac:dyDescent="0.2">
      <c r="A60" s="68"/>
    </row>
    <row r="61" spans="1:1" x14ac:dyDescent="0.2">
      <c r="A61" s="66" t="s">
        <v>1029</v>
      </c>
    </row>
    <row r="62" spans="1:1" x14ac:dyDescent="0.2">
      <c r="A62" s="68"/>
    </row>
    <row r="63" spans="1:1" x14ac:dyDescent="0.2">
      <c r="A63" s="66" t="s">
        <v>892</v>
      </c>
    </row>
    <row r="64" spans="1:1" x14ac:dyDescent="0.2">
      <c r="A64" s="68"/>
    </row>
    <row r="65" spans="1:1" x14ac:dyDescent="0.2">
      <c r="A65" s="68"/>
    </row>
    <row r="66" spans="1:1" x14ac:dyDescent="0.2">
      <c r="A66" s="68"/>
    </row>
    <row r="67" spans="1:1" x14ac:dyDescent="0.2">
      <c r="A67" s="68"/>
    </row>
    <row r="68" spans="1:1" x14ac:dyDescent="0.2">
      <c r="A68" s="68"/>
    </row>
    <row r="69" spans="1:1" x14ac:dyDescent="0.2">
      <c r="A69" s="68"/>
    </row>
    <row r="70" spans="1:1" x14ac:dyDescent="0.2">
      <c r="A70" s="68"/>
    </row>
    <row r="71" spans="1:1" x14ac:dyDescent="0.2">
      <c r="A71" s="68"/>
    </row>
    <row r="72" spans="1:1" x14ac:dyDescent="0.2">
      <c r="A72" s="68"/>
    </row>
    <row r="73" spans="1:1" x14ac:dyDescent="0.2">
      <c r="A73" s="68"/>
    </row>
    <row r="74" spans="1:1" x14ac:dyDescent="0.2">
      <c r="A74" s="68"/>
    </row>
    <row r="75" spans="1:1" x14ac:dyDescent="0.2">
      <c r="A75" s="68"/>
    </row>
    <row r="76" spans="1:1" x14ac:dyDescent="0.2">
      <c r="A76" s="68"/>
    </row>
    <row r="77" spans="1:1" x14ac:dyDescent="0.2">
      <c r="A77" s="7" t="s">
        <v>890</v>
      </c>
    </row>
    <row r="78" spans="1:1" x14ac:dyDescent="0.2">
      <c r="A78" s="67"/>
    </row>
    <row r="79" spans="1:1" x14ac:dyDescent="0.2">
      <c r="A79" s="68"/>
    </row>
    <row r="80" spans="1:1" x14ac:dyDescent="0.2">
      <c r="A80" s="67"/>
    </row>
  </sheetData>
  <mergeCells count="6">
    <mergeCell ref="A37:B37"/>
    <mergeCell ref="A1:G1"/>
    <mergeCell ref="A33:B33"/>
    <mergeCell ref="A34:B34"/>
    <mergeCell ref="A35:B35"/>
    <mergeCell ref="A36:B36"/>
  </mergeCells>
  <conditionalFormatting sqref="F2:F3">
    <cfRule type="cellIs" dxfId="94" priority="2" stopIfTrue="1" operator="between">
      <formula>0.009</formula>
      <formula>-0.009</formula>
    </cfRule>
  </conditionalFormatting>
  <conditionalFormatting sqref="F5:F65538">
    <cfRule type="cellIs" dxfId="93"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135"/>
  <sheetViews>
    <sheetView workbookViewId="0">
      <selection sqref="A1:F1"/>
    </sheetView>
  </sheetViews>
  <sheetFormatPr defaultColWidth="9.140625" defaultRowHeight="11.25" x14ac:dyDescent="0.2"/>
  <cols>
    <col min="1" max="1" width="38.7109375" style="7" bestFit="1" customWidth="1"/>
    <col min="2" max="2" width="37" style="7" bestFit="1" customWidth="1"/>
    <col min="3" max="3" width="24.28515625" style="7" bestFit="1" customWidth="1"/>
    <col min="4" max="4" width="15" style="7" bestFit="1" customWidth="1"/>
    <col min="5" max="5" width="33.28515625" style="10" customWidth="1"/>
    <col min="6" max="6" width="14.7109375" style="11" bestFit="1" customWidth="1"/>
    <col min="7" max="16384" width="9.140625" style="7"/>
  </cols>
  <sheetData>
    <row r="1" spans="1:6" s="1" customFormat="1" ht="15" x14ac:dyDescent="0.2">
      <c r="A1" s="85" t="s">
        <v>16</v>
      </c>
      <c r="B1" s="86"/>
      <c r="C1" s="86"/>
      <c r="D1" s="86"/>
      <c r="E1" s="86"/>
      <c r="F1" s="86"/>
    </row>
    <row r="2" spans="1:6" s="1" customFormat="1" ht="12" x14ac:dyDescent="0.2">
      <c r="E2" s="5"/>
      <c r="F2" s="9"/>
    </row>
    <row r="3" spans="1:6" s="1" customFormat="1" ht="12" x14ac:dyDescent="0.2">
      <c r="A3" s="8" t="s">
        <v>7</v>
      </c>
      <c r="B3" s="2"/>
      <c r="C3" s="3"/>
      <c r="D3" s="3"/>
      <c r="E3" s="4"/>
      <c r="F3" s="9"/>
    </row>
    <row r="4" spans="1:6" s="1" customFormat="1" ht="30.75" customHeight="1" x14ac:dyDescent="0.2">
      <c r="A4" s="6" t="s">
        <v>2</v>
      </c>
      <c r="B4" s="6" t="s">
        <v>0</v>
      </c>
      <c r="C4" s="13" t="s">
        <v>408</v>
      </c>
      <c r="D4" s="13" t="s">
        <v>1</v>
      </c>
      <c r="E4" s="53" t="s">
        <v>6</v>
      </c>
      <c r="F4" s="12" t="s">
        <v>3</v>
      </c>
    </row>
    <row r="5" spans="1:6" x14ac:dyDescent="0.2">
      <c r="A5" s="16" t="s">
        <v>109</v>
      </c>
      <c r="B5" s="17"/>
      <c r="C5" s="17"/>
      <c r="D5" s="17"/>
      <c r="E5" s="18"/>
      <c r="F5" s="19"/>
    </row>
    <row r="6" spans="1:6" x14ac:dyDescent="0.2">
      <c r="A6" s="20" t="s">
        <v>25</v>
      </c>
      <c r="B6" s="21"/>
      <c r="C6" s="21"/>
      <c r="D6" s="21"/>
      <c r="E6" s="22"/>
      <c r="F6" s="23"/>
    </row>
    <row r="7" spans="1:6" x14ac:dyDescent="0.2">
      <c r="A7" s="21" t="s">
        <v>111</v>
      </c>
      <c r="B7" s="21" t="s">
        <v>110</v>
      </c>
      <c r="C7" s="21" t="s">
        <v>112</v>
      </c>
      <c r="D7" s="24">
        <v>1559094</v>
      </c>
      <c r="E7" s="22">
        <v>27061.19456</v>
      </c>
      <c r="F7" s="23">
        <v>4.8127526836862602</v>
      </c>
    </row>
    <row r="8" spans="1:6" x14ac:dyDescent="0.2">
      <c r="A8" s="21" t="s">
        <v>114</v>
      </c>
      <c r="B8" s="21" t="s">
        <v>113</v>
      </c>
      <c r="C8" s="21" t="s">
        <v>112</v>
      </c>
      <c r="D8" s="24">
        <v>1694988</v>
      </c>
      <c r="E8" s="22">
        <v>21903.48243</v>
      </c>
      <c r="F8" s="23">
        <v>3.8954689754485599</v>
      </c>
    </row>
    <row r="9" spans="1:6" x14ac:dyDescent="0.2">
      <c r="A9" s="21" t="s">
        <v>122</v>
      </c>
      <c r="B9" s="21" t="s">
        <v>121</v>
      </c>
      <c r="C9" s="21" t="s">
        <v>123</v>
      </c>
      <c r="D9" s="24">
        <v>1342233</v>
      </c>
      <c r="E9" s="22">
        <v>21644.84936</v>
      </c>
      <c r="F9" s="23">
        <v>3.8494718558841301</v>
      </c>
    </row>
    <row r="10" spans="1:6" x14ac:dyDescent="0.2">
      <c r="A10" s="21" t="s">
        <v>138</v>
      </c>
      <c r="B10" s="21" t="s">
        <v>137</v>
      </c>
      <c r="C10" s="21" t="s">
        <v>139</v>
      </c>
      <c r="D10" s="24">
        <v>7590491</v>
      </c>
      <c r="E10" s="22">
        <v>18350.011989999999</v>
      </c>
      <c r="F10" s="23">
        <v>3.2634948636409198</v>
      </c>
    </row>
    <row r="11" spans="1:6" x14ac:dyDescent="0.2">
      <c r="A11" s="21" t="s">
        <v>470</v>
      </c>
      <c r="B11" s="21" t="s">
        <v>469</v>
      </c>
      <c r="C11" s="21" t="s">
        <v>139</v>
      </c>
      <c r="D11" s="24">
        <v>216138</v>
      </c>
      <c r="E11" s="22">
        <v>16082.720509999999</v>
      </c>
      <c r="F11" s="23">
        <v>2.86026384104599</v>
      </c>
    </row>
    <row r="12" spans="1:6" x14ac:dyDescent="0.2">
      <c r="A12" s="21" t="s">
        <v>127</v>
      </c>
      <c r="B12" s="21" t="s">
        <v>126</v>
      </c>
      <c r="C12" s="21" t="s">
        <v>128</v>
      </c>
      <c r="D12" s="24">
        <v>1117952</v>
      </c>
      <c r="E12" s="22">
        <v>14891.679620000001</v>
      </c>
      <c r="F12" s="23">
        <v>2.6484407736267701</v>
      </c>
    </row>
    <row r="13" spans="1:6" x14ac:dyDescent="0.2">
      <c r="A13" s="21" t="s">
        <v>176</v>
      </c>
      <c r="B13" s="21" t="s">
        <v>175</v>
      </c>
      <c r="C13" s="21" t="s">
        <v>177</v>
      </c>
      <c r="D13" s="24">
        <v>561754</v>
      </c>
      <c r="E13" s="22">
        <v>14202.54551</v>
      </c>
      <c r="F13" s="23">
        <v>2.52588032900307</v>
      </c>
    </row>
    <row r="14" spans="1:6" x14ac:dyDescent="0.2">
      <c r="A14" s="21" t="s">
        <v>152</v>
      </c>
      <c r="B14" s="21" t="s">
        <v>151</v>
      </c>
      <c r="C14" s="21" t="s">
        <v>153</v>
      </c>
      <c r="D14" s="24">
        <v>833638</v>
      </c>
      <c r="E14" s="22">
        <v>14181.432839999999</v>
      </c>
      <c r="F14" s="23">
        <v>2.5221255036579802</v>
      </c>
    </row>
    <row r="15" spans="1:6" x14ac:dyDescent="0.2">
      <c r="A15" s="21" t="s">
        <v>709</v>
      </c>
      <c r="B15" s="21" t="s">
        <v>708</v>
      </c>
      <c r="C15" s="21" t="s">
        <v>235</v>
      </c>
      <c r="D15" s="24">
        <v>1303298</v>
      </c>
      <c r="E15" s="22">
        <v>13640.316870000001</v>
      </c>
      <c r="F15" s="23">
        <v>2.4258896434475599</v>
      </c>
    </row>
    <row r="16" spans="1:6" x14ac:dyDescent="0.2">
      <c r="A16" s="21" t="s">
        <v>243</v>
      </c>
      <c r="B16" s="21" t="s">
        <v>242</v>
      </c>
      <c r="C16" s="21" t="s">
        <v>147</v>
      </c>
      <c r="D16" s="24">
        <v>5078262</v>
      </c>
      <c r="E16" s="22">
        <v>13633.609990000001</v>
      </c>
      <c r="F16" s="23">
        <v>2.4246968448574</v>
      </c>
    </row>
    <row r="17" spans="1:6" x14ac:dyDescent="0.2">
      <c r="A17" s="21" t="s">
        <v>508</v>
      </c>
      <c r="B17" s="21" t="s">
        <v>507</v>
      </c>
      <c r="C17" s="21" t="s">
        <v>150</v>
      </c>
      <c r="D17" s="24">
        <v>3049105</v>
      </c>
      <c r="E17" s="22">
        <v>13556.320830000001</v>
      </c>
      <c r="F17" s="23">
        <v>2.4109511984342502</v>
      </c>
    </row>
    <row r="18" spans="1:6" x14ac:dyDescent="0.2">
      <c r="A18" s="21" t="s">
        <v>289</v>
      </c>
      <c r="B18" s="21" t="s">
        <v>288</v>
      </c>
      <c r="C18" s="21" t="s">
        <v>147</v>
      </c>
      <c r="D18" s="24">
        <v>823394</v>
      </c>
      <c r="E18" s="22">
        <v>12777.0164</v>
      </c>
      <c r="F18" s="23">
        <v>2.2723542315274399</v>
      </c>
    </row>
    <row r="19" spans="1:6" x14ac:dyDescent="0.2">
      <c r="A19" s="21" t="s">
        <v>275</v>
      </c>
      <c r="B19" s="21" t="s">
        <v>274</v>
      </c>
      <c r="C19" s="21" t="s">
        <v>144</v>
      </c>
      <c r="D19" s="24">
        <v>440764</v>
      </c>
      <c r="E19" s="22">
        <v>12026.466119999999</v>
      </c>
      <c r="F19" s="23">
        <v>2.1388711043763999</v>
      </c>
    </row>
    <row r="20" spans="1:6" x14ac:dyDescent="0.2">
      <c r="A20" s="21" t="s">
        <v>462</v>
      </c>
      <c r="B20" s="21" t="s">
        <v>461</v>
      </c>
      <c r="C20" s="21" t="s">
        <v>120</v>
      </c>
      <c r="D20" s="24">
        <v>1680520</v>
      </c>
      <c r="E20" s="22">
        <v>11827.499760000001</v>
      </c>
      <c r="F20" s="23">
        <v>2.1034855310998699</v>
      </c>
    </row>
    <row r="21" spans="1:6" x14ac:dyDescent="0.2">
      <c r="A21" s="21" t="s">
        <v>711</v>
      </c>
      <c r="B21" s="21" t="s">
        <v>710</v>
      </c>
      <c r="C21" s="21" t="s">
        <v>174</v>
      </c>
      <c r="D21" s="24">
        <v>6184812</v>
      </c>
      <c r="E21" s="22">
        <v>11191.417310000001</v>
      </c>
      <c r="F21" s="23">
        <v>1.9903601658653201</v>
      </c>
    </row>
    <row r="22" spans="1:6" x14ac:dyDescent="0.2">
      <c r="A22" s="21" t="s">
        <v>245</v>
      </c>
      <c r="B22" s="21" t="s">
        <v>244</v>
      </c>
      <c r="C22" s="21" t="s">
        <v>150</v>
      </c>
      <c r="D22" s="24">
        <v>520265</v>
      </c>
      <c r="E22" s="22">
        <v>11165.92743</v>
      </c>
      <c r="F22" s="23">
        <v>1.98582686678627</v>
      </c>
    </row>
    <row r="23" spans="1:6" x14ac:dyDescent="0.2">
      <c r="A23" s="21" t="s">
        <v>468</v>
      </c>
      <c r="B23" s="21" t="s">
        <v>467</v>
      </c>
      <c r="C23" s="21" t="s">
        <v>120</v>
      </c>
      <c r="D23" s="24">
        <v>530794</v>
      </c>
      <c r="E23" s="22">
        <v>10372.51095</v>
      </c>
      <c r="F23" s="23">
        <v>1.8447201139068099</v>
      </c>
    </row>
    <row r="24" spans="1:6" x14ac:dyDescent="0.2">
      <c r="A24" s="21" t="s">
        <v>535</v>
      </c>
      <c r="B24" s="21" t="s">
        <v>534</v>
      </c>
      <c r="C24" s="21" t="s">
        <v>185</v>
      </c>
      <c r="D24" s="24">
        <v>608608</v>
      </c>
      <c r="E24" s="22">
        <v>10115.369259999999</v>
      </c>
      <c r="F24" s="23">
        <v>1.7989882318241099</v>
      </c>
    </row>
    <row r="25" spans="1:6" x14ac:dyDescent="0.2">
      <c r="A25" s="21" t="s">
        <v>132</v>
      </c>
      <c r="B25" s="21" t="s">
        <v>131</v>
      </c>
      <c r="C25" s="21" t="s">
        <v>133</v>
      </c>
      <c r="D25" s="24">
        <v>2432445</v>
      </c>
      <c r="E25" s="22">
        <v>9928.0242679999992</v>
      </c>
      <c r="F25" s="23">
        <v>1.7656694841603999</v>
      </c>
    </row>
    <row r="26" spans="1:6" x14ac:dyDescent="0.2">
      <c r="A26" s="21" t="s">
        <v>239</v>
      </c>
      <c r="B26" s="21" t="s">
        <v>238</v>
      </c>
      <c r="C26" s="21" t="s">
        <v>123</v>
      </c>
      <c r="D26" s="24">
        <v>2808852</v>
      </c>
      <c r="E26" s="22">
        <v>9565.5454860000009</v>
      </c>
      <c r="F26" s="23">
        <v>1.7012037146622401</v>
      </c>
    </row>
    <row r="27" spans="1:6" x14ac:dyDescent="0.2">
      <c r="A27" s="21" t="s">
        <v>713</v>
      </c>
      <c r="B27" s="21" t="s">
        <v>712</v>
      </c>
      <c r="C27" s="21" t="s">
        <v>117</v>
      </c>
      <c r="D27" s="24">
        <v>680439</v>
      </c>
      <c r="E27" s="22">
        <v>9165.8535499999998</v>
      </c>
      <c r="F27" s="23">
        <v>1.6301196967942599</v>
      </c>
    </row>
    <row r="28" spans="1:6" x14ac:dyDescent="0.2">
      <c r="A28" s="21" t="s">
        <v>155</v>
      </c>
      <c r="B28" s="21" t="s">
        <v>154</v>
      </c>
      <c r="C28" s="21" t="s">
        <v>156</v>
      </c>
      <c r="D28" s="24">
        <v>2277182</v>
      </c>
      <c r="E28" s="22">
        <v>8903.7816199999997</v>
      </c>
      <c r="F28" s="23">
        <v>1.5835109862427099</v>
      </c>
    </row>
    <row r="29" spans="1:6" x14ac:dyDescent="0.2">
      <c r="A29" s="21" t="s">
        <v>169</v>
      </c>
      <c r="B29" s="21" t="s">
        <v>168</v>
      </c>
      <c r="C29" s="21" t="s">
        <v>147</v>
      </c>
      <c r="D29" s="24">
        <v>665911</v>
      </c>
      <c r="E29" s="22">
        <v>8811.001397</v>
      </c>
      <c r="F29" s="23">
        <v>1.5670103005007601</v>
      </c>
    </row>
    <row r="30" spans="1:6" x14ac:dyDescent="0.2">
      <c r="A30" s="21" t="s">
        <v>563</v>
      </c>
      <c r="B30" s="21" t="s">
        <v>562</v>
      </c>
      <c r="C30" s="21" t="s">
        <v>174</v>
      </c>
      <c r="D30" s="24">
        <v>1790559</v>
      </c>
      <c r="E30" s="22">
        <v>8636.7613369999999</v>
      </c>
      <c r="F30" s="23">
        <v>1.5360222258793199</v>
      </c>
    </row>
    <row r="31" spans="1:6" x14ac:dyDescent="0.2">
      <c r="A31" s="21" t="s">
        <v>184</v>
      </c>
      <c r="B31" s="21" t="s">
        <v>183</v>
      </c>
      <c r="C31" s="21" t="s">
        <v>185</v>
      </c>
      <c r="D31" s="24">
        <v>746044</v>
      </c>
      <c r="E31" s="22">
        <v>8556.7516579999992</v>
      </c>
      <c r="F31" s="23">
        <v>1.5217927432718801</v>
      </c>
    </row>
    <row r="32" spans="1:6" x14ac:dyDescent="0.2">
      <c r="A32" s="21" t="s">
        <v>715</v>
      </c>
      <c r="B32" s="21" t="s">
        <v>714</v>
      </c>
      <c r="C32" s="21" t="s">
        <v>378</v>
      </c>
      <c r="D32" s="24">
        <v>664062</v>
      </c>
      <c r="E32" s="22">
        <v>8520.9115529999999</v>
      </c>
      <c r="F32" s="23">
        <v>1.51541868756861</v>
      </c>
    </row>
    <row r="33" spans="1:6" x14ac:dyDescent="0.2">
      <c r="A33" s="21" t="s">
        <v>161</v>
      </c>
      <c r="B33" s="21" t="s">
        <v>160</v>
      </c>
      <c r="C33" s="21" t="s">
        <v>162</v>
      </c>
      <c r="D33" s="24">
        <v>1143404</v>
      </c>
      <c r="E33" s="22">
        <v>8234.2239059999993</v>
      </c>
      <c r="F33" s="23">
        <v>1.4644321452184701</v>
      </c>
    </row>
    <row r="34" spans="1:6" x14ac:dyDescent="0.2">
      <c r="A34" s="21" t="s">
        <v>149</v>
      </c>
      <c r="B34" s="21" t="s">
        <v>148</v>
      </c>
      <c r="C34" s="21" t="s">
        <v>150</v>
      </c>
      <c r="D34" s="24">
        <v>117160</v>
      </c>
      <c r="E34" s="22">
        <v>8227.7953199999993</v>
      </c>
      <c r="F34" s="23">
        <v>1.4632888403855899</v>
      </c>
    </row>
    <row r="35" spans="1:6" x14ac:dyDescent="0.2">
      <c r="A35" s="21" t="s">
        <v>659</v>
      </c>
      <c r="B35" s="21" t="s">
        <v>658</v>
      </c>
      <c r="C35" s="21" t="s">
        <v>185</v>
      </c>
      <c r="D35" s="24">
        <v>533351</v>
      </c>
      <c r="E35" s="22">
        <v>8109.3352800000002</v>
      </c>
      <c r="F35" s="23">
        <v>1.4422210758360401</v>
      </c>
    </row>
    <row r="36" spans="1:6" x14ac:dyDescent="0.2">
      <c r="A36" s="21" t="s">
        <v>717</v>
      </c>
      <c r="B36" s="21" t="s">
        <v>716</v>
      </c>
      <c r="C36" s="21" t="s">
        <v>150</v>
      </c>
      <c r="D36" s="24">
        <v>941015</v>
      </c>
      <c r="E36" s="22">
        <v>8095.0815380000004</v>
      </c>
      <c r="F36" s="23">
        <v>1.4396860903641</v>
      </c>
    </row>
    <row r="37" spans="1:6" x14ac:dyDescent="0.2">
      <c r="A37" s="21" t="s">
        <v>619</v>
      </c>
      <c r="B37" s="21" t="s">
        <v>618</v>
      </c>
      <c r="C37" s="21" t="s">
        <v>159</v>
      </c>
      <c r="D37" s="24">
        <v>4558919</v>
      </c>
      <c r="E37" s="22">
        <v>7730.5589479999999</v>
      </c>
      <c r="F37" s="23">
        <v>1.37485683571324</v>
      </c>
    </row>
    <row r="38" spans="1:6" x14ac:dyDescent="0.2">
      <c r="A38" s="21" t="s">
        <v>645</v>
      </c>
      <c r="B38" s="21" t="s">
        <v>644</v>
      </c>
      <c r="C38" s="21" t="s">
        <v>156</v>
      </c>
      <c r="D38" s="24">
        <v>454196</v>
      </c>
      <c r="E38" s="22">
        <v>7491.9630200000001</v>
      </c>
      <c r="F38" s="23">
        <v>1.3324232620492</v>
      </c>
    </row>
    <row r="39" spans="1:6" x14ac:dyDescent="0.2">
      <c r="A39" s="21" t="s">
        <v>212</v>
      </c>
      <c r="B39" s="21" t="s">
        <v>211</v>
      </c>
      <c r="C39" s="21" t="s">
        <v>159</v>
      </c>
      <c r="D39" s="24">
        <v>6217226</v>
      </c>
      <c r="E39" s="22">
        <v>7320.7836150000003</v>
      </c>
      <c r="F39" s="23">
        <v>1.30197951578445</v>
      </c>
    </row>
    <row r="40" spans="1:6" x14ac:dyDescent="0.2">
      <c r="A40" s="21" t="s">
        <v>539</v>
      </c>
      <c r="B40" s="21" t="s">
        <v>538</v>
      </c>
      <c r="C40" s="21" t="s">
        <v>437</v>
      </c>
      <c r="D40" s="24">
        <v>1373594</v>
      </c>
      <c r="E40" s="22">
        <v>7113.8433260000002</v>
      </c>
      <c r="F40" s="23">
        <v>1.2651758030348399</v>
      </c>
    </row>
    <row r="41" spans="1:6" x14ac:dyDescent="0.2">
      <c r="A41" s="21" t="s">
        <v>220</v>
      </c>
      <c r="B41" s="21" t="s">
        <v>219</v>
      </c>
      <c r="C41" s="21" t="s">
        <v>120</v>
      </c>
      <c r="D41" s="24">
        <v>892930</v>
      </c>
      <c r="E41" s="22">
        <v>6573.3041949999997</v>
      </c>
      <c r="F41" s="23">
        <v>1.1690425319189</v>
      </c>
    </row>
    <row r="42" spans="1:6" x14ac:dyDescent="0.2">
      <c r="A42" s="21" t="s">
        <v>340</v>
      </c>
      <c r="B42" s="21" t="s">
        <v>339</v>
      </c>
      <c r="C42" s="21" t="s">
        <v>147</v>
      </c>
      <c r="D42" s="24">
        <v>774437</v>
      </c>
      <c r="E42" s="22">
        <v>6519.985103</v>
      </c>
      <c r="F42" s="23">
        <v>1.1595598905467399</v>
      </c>
    </row>
    <row r="43" spans="1:6" x14ac:dyDescent="0.2">
      <c r="A43" s="21" t="s">
        <v>719</v>
      </c>
      <c r="B43" s="21" t="s">
        <v>718</v>
      </c>
      <c r="C43" s="21" t="s">
        <v>156</v>
      </c>
      <c r="D43" s="24">
        <v>510855</v>
      </c>
      <c r="E43" s="22">
        <v>6236.2624130000004</v>
      </c>
      <c r="F43" s="23">
        <v>1.10910065694962</v>
      </c>
    </row>
    <row r="44" spans="1:6" x14ac:dyDescent="0.2">
      <c r="A44" s="21" t="s">
        <v>116</v>
      </c>
      <c r="B44" s="21" t="s">
        <v>115</v>
      </c>
      <c r="C44" s="21" t="s">
        <v>117</v>
      </c>
      <c r="D44" s="24">
        <v>166745</v>
      </c>
      <c r="E44" s="22">
        <v>6040.0041350000001</v>
      </c>
      <c r="F44" s="23">
        <v>1.07419670797405</v>
      </c>
    </row>
    <row r="45" spans="1:6" x14ac:dyDescent="0.2">
      <c r="A45" s="21" t="s">
        <v>721</v>
      </c>
      <c r="B45" s="21" t="s">
        <v>720</v>
      </c>
      <c r="C45" s="21" t="s">
        <v>112</v>
      </c>
      <c r="D45" s="24">
        <v>956934</v>
      </c>
      <c r="E45" s="22">
        <v>5860.7422829999996</v>
      </c>
      <c r="F45" s="23">
        <v>1.0423155226338201</v>
      </c>
    </row>
    <row r="46" spans="1:6" x14ac:dyDescent="0.2">
      <c r="A46" s="21" t="s">
        <v>561</v>
      </c>
      <c r="B46" s="21" t="s">
        <v>560</v>
      </c>
      <c r="C46" s="21" t="s">
        <v>226</v>
      </c>
      <c r="D46" s="24">
        <v>85426</v>
      </c>
      <c r="E46" s="22">
        <v>5566.2727340000001</v>
      </c>
      <c r="F46" s="23">
        <v>0.98994499223940202</v>
      </c>
    </row>
    <row r="47" spans="1:6" x14ac:dyDescent="0.2">
      <c r="A47" s="21" t="s">
        <v>189</v>
      </c>
      <c r="B47" s="21" t="s">
        <v>188</v>
      </c>
      <c r="C47" s="21" t="s">
        <v>123</v>
      </c>
      <c r="D47" s="24">
        <v>392045</v>
      </c>
      <c r="E47" s="22">
        <v>5527.0504099999998</v>
      </c>
      <c r="F47" s="23">
        <v>0.98296941898180401</v>
      </c>
    </row>
    <row r="48" spans="1:6" x14ac:dyDescent="0.2">
      <c r="A48" s="21" t="s">
        <v>143</v>
      </c>
      <c r="B48" s="21" t="s">
        <v>142</v>
      </c>
      <c r="C48" s="21" t="s">
        <v>144</v>
      </c>
      <c r="D48" s="24">
        <v>660862</v>
      </c>
      <c r="E48" s="22">
        <v>5511.9195110000001</v>
      </c>
      <c r="F48" s="23">
        <v>0.980278433755436</v>
      </c>
    </row>
    <row r="49" spans="1:6" x14ac:dyDescent="0.2">
      <c r="A49" s="21" t="s">
        <v>597</v>
      </c>
      <c r="B49" s="21" t="s">
        <v>596</v>
      </c>
      <c r="C49" s="21" t="s">
        <v>185</v>
      </c>
      <c r="D49" s="24">
        <v>284222</v>
      </c>
      <c r="E49" s="22">
        <v>5489.8900409999997</v>
      </c>
      <c r="F49" s="23">
        <v>0.97636055826669399</v>
      </c>
    </row>
    <row r="50" spans="1:6" x14ac:dyDescent="0.2">
      <c r="A50" s="21" t="s">
        <v>488</v>
      </c>
      <c r="B50" s="21" t="s">
        <v>487</v>
      </c>
      <c r="C50" s="21" t="s">
        <v>345</v>
      </c>
      <c r="D50" s="24">
        <v>347809</v>
      </c>
      <c r="E50" s="22">
        <v>5346.6938529999998</v>
      </c>
      <c r="F50" s="23">
        <v>0.95089354362465295</v>
      </c>
    </row>
    <row r="51" spans="1:6" x14ac:dyDescent="0.2">
      <c r="A51" s="21" t="s">
        <v>723</v>
      </c>
      <c r="B51" s="21" t="s">
        <v>722</v>
      </c>
      <c r="C51" s="21" t="s">
        <v>144</v>
      </c>
      <c r="D51" s="24">
        <v>209860</v>
      </c>
      <c r="E51" s="22">
        <v>5233.2788200000005</v>
      </c>
      <c r="F51" s="23">
        <v>0.93072301851236094</v>
      </c>
    </row>
    <row r="52" spans="1:6" x14ac:dyDescent="0.2">
      <c r="A52" s="21" t="s">
        <v>506</v>
      </c>
      <c r="B52" s="21" t="s">
        <v>505</v>
      </c>
      <c r="C52" s="21" t="s">
        <v>223</v>
      </c>
      <c r="D52" s="24">
        <v>434087</v>
      </c>
      <c r="E52" s="22">
        <v>5117.0175559999998</v>
      </c>
      <c r="F52" s="23">
        <v>0.91004629971178597</v>
      </c>
    </row>
    <row r="53" spans="1:6" x14ac:dyDescent="0.2">
      <c r="A53" s="21" t="s">
        <v>297</v>
      </c>
      <c r="B53" s="21" t="s">
        <v>296</v>
      </c>
      <c r="C53" s="21" t="s">
        <v>218</v>
      </c>
      <c r="D53" s="24">
        <v>362566</v>
      </c>
      <c r="E53" s="22">
        <v>4614.5587649999998</v>
      </c>
      <c r="F53" s="23">
        <v>0.82068550340749302</v>
      </c>
    </row>
    <row r="54" spans="1:6" x14ac:dyDescent="0.2">
      <c r="A54" s="21" t="s">
        <v>725</v>
      </c>
      <c r="B54" s="21" t="s">
        <v>724</v>
      </c>
      <c r="C54" s="21" t="s">
        <v>147</v>
      </c>
      <c r="D54" s="24">
        <v>545527</v>
      </c>
      <c r="E54" s="22">
        <v>4536.8752960000002</v>
      </c>
      <c r="F54" s="23">
        <v>0.80686973030557496</v>
      </c>
    </row>
    <row r="55" spans="1:6" x14ac:dyDescent="0.2">
      <c r="A55" s="21" t="s">
        <v>237</v>
      </c>
      <c r="B55" s="21" t="s">
        <v>236</v>
      </c>
      <c r="C55" s="21" t="s">
        <v>159</v>
      </c>
      <c r="D55" s="24">
        <v>2818131</v>
      </c>
      <c r="E55" s="22">
        <v>4487.0281779999996</v>
      </c>
      <c r="F55" s="23">
        <v>0.79800456914661</v>
      </c>
    </row>
    <row r="56" spans="1:6" x14ac:dyDescent="0.2">
      <c r="A56" s="21" t="s">
        <v>412</v>
      </c>
      <c r="B56" s="21" t="s">
        <v>411</v>
      </c>
      <c r="C56" s="21" t="s">
        <v>133</v>
      </c>
      <c r="D56" s="24">
        <v>2074032</v>
      </c>
      <c r="E56" s="22">
        <v>3923.8611409999999</v>
      </c>
      <c r="F56" s="23">
        <v>0.697846992485463</v>
      </c>
    </row>
    <row r="57" spans="1:6" x14ac:dyDescent="0.2">
      <c r="A57" s="21" t="s">
        <v>727</v>
      </c>
      <c r="B57" s="21" t="s">
        <v>726</v>
      </c>
      <c r="C57" s="21" t="s">
        <v>159</v>
      </c>
      <c r="D57" s="24">
        <v>218888</v>
      </c>
      <c r="E57" s="22">
        <v>3552.7711279999999</v>
      </c>
      <c r="F57" s="23">
        <v>0.63184974125565996</v>
      </c>
    </row>
    <row r="58" spans="1:6" x14ac:dyDescent="0.2">
      <c r="A58" s="21" t="s">
        <v>193</v>
      </c>
      <c r="B58" s="21" t="s">
        <v>192</v>
      </c>
      <c r="C58" s="21" t="s">
        <v>194</v>
      </c>
      <c r="D58" s="24">
        <v>1233348</v>
      </c>
      <c r="E58" s="22">
        <v>3513.8084520000002</v>
      </c>
      <c r="F58" s="23">
        <v>0.62492034561989696</v>
      </c>
    </row>
    <row r="59" spans="1:6" x14ac:dyDescent="0.2">
      <c r="A59" s="21" t="s">
        <v>729</v>
      </c>
      <c r="B59" s="21" t="s">
        <v>728</v>
      </c>
      <c r="C59" s="21" t="s">
        <v>147</v>
      </c>
      <c r="D59" s="24">
        <v>237540</v>
      </c>
      <c r="E59" s="22">
        <v>3418.4381400000002</v>
      </c>
      <c r="F59" s="23">
        <v>0.60795902027986704</v>
      </c>
    </row>
    <row r="60" spans="1:6" x14ac:dyDescent="0.2">
      <c r="A60" s="21" t="s">
        <v>199</v>
      </c>
      <c r="B60" s="21" t="s">
        <v>198</v>
      </c>
      <c r="C60" s="21" t="s">
        <v>200</v>
      </c>
      <c r="D60" s="24">
        <v>121728</v>
      </c>
      <c r="E60" s="22">
        <v>3399.0109440000001</v>
      </c>
      <c r="F60" s="23">
        <v>0.60450395145508895</v>
      </c>
    </row>
    <row r="61" spans="1:6" x14ac:dyDescent="0.2">
      <c r="A61" s="21" t="s">
        <v>528</v>
      </c>
      <c r="B61" s="21" t="s">
        <v>527</v>
      </c>
      <c r="C61" s="21" t="s">
        <v>185</v>
      </c>
      <c r="D61" s="24">
        <v>242187</v>
      </c>
      <c r="E61" s="22">
        <v>3339.6376369999998</v>
      </c>
      <c r="F61" s="23">
        <v>0.59394458601502997</v>
      </c>
    </row>
    <row r="62" spans="1:6" x14ac:dyDescent="0.2">
      <c r="A62" s="21" t="s">
        <v>397</v>
      </c>
      <c r="B62" s="21" t="s">
        <v>396</v>
      </c>
      <c r="C62" s="21" t="s">
        <v>271</v>
      </c>
      <c r="D62" s="24">
        <v>3720002</v>
      </c>
      <c r="E62" s="22">
        <v>3271.3697590000002</v>
      </c>
      <c r="F62" s="23">
        <v>0.58180334767000497</v>
      </c>
    </row>
    <row r="63" spans="1:6" x14ac:dyDescent="0.2">
      <c r="A63" s="21" t="s">
        <v>731</v>
      </c>
      <c r="B63" s="21" t="s">
        <v>730</v>
      </c>
      <c r="C63" s="21" t="s">
        <v>156</v>
      </c>
      <c r="D63" s="24">
        <v>468805</v>
      </c>
      <c r="E63" s="22">
        <v>3038.559608</v>
      </c>
      <c r="F63" s="23">
        <v>0.540398757176767</v>
      </c>
    </row>
    <row r="64" spans="1:6" x14ac:dyDescent="0.2">
      <c r="A64" s="21" t="s">
        <v>607</v>
      </c>
      <c r="B64" s="21" t="s">
        <v>606</v>
      </c>
      <c r="C64" s="21" t="s">
        <v>156</v>
      </c>
      <c r="D64" s="24">
        <v>562449</v>
      </c>
      <c r="E64" s="22">
        <v>2693.5682609999999</v>
      </c>
      <c r="F64" s="23">
        <v>0.479043075799086</v>
      </c>
    </row>
    <row r="65" spans="1:9" x14ac:dyDescent="0.2">
      <c r="A65" s="21" t="s">
        <v>706</v>
      </c>
      <c r="B65" s="21" t="s">
        <v>705</v>
      </c>
      <c r="C65" s="21" t="s">
        <v>559</v>
      </c>
      <c r="D65" s="24">
        <v>60005</v>
      </c>
      <c r="E65" s="22">
        <v>1633.396105</v>
      </c>
      <c r="F65" s="23">
        <v>0.29049462212142002</v>
      </c>
    </row>
    <row r="66" spans="1:9" x14ac:dyDescent="0.2">
      <c r="A66" s="21" t="s">
        <v>694</v>
      </c>
      <c r="B66" s="21" t="s">
        <v>693</v>
      </c>
      <c r="C66" s="21" t="s">
        <v>185</v>
      </c>
      <c r="D66" s="24">
        <v>35806</v>
      </c>
      <c r="E66" s="22">
        <v>1213.3758250000001</v>
      </c>
      <c r="F66" s="23">
        <v>0.215795268946501</v>
      </c>
    </row>
    <row r="67" spans="1:9" x14ac:dyDescent="0.2">
      <c r="A67" s="21" t="s">
        <v>733</v>
      </c>
      <c r="B67" s="21" t="s">
        <v>732</v>
      </c>
      <c r="C67" s="21" t="s">
        <v>734</v>
      </c>
      <c r="D67" s="24">
        <v>255654</v>
      </c>
      <c r="E67" s="22">
        <v>899.64642600000002</v>
      </c>
      <c r="F67" s="23">
        <v>0.15999943171393599</v>
      </c>
    </row>
    <row r="68" spans="1:9" x14ac:dyDescent="0.2">
      <c r="A68" s="20" t="s">
        <v>28</v>
      </c>
      <c r="B68" s="20"/>
      <c r="C68" s="20"/>
      <c r="D68" s="20"/>
      <c r="E68" s="25">
        <f>SUM(E7:E67)</f>
        <v>519594.91428099998</v>
      </c>
      <c r="F68" s="26">
        <f>SUM(F7:F67)</f>
        <v>92.408404684098912</v>
      </c>
      <c r="G68" s="14"/>
      <c r="H68" s="14"/>
      <c r="I68" s="14"/>
    </row>
    <row r="69" spans="1:9" x14ac:dyDescent="0.2">
      <c r="A69" s="21"/>
      <c r="B69" s="21"/>
      <c r="C69" s="21"/>
      <c r="D69" s="21"/>
      <c r="E69" s="22"/>
      <c r="F69" s="23"/>
    </row>
    <row r="70" spans="1:9" x14ac:dyDescent="0.2">
      <c r="A70" s="20" t="s">
        <v>1278</v>
      </c>
      <c r="B70" s="21"/>
      <c r="C70" s="21"/>
      <c r="D70" s="21"/>
      <c r="E70" s="22"/>
      <c r="F70" s="23"/>
    </row>
    <row r="71" spans="1:9" x14ac:dyDescent="0.2">
      <c r="A71" s="21"/>
      <c r="B71" s="21" t="s">
        <v>342</v>
      </c>
      <c r="C71" s="21" t="s">
        <v>218</v>
      </c>
      <c r="D71" s="24">
        <v>98000</v>
      </c>
      <c r="E71" s="22">
        <v>9.7999999999999997E-3</v>
      </c>
      <c r="F71" s="23">
        <v>1.74290075020714E-6</v>
      </c>
    </row>
    <row r="72" spans="1:9" x14ac:dyDescent="0.2">
      <c r="A72" s="21"/>
      <c r="B72" s="21" t="s">
        <v>735</v>
      </c>
      <c r="C72" s="21" t="s">
        <v>345</v>
      </c>
      <c r="D72" s="24">
        <v>23815</v>
      </c>
      <c r="E72" s="22">
        <v>2.3814999999999999E-3</v>
      </c>
      <c r="F72" s="23">
        <v>4.23542667001868E-7</v>
      </c>
    </row>
    <row r="73" spans="1:9" x14ac:dyDescent="0.2">
      <c r="A73" s="20" t="s">
        <v>28</v>
      </c>
      <c r="B73" s="20"/>
      <c r="C73" s="20"/>
      <c r="D73" s="20"/>
      <c r="E73" s="25">
        <f>SUM(E70:E72)</f>
        <v>1.21815E-2</v>
      </c>
      <c r="F73" s="26">
        <f>SUM(F70:F72)</f>
        <v>2.1664434172090079E-6</v>
      </c>
      <c r="G73" s="14"/>
      <c r="H73" s="14"/>
      <c r="I73" s="14"/>
    </row>
    <row r="74" spans="1:9" x14ac:dyDescent="0.2">
      <c r="A74" s="21"/>
      <c r="B74" s="21"/>
      <c r="C74" s="21"/>
      <c r="D74" s="21"/>
      <c r="E74" s="22"/>
      <c r="F74" s="23"/>
    </row>
    <row r="75" spans="1:9" x14ac:dyDescent="0.2">
      <c r="A75" s="20" t="s">
        <v>33</v>
      </c>
      <c r="B75" s="20"/>
      <c r="C75" s="20"/>
      <c r="D75" s="20"/>
      <c r="E75" s="25">
        <f>E68+E73</f>
        <v>519594.92646249995</v>
      </c>
      <c r="F75" s="26">
        <f>F68+F73</f>
        <v>92.408406850542335</v>
      </c>
      <c r="G75" s="14"/>
      <c r="H75" s="14"/>
      <c r="I75" s="14"/>
    </row>
    <row r="76" spans="1:9" x14ac:dyDescent="0.2">
      <c r="A76" s="20"/>
      <c r="B76" s="20"/>
      <c r="C76" s="20"/>
      <c r="D76" s="20"/>
      <c r="E76" s="25"/>
      <c r="F76" s="26"/>
      <c r="G76" s="14"/>
      <c r="H76" s="14"/>
      <c r="I76" s="14"/>
    </row>
    <row r="77" spans="1:9" x14ac:dyDescent="0.2">
      <c r="A77" s="20" t="s">
        <v>35</v>
      </c>
      <c r="B77" s="20"/>
      <c r="C77" s="20"/>
      <c r="D77" s="20"/>
      <c r="E77" s="25">
        <f>E79-(E68+E73)</f>
        <v>42686.086890400096</v>
      </c>
      <c r="F77" s="26">
        <f>F79-(F68+F73)</f>
        <v>7.5915931494576654</v>
      </c>
      <c r="G77" s="14"/>
      <c r="H77" s="14"/>
      <c r="I77" s="14"/>
    </row>
    <row r="78" spans="1:9" x14ac:dyDescent="0.2">
      <c r="A78" s="20"/>
      <c r="B78" s="20"/>
      <c r="C78" s="20"/>
      <c r="D78" s="20"/>
      <c r="E78" s="25"/>
      <c r="F78" s="26"/>
      <c r="G78" s="14"/>
      <c r="H78" s="14"/>
      <c r="I78" s="14"/>
    </row>
    <row r="79" spans="1:9" x14ac:dyDescent="0.2">
      <c r="A79" s="27" t="s">
        <v>34</v>
      </c>
      <c r="B79" s="27"/>
      <c r="C79" s="27"/>
      <c r="D79" s="27"/>
      <c r="E79" s="28">
        <v>562281.01335290004</v>
      </c>
      <c r="F79" s="29">
        <v>100</v>
      </c>
      <c r="G79" s="14"/>
      <c r="H79" s="14"/>
      <c r="I79" s="14"/>
    </row>
    <row r="80" spans="1:9" x14ac:dyDescent="0.2">
      <c r="F80" s="15" t="s">
        <v>707</v>
      </c>
    </row>
    <row r="81" spans="1:4" x14ac:dyDescent="0.2">
      <c r="A81" s="14" t="s">
        <v>36</v>
      </c>
    </row>
    <row r="82" spans="1:4" x14ac:dyDescent="0.2">
      <c r="A82" s="14" t="s">
        <v>358</v>
      </c>
    </row>
    <row r="84" spans="1:4" x14ac:dyDescent="0.2">
      <c r="A84" s="14" t="s">
        <v>37</v>
      </c>
    </row>
    <row r="85" spans="1:4" x14ac:dyDescent="0.2">
      <c r="A85" s="14" t="s">
        <v>38</v>
      </c>
    </row>
    <row r="86" spans="1:4" x14ac:dyDescent="0.2">
      <c r="A86" s="14" t="s">
        <v>39</v>
      </c>
      <c r="B86" s="14"/>
      <c r="C86" s="30" t="s">
        <v>41</v>
      </c>
      <c r="D86" s="14" t="s">
        <v>40</v>
      </c>
    </row>
    <row r="87" spans="1:4" x14ac:dyDescent="0.2">
      <c r="A87" s="7" t="s">
        <v>42</v>
      </c>
      <c r="C87" s="31">
        <v>217.34479999999999</v>
      </c>
      <c r="D87" s="31">
        <v>247.07599999999999</v>
      </c>
    </row>
    <row r="88" spans="1:4" x14ac:dyDescent="0.2">
      <c r="A88" s="7" t="s">
        <v>43</v>
      </c>
      <c r="C88" s="31">
        <v>36.879600000000003</v>
      </c>
      <c r="D88" s="31">
        <v>41.924399999999999</v>
      </c>
    </row>
    <row r="89" spans="1:4" x14ac:dyDescent="0.2">
      <c r="A89" s="7" t="s">
        <v>44</v>
      </c>
      <c r="C89" s="31">
        <v>236.1044</v>
      </c>
      <c r="D89" s="31">
        <v>270.12009999999998</v>
      </c>
    </row>
    <row r="90" spans="1:4" x14ac:dyDescent="0.2">
      <c r="A90" s="7" t="s">
        <v>45</v>
      </c>
      <c r="C90" s="31">
        <v>40.916800000000002</v>
      </c>
      <c r="D90" s="31">
        <v>46.810499999999998</v>
      </c>
    </row>
    <row r="92" spans="1:4" x14ac:dyDescent="0.2">
      <c r="A92" s="7" t="s">
        <v>46</v>
      </c>
    </row>
    <row r="94" spans="1:4" x14ac:dyDescent="0.2">
      <c r="A94" s="14" t="s">
        <v>47</v>
      </c>
      <c r="D94" s="30" t="s">
        <v>48</v>
      </c>
    </row>
    <row r="96" spans="1:4" x14ac:dyDescent="0.2">
      <c r="A96" s="14" t="s">
        <v>359</v>
      </c>
      <c r="D96" s="52">
        <v>0.38940000000000002</v>
      </c>
    </row>
    <row r="98" spans="1:4" ht="11.25" customHeight="1" x14ac:dyDescent="0.2">
      <c r="A98" s="90" t="s">
        <v>50</v>
      </c>
      <c r="B98" s="90"/>
      <c r="C98" s="90"/>
      <c r="D98" s="30" t="s">
        <v>48</v>
      </c>
    </row>
    <row r="99" spans="1:4" x14ac:dyDescent="0.2">
      <c r="A99" s="61" t="s">
        <v>882</v>
      </c>
    </row>
    <row r="100" spans="1:4" ht="15" x14ac:dyDescent="0.25">
      <c r="A100" s="35" t="s">
        <v>883</v>
      </c>
    </row>
    <row r="102" spans="1:4" x14ac:dyDescent="0.2">
      <c r="A102" s="14" t="s">
        <v>884</v>
      </c>
    </row>
    <row r="103" spans="1:4" x14ac:dyDescent="0.2">
      <c r="A103" s="14"/>
    </row>
    <row r="104" spans="1:4" x14ac:dyDescent="0.2">
      <c r="A104" s="66" t="s">
        <v>891</v>
      </c>
    </row>
    <row r="105" spans="1:4" x14ac:dyDescent="0.2">
      <c r="A105" s="67"/>
    </row>
    <row r="106" spans="1:4" x14ac:dyDescent="0.2">
      <c r="A106" s="68"/>
    </row>
    <row r="107" spans="1:4" x14ac:dyDescent="0.2">
      <c r="A107" s="68"/>
    </row>
    <row r="108" spans="1:4" x14ac:dyDescent="0.2">
      <c r="A108" s="68"/>
    </row>
    <row r="109" spans="1:4" x14ac:dyDescent="0.2">
      <c r="A109" s="68"/>
    </row>
    <row r="110" spans="1:4" x14ac:dyDescent="0.2">
      <c r="A110" s="68"/>
    </row>
    <row r="111" spans="1:4" x14ac:dyDescent="0.2">
      <c r="A111" s="68"/>
    </row>
    <row r="112" spans="1:4" x14ac:dyDescent="0.2">
      <c r="A112" s="68"/>
    </row>
    <row r="113" spans="1:1" x14ac:dyDescent="0.2">
      <c r="A113" s="68"/>
    </row>
    <row r="114" spans="1:1" x14ac:dyDescent="0.2">
      <c r="A114" s="68"/>
    </row>
    <row r="115" spans="1:1" x14ac:dyDescent="0.2">
      <c r="A115" s="68"/>
    </row>
    <row r="116" spans="1:1" x14ac:dyDescent="0.2">
      <c r="A116" s="68"/>
    </row>
    <row r="117" spans="1:1" x14ac:dyDescent="0.2">
      <c r="A117" s="68"/>
    </row>
    <row r="118" spans="1:1" x14ac:dyDescent="0.2">
      <c r="A118" s="66" t="s">
        <v>902</v>
      </c>
    </row>
    <row r="119" spans="1:1" x14ac:dyDescent="0.2">
      <c r="A119" s="68"/>
    </row>
    <row r="120" spans="1:1" x14ac:dyDescent="0.2">
      <c r="A120" s="66" t="s">
        <v>892</v>
      </c>
    </row>
    <row r="121" spans="1:1" x14ac:dyDescent="0.2">
      <c r="A121" s="68"/>
    </row>
    <row r="122" spans="1:1" x14ac:dyDescent="0.2">
      <c r="A122" s="68"/>
    </row>
    <row r="123" spans="1:1" x14ac:dyDescent="0.2">
      <c r="A123" s="68"/>
    </row>
    <row r="124" spans="1:1" x14ac:dyDescent="0.2">
      <c r="A124" s="68"/>
    </row>
    <row r="125" spans="1:1" x14ac:dyDescent="0.2">
      <c r="A125" s="68"/>
    </row>
    <row r="126" spans="1:1" x14ac:dyDescent="0.2">
      <c r="A126" s="68"/>
    </row>
    <row r="127" spans="1:1" x14ac:dyDescent="0.2">
      <c r="A127" s="68"/>
    </row>
    <row r="128" spans="1:1" x14ac:dyDescent="0.2">
      <c r="A128" s="68"/>
    </row>
    <row r="129" spans="1:1" x14ac:dyDescent="0.2">
      <c r="A129" s="68"/>
    </row>
    <row r="130" spans="1:1" x14ac:dyDescent="0.2">
      <c r="A130" s="68"/>
    </row>
    <row r="131" spans="1:1" x14ac:dyDescent="0.2">
      <c r="A131" s="68"/>
    </row>
    <row r="132" spans="1:1" x14ac:dyDescent="0.2">
      <c r="A132" s="68"/>
    </row>
    <row r="135" spans="1:1" x14ac:dyDescent="0.2">
      <c r="A135" s="7" t="s">
        <v>890</v>
      </c>
    </row>
  </sheetData>
  <mergeCells count="2">
    <mergeCell ref="A98:C98"/>
    <mergeCell ref="A1:F1"/>
  </mergeCells>
  <conditionalFormatting sqref="F2:F3 F238:F65534">
    <cfRule type="cellIs" dxfId="52" priority="3" stopIfTrue="1" operator="between">
      <formula>0.009</formula>
      <formula>-0.009</formula>
    </cfRule>
  </conditionalFormatting>
  <conditionalFormatting sqref="F5:F132">
    <cfRule type="cellIs" dxfId="51" priority="1" stopIfTrue="1" operator="between">
      <formula>0.009</formula>
      <formula>-0.009</formula>
    </cfRule>
  </conditionalFormatting>
  <conditionalFormatting sqref="F233:F235">
    <cfRule type="cellIs" dxfId="50" priority="2" stopIfTrue="1" operator="between">
      <formula>0.009</formula>
      <formula>-0.009</formula>
    </cfRule>
  </conditionalFormatting>
  <hyperlinks>
    <hyperlink ref="A100" r:id="rId1" xr:uid="{00000000-0004-0000-13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137"/>
  <sheetViews>
    <sheetView workbookViewId="0">
      <selection sqref="A1:F1"/>
    </sheetView>
  </sheetViews>
  <sheetFormatPr defaultColWidth="9.140625" defaultRowHeight="11.25" x14ac:dyDescent="0.2"/>
  <cols>
    <col min="1" max="1" width="38.7109375" style="7" bestFit="1" customWidth="1"/>
    <col min="2" max="2" width="32.140625" style="7" bestFit="1" customWidth="1"/>
    <col min="3" max="3" width="25.140625" style="7" bestFit="1" customWidth="1"/>
    <col min="4" max="4" width="15" style="7" bestFit="1" customWidth="1"/>
    <col min="5" max="5" width="33.28515625" style="10" customWidth="1"/>
    <col min="6" max="6" width="13.5703125" style="11" bestFit="1" customWidth="1"/>
    <col min="7" max="16384" width="9.140625" style="7"/>
  </cols>
  <sheetData>
    <row r="1" spans="1:7" s="1" customFormat="1" ht="15" x14ac:dyDescent="0.2">
      <c r="A1" s="85" t="s">
        <v>17</v>
      </c>
      <c r="B1" s="86"/>
      <c r="C1" s="86"/>
      <c r="D1" s="86"/>
      <c r="E1" s="86"/>
      <c r="F1" s="86"/>
    </row>
    <row r="2" spans="1:7" s="1" customFormat="1" ht="12" x14ac:dyDescent="0.2">
      <c r="E2" s="5"/>
      <c r="F2" s="9"/>
    </row>
    <row r="3" spans="1:7" s="1" customFormat="1" ht="12" x14ac:dyDescent="0.2">
      <c r="A3" s="8" t="s">
        <v>7</v>
      </c>
      <c r="B3" s="2"/>
      <c r="C3" s="3"/>
      <c r="D3" s="3"/>
      <c r="E3" s="4"/>
      <c r="F3" s="9"/>
    </row>
    <row r="4" spans="1:7" s="1" customFormat="1" ht="30.75" customHeight="1" x14ac:dyDescent="0.2">
      <c r="A4" s="6" t="s">
        <v>2</v>
      </c>
      <c r="B4" s="6" t="s">
        <v>0</v>
      </c>
      <c r="C4" s="13" t="s">
        <v>4</v>
      </c>
      <c r="D4" s="13" t="s">
        <v>1</v>
      </c>
      <c r="E4" s="53" t="s">
        <v>6</v>
      </c>
      <c r="F4" s="12" t="s">
        <v>3</v>
      </c>
      <c r="G4" s="12" t="s">
        <v>5</v>
      </c>
    </row>
    <row r="5" spans="1:7" x14ac:dyDescent="0.2">
      <c r="A5" s="16" t="s">
        <v>109</v>
      </c>
      <c r="B5" s="17"/>
      <c r="C5" s="17"/>
      <c r="D5" s="17"/>
      <c r="E5" s="18"/>
      <c r="F5" s="19"/>
      <c r="G5" s="18"/>
    </row>
    <row r="6" spans="1:7" x14ac:dyDescent="0.2">
      <c r="A6" s="20" t="s">
        <v>25</v>
      </c>
      <c r="B6" s="21"/>
      <c r="C6" s="21"/>
      <c r="D6" s="21"/>
      <c r="E6" s="22"/>
      <c r="F6" s="23"/>
      <c r="G6" s="22"/>
    </row>
    <row r="7" spans="1:7" x14ac:dyDescent="0.2">
      <c r="A7" s="21" t="s">
        <v>114</v>
      </c>
      <c r="B7" s="21" t="s">
        <v>113</v>
      </c>
      <c r="C7" s="21" t="s">
        <v>112</v>
      </c>
      <c r="D7" s="24">
        <v>2047868</v>
      </c>
      <c r="E7" s="22">
        <v>26463.574229999998</v>
      </c>
      <c r="F7" s="23">
        <v>5.9660228461977596</v>
      </c>
      <c r="G7" s="22"/>
    </row>
    <row r="8" spans="1:7" x14ac:dyDescent="0.2">
      <c r="A8" s="21" t="s">
        <v>111</v>
      </c>
      <c r="B8" s="21" t="s">
        <v>110</v>
      </c>
      <c r="C8" s="21" t="s">
        <v>112</v>
      </c>
      <c r="D8" s="24">
        <v>1476886</v>
      </c>
      <c r="E8" s="22">
        <v>25634.310300000001</v>
      </c>
      <c r="F8" s="23">
        <v>5.7790712458996003</v>
      </c>
      <c r="G8" s="22"/>
    </row>
    <row r="9" spans="1:7" x14ac:dyDescent="0.2">
      <c r="A9" s="21" t="s">
        <v>470</v>
      </c>
      <c r="B9" s="21" t="s">
        <v>469</v>
      </c>
      <c r="C9" s="21" t="s">
        <v>139</v>
      </c>
      <c r="D9" s="24">
        <v>209347</v>
      </c>
      <c r="E9" s="22">
        <v>15577.4056</v>
      </c>
      <c r="F9" s="23">
        <v>3.51181427294634</v>
      </c>
      <c r="G9" s="22"/>
    </row>
    <row r="10" spans="1:7" x14ac:dyDescent="0.2">
      <c r="A10" s="21" t="s">
        <v>138</v>
      </c>
      <c r="B10" s="21" t="s">
        <v>137</v>
      </c>
      <c r="C10" s="21" t="s">
        <v>139</v>
      </c>
      <c r="D10" s="24">
        <v>5679142</v>
      </c>
      <c r="E10" s="22">
        <v>13729.325790000001</v>
      </c>
      <c r="F10" s="23">
        <v>3.0951779458867201</v>
      </c>
      <c r="G10" s="22"/>
    </row>
    <row r="11" spans="1:7" x14ac:dyDescent="0.2">
      <c r="A11" s="21" t="s">
        <v>464</v>
      </c>
      <c r="B11" s="21" t="s">
        <v>463</v>
      </c>
      <c r="C11" s="21" t="s">
        <v>120</v>
      </c>
      <c r="D11" s="24">
        <v>143052</v>
      </c>
      <c r="E11" s="22">
        <v>10906.427530000001</v>
      </c>
      <c r="F11" s="23">
        <v>2.4587757968315902</v>
      </c>
      <c r="G11" s="22"/>
    </row>
    <row r="12" spans="1:7" x14ac:dyDescent="0.2">
      <c r="A12" s="21" t="s">
        <v>127</v>
      </c>
      <c r="B12" s="21" t="s">
        <v>126</v>
      </c>
      <c r="C12" s="21" t="s">
        <v>128</v>
      </c>
      <c r="D12" s="24">
        <v>795986</v>
      </c>
      <c r="E12" s="22">
        <v>10602.93151</v>
      </c>
      <c r="F12" s="23">
        <v>2.3903547977135902</v>
      </c>
      <c r="G12" s="22"/>
    </row>
    <row r="13" spans="1:7" x14ac:dyDescent="0.2">
      <c r="A13" s="21" t="s">
        <v>161</v>
      </c>
      <c r="B13" s="21" t="s">
        <v>160</v>
      </c>
      <c r="C13" s="21" t="s">
        <v>162</v>
      </c>
      <c r="D13" s="24">
        <v>1443299</v>
      </c>
      <c r="E13" s="22">
        <v>10393.917750000001</v>
      </c>
      <c r="F13" s="23">
        <v>2.3432341458888599</v>
      </c>
      <c r="G13" s="22"/>
    </row>
    <row r="14" spans="1:7" x14ac:dyDescent="0.2">
      <c r="A14" s="21" t="s">
        <v>116</v>
      </c>
      <c r="B14" s="21" t="s">
        <v>115</v>
      </c>
      <c r="C14" s="21" t="s">
        <v>117</v>
      </c>
      <c r="D14" s="24">
        <v>278729</v>
      </c>
      <c r="E14" s="22">
        <v>10096.40057</v>
      </c>
      <c r="F14" s="23">
        <v>2.27616103333084</v>
      </c>
      <c r="G14" s="22"/>
    </row>
    <row r="15" spans="1:7" x14ac:dyDescent="0.2">
      <c r="A15" s="21" t="s">
        <v>684</v>
      </c>
      <c r="B15" s="21" t="s">
        <v>683</v>
      </c>
      <c r="C15" s="21" t="s">
        <v>162</v>
      </c>
      <c r="D15" s="24">
        <v>510460</v>
      </c>
      <c r="E15" s="22">
        <v>9787.3048099999996</v>
      </c>
      <c r="F15" s="23">
        <v>2.20647761302655</v>
      </c>
      <c r="G15" s="22"/>
    </row>
    <row r="16" spans="1:7" x14ac:dyDescent="0.2">
      <c r="A16" s="21" t="s">
        <v>711</v>
      </c>
      <c r="B16" s="21" t="s">
        <v>710</v>
      </c>
      <c r="C16" s="21" t="s">
        <v>174</v>
      </c>
      <c r="D16" s="24">
        <v>5002421</v>
      </c>
      <c r="E16" s="22">
        <v>9051.8808000000008</v>
      </c>
      <c r="F16" s="23">
        <v>2.0406815490795802</v>
      </c>
      <c r="G16" s="22"/>
    </row>
    <row r="17" spans="1:7" x14ac:dyDescent="0.2">
      <c r="A17" s="21" t="s">
        <v>122</v>
      </c>
      <c r="B17" s="21" t="s">
        <v>121</v>
      </c>
      <c r="C17" s="21" t="s">
        <v>123</v>
      </c>
      <c r="D17" s="24">
        <v>546788</v>
      </c>
      <c r="E17" s="22">
        <v>8817.5032879999999</v>
      </c>
      <c r="F17" s="23">
        <v>1.9878428214355399</v>
      </c>
      <c r="G17" s="22"/>
    </row>
    <row r="18" spans="1:7" x14ac:dyDescent="0.2">
      <c r="A18" s="21" t="s">
        <v>659</v>
      </c>
      <c r="B18" s="21" t="s">
        <v>658</v>
      </c>
      <c r="C18" s="21" t="s">
        <v>185</v>
      </c>
      <c r="D18" s="24">
        <v>539511</v>
      </c>
      <c r="E18" s="22">
        <v>8202.9950000000008</v>
      </c>
      <c r="F18" s="23">
        <v>1.84930633904194</v>
      </c>
      <c r="G18" s="22"/>
    </row>
    <row r="19" spans="1:7" x14ac:dyDescent="0.2">
      <c r="A19" s="21" t="s">
        <v>169</v>
      </c>
      <c r="B19" s="21" t="s">
        <v>168</v>
      </c>
      <c r="C19" s="21" t="s">
        <v>147</v>
      </c>
      <c r="D19" s="24">
        <v>554035</v>
      </c>
      <c r="E19" s="22">
        <v>7330.7141030000003</v>
      </c>
      <c r="F19" s="23">
        <v>1.6526568723231101</v>
      </c>
      <c r="G19" s="22"/>
    </row>
    <row r="20" spans="1:7" x14ac:dyDescent="0.2">
      <c r="A20" s="21" t="s">
        <v>313</v>
      </c>
      <c r="B20" s="21" t="s">
        <v>312</v>
      </c>
      <c r="C20" s="21" t="s">
        <v>203</v>
      </c>
      <c r="D20" s="24">
        <v>306324</v>
      </c>
      <c r="E20" s="22">
        <v>7107.9420959999998</v>
      </c>
      <c r="F20" s="23">
        <v>1.6024345224733001</v>
      </c>
      <c r="G20" s="22"/>
    </row>
    <row r="21" spans="1:7" x14ac:dyDescent="0.2">
      <c r="A21" s="21" t="s">
        <v>669</v>
      </c>
      <c r="B21" s="21" t="s">
        <v>668</v>
      </c>
      <c r="C21" s="21" t="s">
        <v>167</v>
      </c>
      <c r="D21" s="24">
        <v>16311</v>
      </c>
      <c r="E21" s="22">
        <v>7040.4474179999997</v>
      </c>
      <c r="F21" s="23">
        <v>1.5872183318164801</v>
      </c>
      <c r="G21" s="22"/>
    </row>
    <row r="22" spans="1:7" x14ac:dyDescent="0.2">
      <c r="A22" s="21" t="s">
        <v>692</v>
      </c>
      <c r="B22" s="21" t="s">
        <v>691</v>
      </c>
      <c r="C22" s="21" t="s">
        <v>174</v>
      </c>
      <c r="D22" s="24">
        <v>248087</v>
      </c>
      <c r="E22" s="22">
        <v>7039.3445819999997</v>
      </c>
      <c r="F22" s="23">
        <v>1.5869697053567799</v>
      </c>
      <c r="G22" s="22"/>
    </row>
    <row r="23" spans="1:7" x14ac:dyDescent="0.2">
      <c r="A23" s="21" t="s">
        <v>132</v>
      </c>
      <c r="B23" s="21" t="s">
        <v>131</v>
      </c>
      <c r="C23" s="21" t="s">
        <v>133</v>
      </c>
      <c r="D23" s="24">
        <v>1719022</v>
      </c>
      <c r="E23" s="22">
        <v>7016.1882930000002</v>
      </c>
      <c r="F23" s="23">
        <v>1.58174928622494</v>
      </c>
      <c r="G23" s="22"/>
    </row>
    <row r="24" spans="1:7" x14ac:dyDescent="0.2">
      <c r="A24" s="21" t="s">
        <v>508</v>
      </c>
      <c r="B24" s="21" t="s">
        <v>507</v>
      </c>
      <c r="C24" s="21" t="s">
        <v>150</v>
      </c>
      <c r="D24" s="24">
        <v>1531572</v>
      </c>
      <c r="E24" s="22">
        <v>6809.3691120000003</v>
      </c>
      <c r="F24" s="23">
        <v>1.5351233864823799</v>
      </c>
      <c r="G24" s="22"/>
    </row>
    <row r="25" spans="1:7" x14ac:dyDescent="0.2">
      <c r="A25" s="21" t="s">
        <v>212</v>
      </c>
      <c r="B25" s="21" t="s">
        <v>211</v>
      </c>
      <c r="C25" s="21" t="s">
        <v>159</v>
      </c>
      <c r="D25" s="24">
        <v>5763282</v>
      </c>
      <c r="E25" s="22">
        <v>6786.2645549999997</v>
      </c>
      <c r="F25" s="23">
        <v>1.52991462995859</v>
      </c>
      <c r="G25" s="22"/>
    </row>
    <row r="26" spans="1:7" x14ac:dyDescent="0.2">
      <c r="A26" s="21" t="s">
        <v>289</v>
      </c>
      <c r="B26" s="21" t="s">
        <v>288</v>
      </c>
      <c r="C26" s="21" t="s">
        <v>147</v>
      </c>
      <c r="D26" s="24">
        <v>429887</v>
      </c>
      <c r="E26" s="22">
        <v>6670.7715230000003</v>
      </c>
      <c r="F26" s="23">
        <v>1.5038775549399199</v>
      </c>
      <c r="G26" s="22"/>
    </row>
    <row r="27" spans="1:7" x14ac:dyDescent="0.2">
      <c r="A27" s="21" t="s">
        <v>619</v>
      </c>
      <c r="B27" s="21" t="s">
        <v>618</v>
      </c>
      <c r="C27" s="21" t="s">
        <v>159</v>
      </c>
      <c r="D27" s="24">
        <v>3927409</v>
      </c>
      <c r="E27" s="22">
        <v>6659.7074409999996</v>
      </c>
      <c r="F27" s="23">
        <v>1.5013832370745199</v>
      </c>
      <c r="G27" s="22"/>
    </row>
    <row r="28" spans="1:7" x14ac:dyDescent="0.2">
      <c r="A28" s="21" t="s">
        <v>375</v>
      </c>
      <c r="B28" s="21" t="s">
        <v>374</v>
      </c>
      <c r="C28" s="21" t="s">
        <v>112</v>
      </c>
      <c r="D28" s="24">
        <v>3757322</v>
      </c>
      <c r="E28" s="22">
        <v>6603.1176830000004</v>
      </c>
      <c r="F28" s="23">
        <v>1.4886254823527101</v>
      </c>
      <c r="G28" s="22"/>
    </row>
    <row r="29" spans="1:7" x14ac:dyDescent="0.2">
      <c r="A29" s="21" t="s">
        <v>537</v>
      </c>
      <c r="B29" s="21" t="s">
        <v>536</v>
      </c>
      <c r="C29" s="21" t="s">
        <v>218</v>
      </c>
      <c r="D29" s="24">
        <v>381544</v>
      </c>
      <c r="E29" s="22">
        <v>6544.815004</v>
      </c>
      <c r="F29" s="23">
        <v>1.47548156188734</v>
      </c>
      <c r="G29" s="22"/>
    </row>
    <row r="30" spans="1:7" x14ac:dyDescent="0.2">
      <c r="A30" s="21" t="s">
        <v>645</v>
      </c>
      <c r="B30" s="21" t="s">
        <v>644</v>
      </c>
      <c r="C30" s="21" t="s">
        <v>156</v>
      </c>
      <c r="D30" s="24">
        <v>394950</v>
      </c>
      <c r="E30" s="22">
        <v>6514.7002499999999</v>
      </c>
      <c r="F30" s="23">
        <v>1.4686924067713201</v>
      </c>
      <c r="G30" s="22"/>
    </row>
    <row r="31" spans="1:7" x14ac:dyDescent="0.2">
      <c r="A31" s="21" t="s">
        <v>462</v>
      </c>
      <c r="B31" s="21" t="s">
        <v>461</v>
      </c>
      <c r="C31" s="21" t="s">
        <v>120</v>
      </c>
      <c r="D31" s="24">
        <v>866249</v>
      </c>
      <c r="E31" s="22">
        <v>6096.6604619999998</v>
      </c>
      <c r="F31" s="23">
        <v>1.3744483373893299</v>
      </c>
      <c r="G31" s="22"/>
    </row>
    <row r="32" spans="1:7" x14ac:dyDescent="0.2">
      <c r="A32" s="21" t="s">
        <v>561</v>
      </c>
      <c r="B32" s="21" t="s">
        <v>560</v>
      </c>
      <c r="C32" s="21" t="s">
        <v>226</v>
      </c>
      <c r="D32" s="24">
        <v>91364</v>
      </c>
      <c r="E32" s="22">
        <v>5953.1868759999998</v>
      </c>
      <c r="F32" s="23">
        <v>1.3421032473246799</v>
      </c>
      <c r="G32" s="22"/>
    </row>
    <row r="33" spans="1:7" x14ac:dyDescent="0.2">
      <c r="A33" s="21" t="s">
        <v>539</v>
      </c>
      <c r="B33" s="21" t="s">
        <v>538</v>
      </c>
      <c r="C33" s="21" t="s">
        <v>437</v>
      </c>
      <c r="D33" s="24">
        <v>1137160</v>
      </c>
      <c r="E33" s="22">
        <v>5889.3516399999999</v>
      </c>
      <c r="F33" s="23">
        <v>1.32771205159811</v>
      </c>
      <c r="G33" s="22"/>
    </row>
    <row r="34" spans="1:7" x14ac:dyDescent="0.2">
      <c r="A34" s="21" t="s">
        <v>232</v>
      </c>
      <c r="B34" s="21" t="s">
        <v>231</v>
      </c>
      <c r="C34" s="21" t="s">
        <v>218</v>
      </c>
      <c r="D34" s="24">
        <v>605153</v>
      </c>
      <c r="E34" s="22">
        <v>5852.132087</v>
      </c>
      <c r="F34" s="23">
        <v>1.3193211705480601</v>
      </c>
      <c r="G34" s="22"/>
    </row>
    <row r="35" spans="1:7" x14ac:dyDescent="0.2">
      <c r="A35" s="21" t="s">
        <v>152</v>
      </c>
      <c r="B35" s="21" t="s">
        <v>151</v>
      </c>
      <c r="C35" s="21" t="s">
        <v>153</v>
      </c>
      <c r="D35" s="24">
        <v>332201</v>
      </c>
      <c r="E35" s="22">
        <v>5651.2373120000002</v>
      </c>
      <c r="F35" s="23">
        <v>1.2740308856109199</v>
      </c>
      <c r="G35" s="22"/>
    </row>
    <row r="36" spans="1:7" x14ac:dyDescent="0.2">
      <c r="A36" s="21" t="s">
        <v>243</v>
      </c>
      <c r="B36" s="21" t="s">
        <v>242</v>
      </c>
      <c r="C36" s="21" t="s">
        <v>147</v>
      </c>
      <c r="D36" s="24">
        <v>2054905</v>
      </c>
      <c r="E36" s="22">
        <v>5516.8034539999999</v>
      </c>
      <c r="F36" s="23">
        <v>1.2437237373338299</v>
      </c>
      <c r="G36" s="22"/>
    </row>
    <row r="37" spans="1:7" x14ac:dyDescent="0.2">
      <c r="A37" s="21" t="s">
        <v>295</v>
      </c>
      <c r="B37" s="21" t="s">
        <v>294</v>
      </c>
      <c r="C37" s="21" t="s">
        <v>156</v>
      </c>
      <c r="D37" s="24">
        <v>335249</v>
      </c>
      <c r="E37" s="22">
        <v>5492.7196160000003</v>
      </c>
      <c r="F37" s="23">
        <v>1.2382942089381801</v>
      </c>
      <c r="G37" s="22"/>
    </row>
    <row r="38" spans="1:7" x14ac:dyDescent="0.2">
      <c r="A38" s="21" t="s">
        <v>275</v>
      </c>
      <c r="B38" s="21" t="s">
        <v>274</v>
      </c>
      <c r="C38" s="21" t="s">
        <v>144</v>
      </c>
      <c r="D38" s="24">
        <v>191107</v>
      </c>
      <c r="E38" s="22">
        <v>5214.450049</v>
      </c>
      <c r="F38" s="23">
        <v>1.1755603325655199</v>
      </c>
      <c r="G38" s="22"/>
    </row>
    <row r="39" spans="1:7" x14ac:dyDescent="0.2">
      <c r="A39" s="21" t="s">
        <v>719</v>
      </c>
      <c r="B39" s="21" t="s">
        <v>718</v>
      </c>
      <c r="C39" s="21" t="s">
        <v>156</v>
      </c>
      <c r="D39" s="24">
        <v>415644</v>
      </c>
      <c r="E39" s="22">
        <v>5073.9741299999996</v>
      </c>
      <c r="F39" s="23">
        <v>1.1438910450078099</v>
      </c>
      <c r="G39" s="22"/>
    </row>
    <row r="40" spans="1:7" x14ac:dyDescent="0.2">
      <c r="A40" s="21" t="s">
        <v>373</v>
      </c>
      <c r="B40" s="21" t="s">
        <v>372</v>
      </c>
      <c r="C40" s="21" t="s">
        <v>144</v>
      </c>
      <c r="D40" s="24">
        <v>275195</v>
      </c>
      <c r="E40" s="22">
        <v>5015.5664729999999</v>
      </c>
      <c r="F40" s="23">
        <v>1.1307234580059</v>
      </c>
      <c r="G40" s="22"/>
    </row>
    <row r="41" spans="1:7" x14ac:dyDescent="0.2">
      <c r="A41" s="21" t="s">
        <v>639</v>
      </c>
      <c r="B41" s="21" t="s">
        <v>638</v>
      </c>
      <c r="C41" s="21" t="s">
        <v>147</v>
      </c>
      <c r="D41" s="24">
        <v>314078</v>
      </c>
      <c r="E41" s="22">
        <v>4990.0712640000002</v>
      </c>
      <c r="F41" s="23">
        <v>1.12497574614958</v>
      </c>
      <c r="G41" s="22"/>
    </row>
    <row r="42" spans="1:7" x14ac:dyDescent="0.2">
      <c r="A42" s="21" t="s">
        <v>709</v>
      </c>
      <c r="B42" s="21" t="s">
        <v>708</v>
      </c>
      <c r="C42" s="21" t="s">
        <v>235</v>
      </c>
      <c r="D42" s="24">
        <v>474692</v>
      </c>
      <c r="E42" s="22">
        <v>4968.1264719999999</v>
      </c>
      <c r="F42" s="23">
        <v>1.1200284503198801</v>
      </c>
      <c r="G42" s="22"/>
    </row>
    <row r="43" spans="1:7" x14ac:dyDescent="0.2">
      <c r="A43" s="21" t="s">
        <v>270</v>
      </c>
      <c r="B43" s="21" t="s">
        <v>269</v>
      </c>
      <c r="C43" s="21" t="s">
        <v>271</v>
      </c>
      <c r="D43" s="24">
        <v>122526</v>
      </c>
      <c r="E43" s="22">
        <v>4965.3661499999998</v>
      </c>
      <c r="F43" s="23">
        <v>1.1194061555394501</v>
      </c>
      <c r="G43" s="22"/>
    </row>
    <row r="44" spans="1:7" x14ac:dyDescent="0.2">
      <c r="A44" s="21" t="s">
        <v>601</v>
      </c>
      <c r="B44" s="21" t="s">
        <v>600</v>
      </c>
      <c r="C44" s="21" t="s">
        <v>185</v>
      </c>
      <c r="D44" s="24">
        <v>739719</v>
      </c>
      <c r="E44" s="22">
        <v>4878.8166650000003</v>
      </c>
      <c r="F44" s="23">
        <v>1.09989419542594</v>
      </c>
      <c r="G44" s="22"/>
    </row>
    <row r="45" spans="1:7" x14ac:dyDescent="0.2">
      <c r="A45" s="21" t="s">
        <v>412</v>
      </c>
      <c r="B45" s="21" t="s">
        <v>411</v>
      </c>
      <c r="C45" s="21" t="s">
        <v>133</v>
      </c>
      <c r="D45" s="24">
        <v>2546184</v>
      </c>
      <c r="E45" s="22">
        <v>4817.1255099999998</v>
      </c>
      <c r="F45" s="23">
        <v>1.0859863673699299</v>
      </c>
      <c r="G45" s="22"/>
    </row>
    <row r="46" spans="1:7" x14ac:dyDescent="0.2">
      <c r="A46" s="21" t="s">
        <v>721</v>
      </c>
      <c r="B46" s="21" t="s">
        <v>720</v>
      </c>
      <c r="C46" s="21" t="s">
        <v>112</v>
      </c>
      <c r="D46" s="24">
        <v>778586</v>
      </c>
      <c r="E46" s="22">
        <v>4768.4499569999998</v>
      </c>
      <c r="F46" s="23">
        <v>1.0750128133546799</v>
      </c>
      <c r="G46" s="22"/>
    </row>
    <row r="47" spans="1:7" x14ac:dyDescent="0.2">
      <c r="A47" s="21" t="s">
        <v>488</v>
      </c>
      <c r="B47" s="21" t="s">
        <v>487</v>
      </c>
      <c r="C47" s="21" t="s">
        <v>345</v>
      </c>
      <c r="D47" s="24">
        <v>302832</v>
      </c>
      <c r="E47" s="22">
        <v>4655.2849200000001</v>
      </c>
      <c r="F47" s="23">
        <v>1.0495005680976699</v>
      </c>
      <c r="G47" s="22"/>
    </row>
    <row r="48" spans="1:7" x14ac:dyDescent="0.2">
      <c r="A48" s="21" t="s">
        <v>189</v>
      </c>
      <c r="B48" s="21" t="s">
        <v>188</v>
      </c>
      <c r="C48" s="21" t="s">
        <v>123</v>
      </c>
      <c r="D48" s="24">
        <v>312951</v>
      </c>
      <c r="E48" s="22">
        <v>4411.9831979999999</v>
      </c>
      <c r="F48" s="23">
        <v>0.994649941369945</v>
      </c>
      <c r="G48" s="22"/>
    </row>
    <row r="49" spans="1:7" x14ac:dyDescent="0.2">
      <c r="A49" s="21" t="s">
        <v>143</v>
      </c>
      <c r="B49" s="21" t="s">
        <v>142</v>
      </c>
      <c r="C49" s="21" t="s">
        <v>144</v>
      </c>
      <c r="D49" s="24">
        <v>521701</v>
      </c>
      <c r="E49" s="22">
        <v>4351.2471910000004</v>
      </c>
      <c r="F49" s="23">
        <v>0.980957444574177</v>
      </c>
      <c r="G49" s="22"/>
    </row>
    <row r="50" spans="1:7" x14ac:dyDescent="0.2">
      <c r="A50" s="21" t="s">
        <v>191</v>
      </c>
      <c r="B50" s="21" t="s">
        <v>190</v>
      </c>
      <c r="C50" s="21" t="s">
        <v>174</v>
      </c>
      <c r="D50" s="24">
        <v>96184</v>
      </c>
      <c r="E50" s="22">
        <v>4310.9187879999999</v>
      </c>
      <c r="F50" s="23">
        <v>0.97186569560793501</v>
      </c>
      <c r="G50" s="22"/>
    </row>
    <row r="51" spans="1:7" x14ac:dyDescent="0.2">
      <c r="A51" s="21" t="s">
        <v>208</v>
      </c>
      <c r="B51" s="21" t="s">
        <v>207</v>
      </c>
      <c r="C51" s="21" t="s">
        <v>156</v>
      </c>
      <c r="D51" s="24">
        <v>70809</v>
      </c>
      <c r="E51" s="22">
        <v>4277.0406229999999</v>
      </c>
      <c r="F51" s="23">
        <v>0.96422810649693302</v>
      </c>
      <c r="G51" s="22"/>
    </row>
    <row r="52" spans="1:7" x14ac:dyDescent="0.2">
      <c r="A52" s="21" t="s">
        <v>149</v>
      </c>
      <c r="B52" s="21" t="s">
        <v>148</v>
      </c>
      <c r="C52" s="21" t="s">
        <v>150</v>
      </c>
      <c r="D52" s="24">
        <v>60862</v>
      </c>
      <c r="E52" s="22">
        <v>4274.1556739999996</v>
      </c>
      <c r="F52" s="23">
        <v>0.96357771545396498</v>
      </c>
      <c r="G52" s="22"/>
    </row>
    <row r="53" spans="1:7" x14ac:dyDescent="0.2">
      <c r="A53" s="21" t="s">
        <v>635</v>
      </c>
      <c r="B53" s="21" t="s">
        <v>634</v>
      </c>
      <c r="C53" s="21" t="s">
        <v>112</v>
      </c>
      <c r="D53" s="24">
        <v>2022164</v>
      </c>
      <c r="E53" s="22">
        <v>4123.3946120000001</v>
      </c>
      <c r="F53" s="23">
        <v>0.92958971623693498</v>
      </c>
      <c r="G53" s="22"/>
    </row>
    <row r="54" spans="1:7" x14ac:dyDescent="0.2">
      <c r="A54" s="21" t="s">
        <v>506</v>
      </c>
      <c r="B54" s="21" t="s">
        <v>505</v>
      </c>
      <c r="C54" s="21" t="s">
        <v>223</v>
      </c>
      <c r="D54" s="24">
        <v>348132</v>
      </c>
      <c r="E54" s="22">
        <v>4103.7800159999997</v>
      </c>
      <c r="F54" s="23">
        <v>0.92516774636854604</v>
      </c>
      <c r="G54" s="22"/>
    </row>
    <row r="55" spans="1:7" x14ac:dyDescent="0.2">
      <c r="A55" s="21" t="s">
        <v>135</v>
      </c>
      <c r="B55" s="21" t="s">
        <v>134</v>
      </c>
      <c r="C55" s="21" t="s">
        <v>136</v>
      </c>
      <c r="D55" s="24">
        <v>282880</v>
      </c>
      <c r="E55" s="22">
        <v>4099.2140799999997</v>
      </c>
      <c r="F55" s="23">
        <v>0.92413838887308697</v>
      </c>
      <c r="G55" s="22"/>
    </row>
    <row r="56" spans="1:7" x14ac:dyDescent="0.2">
      <c r="A56" s="21" t="s">
        <v>239</v>
      </c>
      <c r="B56" s="21" t="s">
        <v>238</v>
      </c>
      <c r="C56" s="21" t="s">
        <v>123</v>
      </c>
      <c r="D56" s="24">
        <v>1200125</v>
      </c>
      <c r="E56" s="22">
        <v>4087.0256880000002</v>
      </c>
      <c r="F56" s="23">
        <v>0.92139060338884304</v>
      </c>
      <c r="G56" s="22"/>
    </row>
    <row r="57" spans="1:7" x14ac:dyDescent="0.2">
      <c r="A57" s="21" t="s">
        <v>184</v>
      </c>
      <c r="B57" s="21" t="s">
        <v>183</v>
      </c>
      <c r="C57" s="21" t="s">
        <v>185</v>
      </c>
      <c r="D57" s="24">
        <v>353279</v>
      </c>
      <c r="E57" s="22">
        <v>4051.9334909999998</v>
      </c>
      <c r="F57" s="23">
        <v>0.91347931947814898</v>
      </c>
      <c r="G57" s="22"/>
    </row>
    <row r="58" spans="1:7" x14ac:dyDescent="0.2">
      <c r="A58" s="21" t="s">
        <v>737</v>
      </c>
      <c r="B58" s="21" t="s">
        <v>736</v>
      </c>
      <c r="C58" s="21" t="s">
        <v>271</v>
      </c>
      <c r="D58" s="24">
        <v>980788</v>
      </c>
      <c r="E58" s="22">
        <v>3913.3441200000002</v>
      </c>
      <c r="F58" s="23">
        <v>0.88223534062479803</v>
      </c>
      <c r="G58" s="22"/>
    </row>
    <row r="59" spans="1:7" x14ac:dyDescent="0.2">
      <c r="A59" s="21" t="s">
        <v>651</v>
      </c>
      <c r="B59" s="21" t="s">
        <v>650</v>
      </c>
      <c r="C59" s="21" t="s">
        <v>185</v>
      </c>
      <c r="D59" s="24">
        <v>111367</v>
      </c>
      <c r="E59" s="22">
        <v>3898.5132020000001</v>
      </c>
      <c r="F59" s="23">
        <v>0.87889181662274696</v>
      </c>
      <c r="G59" s="22"/>
    </row>
    <row r="60" spans="1:7" x14ac:dyDescent="0.2">
      <c r="A60" s="21" t="s">
        <v>369</v>
      </c>
      <c r="B60" s="21" t="s">
        <v>368</v>
      </c>
      <c r="C60" s="21" t="s">
        <v>162</v>
      </c>
      <c r="D60" s="24">
        <v>514912</v>
      </c>
      <c r="E60" s="22">
        <v>3815.4979199999998</v>
      </c>
      <c r="F60" s="23">
        <v>0.86017661720595395</v>
      </c>
      <c r="G60" s="22"/>
    </row>
    <row r="61" spans="1:7" x14ac:dyDescent="0.2">
      <c r="A61" s="21" t="s">
        <v>146</v>
      </c>
      <c r="B61" s="21" t="s">
        <v>145</v>
      </c>
      <c r="C61" s="21" t="s">
        <v>147</v>
      </c>
      <c r="D61" s="24">
        <v>205244</v>
      </c>
      <c r="E61" s="22">
        <v>3794.756316</v>
      </c>
      <c r="F61" s="23">
        <v>0.85550057147398695</v>
      </c>
      <c r="G61" s="22"/>
    </row>
    <row r="62" spans="1:7" x14ac:dyDescent="0.2">
      <c r="A62" s="21" t="s">
        <v>158</v>
      </c>
      <c r="B62" s="21" t="s">
        <v>157</v>
      </c>
      <c r="C62" s="21" t="s">
        <v>159</v>
      </c>
      <c r="D62" s="24">
        <v>658414</v>
      </c>
      <c r="E62" s="22">
        <v>3792.4646400000001</v>
      </c>
      <c r="F62" s="23">
        <v>0.854983929570166</v>
      </c>
      <c r="G62" s="22"/>
    </row>
    <row r="63" spans="1:7" x14ac:dyDescent="0.2">
      <c r="A63" s="21" t="s">
        <v>155</v>
      </c>
      <c r="B63" s="21" t="s">
        <v>154</v>
      </c>
      <c r="C63" s="21" t="s">
        <v>156</v>
      </c>
      <c r="D63" s="24">
        <v>904681</v>
      </c>
      <c r="E63" s="22">
        <v>3537.3027099999999</v>
      </c>
      <c r="F63" s="23">
        <v>0.79745950408518496</v>
      </c>
      <c r="G63" s="22"/>
    </row>
    <row r="64" spans="1:7" x14ac:dyDescent="0.2">
      <c r="A64" s="21" t="s">
        <v>377</v>
      </c>
      <c r="B64" s="21" t="s">
        <v>376</v>
      </c>
      <c r="C64" s="21" t="s">
        <v>378</v>
      </c>
      <c r="D64" s="24">
        <v>502306</v>
      </c>
      <c r="E64" s="22">
        <v>3532.969251</v>
      </c>
      <c r="F64" s="23">
        <v>0.796482556860582</v>
      </c>
      <c r="G64" s="22"/>
    </row>
    <row r="65" spans="1:9" x14ac:dyDescent="0.2">
      <c r="A65" s="21" t="s">
        <v>698</v>
      </c>
      <c r="B65" s="21" t="s">
        <v>697</v>
      </c>
      <c r="C65" s="21" t="s">
        <v>174</v>
      </c>
      <c r="D65" s="24">
        <v>349245</v>
      </c>
      <c r="E65" s="22">
        <v>3434.1260849999999</v>
      </c>
      <c r="F65" s="23">
        <v>0.77419907461357595</v>
      </c>
      <c r="G65" s="22"/>
    </row>
    <row r="66" spans="1:9" x14ac:dyDescent="0.2">
      <c r="A66" s="21" t="s">
        <v>528</v>
      </c>
      <c r="B66" s="21" t="s">
        <v>527</v>
      </c>
      <c r="C66" s="21" t="s">
        <v>185</v>
      </c>
      <c r="D66" s="24">
        <v>249020</v>
      </c>
      <c r="E66" s="22">
        <v>3433.8612899999998</v>
      </c>
      <c r="F66" s="23">
        <v>0.77413937848160896</v>
      </c>
      <c r="G66" s="22"/>
    </row>
    <row r="67" spans="1:9" x14ac:dyDescent="0.2">
      <c r="A67" s="21" t="s">
        <v>739</v>
      </c>
      <c r="B67" s="21" t="s">
        <v>738</v>
      </c>
      <c r="C67" s="21" t="s">
        <v>378</v>
      </c>
      <c r="D67" s="24">
        <v>633075</v>
      </c>
      <c r="E67" s="22">
        <v>3418.605</v>
      </c>
      <c r="F67" s="23">
        <v>0.77069995741561304</v>
      </c>
      <c r="G67" s="22"/>
    </row>
    <row r="68" spans="1:9" x14ac:dyDescent="0.2">
      <c r="A68" s="21" t="s">
        <v>741</v>
      </c>
      <c r="B68" s="21" t="s">
        <v>740</v>
      </c>
      <c r="C68" s="21" t="s">
        <v>437</v>
      </c>
      <c r="D68" s="24">
        <v>96959</v>
      </c>
      <c r="E68" s="22">
        <v>3375.7245440000002</v>
      </c>
      <c r="F68" s="23">
        <v>0.76103286641996903</v>
      </c>
      <c r="G68" s="22"/>
    </row>
    <row r="69" spans="1:9" x14ac:dyDescent="0.2">
      <c r="A69" s="21" t="s">
        <v>392</v>
      </c>
      <c r="B69" s="21" t="s">
        <v>391</v>
      </c>
      <c r="C69" s="21" t="s">
        <v>393</v>
      </c>
      <c r="D69" s="24">
        <v>599362</v>
      </c>
      <c r="E69" s="22">
        <v>3318.3677130000001</v>
      </c>
      <c r="F69" s="23">
        <v>0.74810218059660205</v>
      </c>
      <c r="G69" s="22"/>
    </row>
    <row r="70" spans="1:9" x14ac:dyDescent="0.2">
      <c r="A70" s="21" t="s">
        <v>466</v>
      </c>
      <c r="B70" s="21" t="s">
        <v>465</v>
      </c>
      <c r="C70" s="21" t="s">
        <v>120</v>
      </c>
      <c r="D70" s="24">
        <v>497820</v>
      </c>
      <c r="E70" s="22">
        <v>2738.5078199999998</v>
      </c>
      <c r="F70" s="23">
        <v>0.61737693013855699</v>
      </c>
      <c r="G70" s="22"/>
    </row>
    <row r="71" spans="1:9" x14ac:dyDescent="0.2">
      <c r="A71" s="21" t="s">
        <v>713</v>
      </c>
      <c r="B71" s="21" t="s">
        <v>712</v>
      </c>
      <c r="C71" s="21" t="s">
        <v>117</v>
      </c>
      <c r="D71" s="24">
        <v>200000</v>
      </c>
      <c r="E71" s="22">
        <v>2694.1</v>
      </c>
      <c r="F71" s="23">
        <v>0.60736550589301896</v>
      </c>
      <c r="G71" s="22"/>
    </row>
    <row r="72" spans="1:9" x14ac:dyDescent="0.2">
      <c r="A72" s="21" t="s">
        <v>546</v>
      </c>
      <c r="B72" s="21" t="s">
        <v>545</v>
      </c>
      <c r="C72" s="21" t="s">
        <v>437</v>
      </c>
      <c r="D72" s="24">
        <v>191923</v>
      </c>
      <c r="E72" s="22">
        <v>2344.6273299999998</v>
      </c>
      <c r="F72" s="23">
        <v>0.52857940106753498</v>
      </c>
      <c r="G72" s="22"/>
    </row>
    <row r="73" spans="1:9" x14ac:dyDescent="0.2">
      <c r="A73" s="21" t="s">
        <v>731</v>
      </c>
      <c r="B73" s="21" t="s">
        <v>730</v>
      </c>
      <c r="C73" s="21" t="s">
        <v>156</v>
      </c>
      <c r="D73" s="24">
        <v>163260</v>
      </c>
      <c r="E73" s="22">
        <v>1058.1696899999999</v>
      </c>
      <c r="F73" s="23">
        <v>0.238556760731787</v>
      </c>
      <c r="G73" s="22"/>
    </row>
    <row r="74" spans="1:9" x14ac:dyDescent="0.2">
      <c r="A74" s="20" t="s">
        <v>28</v>
      </c>
      <c r="B74" s="20"/>
      <c r="C74" s="20"/>
      <c r="D74" s="20"/>
      <c r="E74" s="25">
        <f>SUM(E7:E73)</f>
        <v>425378.31326699984</v>
      </c>
      <c r="F74" s="26">
        <f>SUM(F7:F73)</f>
        <v>95.898487225169944</v>
      </c>
      <c r="G74" s="22"/>
      <c r="H74" s="14"/>
      <c r="I74" s="14"/>
    </row>
    <row r="75" spans="1:9" x14ac:dyDescent="0.2">
      <c r="A75" s="21"/>
      <c r="B75" s="21"/>
      <c r="C75" s="21"/>
      <c r="D75" s="21"/>
      <c r="E75" s="22"/>
      <c r="F75" s="23"/>
      <c r="G75" s="22"/>
    </row>
    <row r="76" spans="1:9" x14ac:dyDescent="0.2">
      <c r="A76" s="20" t="s">
        <v>29</v>
      </c>
      <c r="B76" s="21"/>
      <c r="C76" s="21"/>
      <c r="D76" s="21"/>
      <c r="E76" s="22"/>
      <c r="F76" s="23"/>
      <c r="G76" s="22"/>
    </row>
    <row r="77" spans="1:9" x14ac:dyDescent="0.2">
      <c r="A77" s="20" t="s">
        <v>30</v>
      </c>
      <c r="B77" s="21"/>
      <c r="C77" s="21"/>
      <c r="D77" s="21"/>
      <c r="E77" s="22"/>
      <c r="F77" s="23"/>
      <c r="G77" s="22"/>
    </row>
    <row r="78" spans="1:9" x14ac:dyDescent="0.2">
      <c r="A78" s="21" t="s">
        <v>102</v>
      </c>
      <c r="B78" s="21" t="s">
        <v>101</v>
      </c>
      <c r="C78" s="21" t="s">
        <v>32</v>
      </c>
      <c r="D78" s="24">
        <v>2500000</v>
      </c>
      <c r="E78" s="22">
        <v>2497.3525</v>
      </c>
      <c r="F78" s="23">
        <v>0.56301019433417299</v>
      </c>
      <c r="G78" s="22">
        <v>6.4491000000000005</v>
      </c>
    </row>
    <row r="79" spans="1:9" x14ac:dyDescent="0.2">
      <c r="A79" s="20" t="s">
        <v>28</v>
      </c>
      <c r="B79" s="20"/>
      <c r="C79" s="20"/>
      <c r="D79" s="20"/>
      <c r="E79" s="25">
        <f>SUM(E77:E78)</f>
        <v>2497.3525</v>
      </c>
      <c r="F79" s="26">
        <f>SUM(F77:F78)</f>
        <v>0.56301019433417299</v>
      </c>
      <c r="G79" s="22"/>
      <c r="H79" s="14"/>
      <c r="I79" s="14"/>
    </row>
    <row r="80" spans="1:9" x14ac:dyDescent="0.2">
      <c r="A80" s="21"/>
      <c r="B80" s="21"/>
      <c r="C80" s="21"/>
      <c r="D80" s="21"/>
      <c r="E80" s="22"/>
      <c r="F80" s="23"/>
      <c r="G80" s="22"/>
    </row>
    <row r="81" spans="1:9" x14ac:dyDescent="0.2">
      <c r="A81" s="20" t="s">
        <v>33</v>
      </c>
      <c r="B81" s="20"/>
      <c r="C81" s="20"/>
      <c r="D81" s="20"/>
      <c r="E81" s="25">
        <f>E74+E79</f>
        <v>427875.66576699982</v>
      </c>
      <c r="F81" s="26">
        <f>F74+F79</f>
        <v>96.461497419504113</v>
      </c>
      <c r="G81" s="22"/>
      <c r="H81" s="14"/>
      <c r="I81" s="14"/>
    </row>
    <row r="82" spans="1:9" x14ac:dyDescent="0.2">
      <c r="A82" s="20"/>
      <c r="B82" s="20"/>
      <c r="C82" s="20"/>
      <c r="D82" s="20"/>
      <c r="E82" s="25"/>
      <c r="F82" s="26"/>
      <c r="G82" s="22"/>
      <c r="H82" s="14"/>
      <c r="I82" s="14"/>
    </row>
    <row r="83" spans="1:9" x14ac:dyDescent="0.2">
      <c r="A83" s="20" t="s">
        <v>35</v>
      </c>
      <c r="B83" s="20"/>
      <c r="C83" s="20"/>
      <c r="D83" s="20"/>
      <c r="E83" s="25">
        <f>E85-(E74+E79)</f>
        <v>15695.787313600187</v>
      </c>
      <c r="F83" s="57">
        <f>F85-(F74+F79)</f>
        <v>3.5385025804958872</v>
      </c>
      <c r="G83" s="22"/>
      <c r="H83" s="14"/>
      <c r="I83" s="14"/>
    </row>
    <row r="84" spans="1:9" x14ac:dyDescent="0.2">
      <c r="A84" s="20"/>
      <c r="B84" s="20"/>
      <c r="C84" s="20"/>
      <c r="D84" s="20"/>
      <c r="E84" s="25"/>
      <c r="F84" s="57"/>
      <c r="G84" s="22"/>
      <c r="H84" s="14"/>
      <c r="I84" s="14"/>
    </row>
    <row r="85" spans="1:9" x14ac:dyDescent="0.2">
      <c r="A85" s="27" t="s">
        <v>34</v>
      </c>
      <c r="B85" s="27"/>
      <c r="C85" s="27"/>
      <c r="D85" s="27"/>
      <c r="E85" s="28">
        <v>443571.45308060001</v>
      </c>
      <c r="F85" s="29">
        <v>100</v>
      </c>
      <c r="G85" s="56"/>
      <c r="H85" s="14"/>
      <c r="I85" s="14"/>
    </row>
    <row r="87" spans="1:9" x14ac:dyDescent="0.2">
      <c r="A87" s="14" t="s">
        <v>37</v>
      </c>
    </row>
    <row r="88" spans="1:9" x14ac:dyDescent="0.2">
      <c r="A88" s="14" t="s">
        <v>38</v>
      </c>
    </row>
    <row r="89" spans="1:9" x14ac:dyDescent="0.2">
      <c r="A89" s="14" t="s">
        <v>39</v>
      </c>
      <c r="B89" s="14"/>
      <c r="C89" s="30" t="s">
        <v>41</v>
      </c>
      <c r="D89" s="14" t="s">
        <v>40</v>
      </c>
    </row>
    <row r="90" spans="1:9" x14ac:dyDescent="0.2">
      <c r="A90" s="7" t="s">
        <v>42</v>
      </c>
      <c r="C90" s="73" t="s">
        <v>1210</v>
      </c>
      <c r="D90" s="31">
        <v>9.9787999999999997</v>
      </c>
    </row>
    <row r="91" spans="1:9" x14ac:dyDescent="0.2">
      <c r="A91" s="7" t="s">
        <v>43</v>
      </c>
      <c r="C91" s="73" t="s">
        <v>1210</v>
      </c>
      <c r="D91" s="31">
        <v>9.9787999999999997</v>
      </c>
    </row>
    <row r="92" spans="1:9" x14ac:dyDescent="0.2">
      <c r="A92" s="7" t="s">
        <v>44</v>
      </c>
      <c r="C92" s="73" t="s">
        <v>1210</v>
      </c>
      <c r="D92" s="31">
        <v>10.0191</v>
      </c>
    </row>
    <row r="93" spans="1:9" x14ac:dyDescent="0.2">
      <c r="A93" s="7" t="s">
        <v>45</v>
      </c>
      <c r="C93" s="73" t="s">
        <v>1210</v>
      </c>
      <c r="D93" s="31">
        <v>10.0191</v>
      </c>
    </row>
    <row r="95" spans="1:9" x14ac:dyDescent="0.2">
      <c r="A95" s="7" t="s">
        <v>1277</v>
      </c>
    </row>
    <row r="96" spans="1:9" x14ac:dyDescent="0.2">
      <c r="A96" s="7" t="s">
        <v>46</v>
      </c>
    </row>
    <row r="98" spans="1:6" x14ac:dyDescent="0.2">
      <c r="A98" s="14" t="s">
        <v>47</v>
      </c>
      <c r="D98" s="30" t="s">
        <v>48</v>
      </c>
    </row>
    <row r="100" spans="1:6" x14ac:dyDescent="0.2">
      <c r="A100" s="14" t="s">
        <v>359</v>
      </c>
      <c r="D100" s="52">
        <v>5.0799999999999998E-2</v>
      </c>
    </row>
    <row r="102" spans="1:6" x14ac:dyDescent="0.2">
      <c r="A102" s="90" t="s">
        <v>50</v>
      </c>
      <c r="B102" s="90"/>
      <c r="C102" s="90"/>
      <c r="D102" s="30" t="s">
        <v>48</v>
      </c>
    </row>
    <row r="104" spans="1:6" x14ac:dyDescent="0.2">
      <c r="A104" s="14" t="s">
        <v>884</v>
      </c>
      <c r="F104" s="7"/>
    </row>
    <row r="105" spans="1:6" x14ac:dyDescent="0.2">
      <c r="F105" s="7"/>
    </row>
    <row r="106" spans="1:6" x14ac:dyDescent="0.2">
      <c r="A106" s="66" t="s">
        <v>891</v>
      </c>
      <c r="F106" s="7"/>
    </row>
    <row r="107" spans="1:6" x14ac:dyDescent="0.2">
      <c r="A107" s="67"/>
      <c r="F107" s="7"/>
    </row>
    <row r="108" spans="1:6" x14ac:dyDescent="0.2">
      <c r="A108" s="68"/>
      <c r="F108" s="7"/>
    </row>
    <row r="109" spans="1:6" x14ac:dyDescent="0.2">
      <c r="A109" s="68"/>
      <c r="F109" s="7"/>
    </row>
    <row r="110" spans="1:6" x14ac:dyDescent="0.2">
      <c r="A110" s="68"/>
      <c r="F110" s="7"/>
    </row>
    <row r="111" spans="1:6" x14ac:dyDescent="0.2">
      <c r="A111" s="68"/>
      <c r="F111" s="7"/>
    </row>
    <row r="112" spans="1:6" x14ac:dyDescent="0.2">
      <c r="A112" s="68"/>
      <c r="F112" s="7"/>
    </row>
    <row r="113" spans="1:6" x14ac:dyDescent="0.2">
      <c r="A113" s="68"/>
      <c r="F113" s="7"/>
    </row>
    <row r="114" spans="1:6" x14ac:dyDescent="0.2">
      <c r="A114" s="68"/>
      <c r="F114" s="7"/>
    </row>
    <row r="115" spans="1:6" x14ac:dyDescent="0.2">
      <c r="A115" s="68"/>
      <c r="F115" s="7"/>
    </row>
    <row r="116" spans="1:6" x14ac:dyDescent="0.2">
      <c r="A116" s="68"/>
      <c r="F116" s="7"/>
    </row>
    <row r="117" spans="1:6" x14ac:dyDescent="0.2">
      <c r="A117" s="68"/>
      <c r="F117" s="7"/>
    </row>
    <row r="118" spans="1:6" x14ac:dyDescent="0.2">
      <c r="A118" s="68"/>
    </row>
    <row r="119" spans="1:6" x14ac:dyDescent="0.2">
      <c r="A119" s="68"/>
    </row>
    <row r="120" spans="1:6" x14ac:dyDescent="0.2">
      <c r="A120" s="66" t="s">
        <v>903</v>
      </c>
    </row>
    <row r="121" spans="1:6" x14ac:dyDescent="0.2">
      <c r="A121" s="68"/>
    </row>
    <row r="122" spans="1:6" x14ac:dyDescent="0.2">
      <c r="A122" s="66" t="s">
        <v>892</v>
      </c>
    </row>
    <row r="123" spans="1:6" x14ac:dyDescent="0.2">
      <c r="A123" s="68"/>
    </row>
    <row r="124" spans="1:6" x14ac:dyDescent="0.2">
      <c r="A124" s="68"/>
    </row>
    <row r="125" spans="1:6" x14ac:dyDescent="0.2">
      <c r="A125" s="68"/>
    </row>
    <row r="126" spans="1:6" x14ac:dyDescent="0.2">
      <c r="A126" s="68"/>
    </row>
    <row r="127" spans="1:6" x14ac:dyDescent="0.2">
      <c r="A127" s="68"/>
    </row>
    <row r="128" spans="1:6" x14ac:dyDescent="0.2">
      <c r="A128" s="68"/>
    </row>
    <row r="129" spans="1:1" x14ac:dyDescent="0.2">
      <c r="A129" s="68"/>
    </row>
    <row r="130" spans="1:1" x14ac:dyDescent="0.2">
      <c r="A130" s="68"/>
    </row>
    <row r="131" spans="1:1" x14ac:dyDescent="0.2">
      <c r="A131" s="68"/>
    </row>
    <row r="132" spans="1:1" x14ac:dyDescent="0.2">
      <c r="A132" s="68"/>
    </row>
    <row r="133" spans="1:1" x14ac:dyDescent="0.2">
      <c r="A133" s="68"/>
    </row>
    <row r="134" spans="1:1" x14ac:dyDescent="0.2">
      <c r="A134" s="68"/>
    </row>
    <row r="137" spans="1:1" x14ac:dyDescent="0.2">
      <c r="A137" s="7" t="s">
        <v>890</v>
      </c>
    </row>
  </sheetData>
  <mergeCells count="2">
    <mergeCell ref="A1:F1"/>
    <mergeCell ref="A102:C102"/>
  </mergeCells>
  <conditionalFormatting sqref="F2:F3 F5:F103">
    <cfRule type="cellIs" dxfId="49" priority="2" stopIfTrue="1" operator="between">
      <formula>0.009</formula>
      <formula>-0.009</formula>
    </cfRule>
  </conditionalFormatting>
  <conditionalFormatting sqref="F118:F65537">
    <cfRule type="cellIs" dxfId="48"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117"/>
  <sheetViews>
    <sheetView workbookViewId="0">
      <selection sqref="A1:F1"/>
    </sheetView>
  </sheetViews>
  <sheetFormatPr defaultColWidth="9.140625" defaultRowHeight="11.25" x14ac:dyDescent="0.2"/>
  <cols>
    <col min="1" max="1" width="38.7109375" style="7" bestFit="1" customWidth="1"/>
    <col min="2" max="2" width="30.28515625" style="7" bestFit="1" customWidth="1"/>
    <col min="3" max="3" width="25.140625" style="7" bestFit="1" customWidth="1"/>
    <col min="4" max="4" width="15" style="7" bestFit="1" customWidth="1"/>
    <col min="5" max="5" width="33.28515625" style="10" customWidth="1"/>
    <col min="6" max="6" width="13.5703125" style="11" bestFit="1" customWidth="1"/>
    <col min="7" max="16384" width="9.140625" style="7"/>
  </cols>
  <sheetData>
    <row r="1" spans="1:7" s="1" customFormat="1" ht="15" x14ac:dyDescent="0.2">
      <c r="A1" s="85" t="s">
        <v>18</v>
      </c>
      <c r="B1" s="86"/>
      <c r="C1" s="86"/>
      <c r="D1" s="86"/>
      <c r="E1" s="86"/>
      <c r="F1" s="86"/>
    </row>
    <row r="2" spans="1:7" s="1" customFormat="1" ht="12" x14ac:dyDescent="0.2">
      <c r="E2" s="5"/>
      <c r="F2" s="9"/>
    </row>
    <row r="3" spans="1:7" s="1" customFormat="1" ht="12" x14ac:dyDescent="0.2">
      <c r="A3" s="8" t="s">
        <v>7</v>
      </c>
      <c r="B3" s="2"/>
      <c r="C3" s="3"/>
      <c r="D3" s="3"/>
      <c r="E3" s="4"/>
      <c r="F3" s="9"/>
    </row>
    <row r="4" spans="1:7" s="1" customFormat="1" ht="30.75" customHeight="1" x14ac:dyDescent="0.2">
      <c r="A4" s="6" t="s">
        <v>2</v>
      </c>
      <c r="B4" s="6" t="s">
        <v>0</v>
      </c>
      <c r="C4" s="13" t="s">
        <v>4</v>
      </c>
      <c r="D4" s="13" t="s">
        <v>1</v>
      </c>
      <c r="E4" s="53" t="s">
        <v>6</v>
      </c>
      <c r="F4" s="12" t="s">
        <v>3</v>
      </c>
      <c r="G4" s="12" t="s">
        <v>5</v>
      </c>
    </row>
    <row r="5" spans="1:7" x14ac:dyDescent="0.2">
      <c r="A5" s="16" t="s">
        <v>109</v>
      </c>
      <c r="B5" s="17"/>
      <c r="C5" s="17"/>
      <c r="D5" s="17"/>
      <c r="E5" s="18"/>
      <c r="F5" s="19"/>
      <c r="G5" s="18"/>
    </row>
    <row r="6" spans="1:7" x14ac:dyDescent="0.2">
      <c r="A6" s="20" t="s">
        <v>25</v>
      </c>
      <c r="B6" s="21"/>
      <c r="C6" s="21"/>
      <c r="D6" s="21"/>
      <c r="E6" s="22"/>
      <c r="F6" s="23"/>
      <c r="G6" s="22"/>
    </row>
    <row r="7" spans="1:7" x14ac:dyDescent="0.2">
      <c r="A7" s="21" t="s">
        <v>111</v>
      </c>
      <c r="B7" s="21" t="s">
        <v>110</v>
      </c>
      <c r="C7" s="21" t="s">
        <v>112</v>
      </c>
      <c r="D7" s="24">
        <v>6800000</v>
      </c>
      <c r="E7" s="22">
        <v>118027.6</v>
      </c>
      <c r="F7" s="23">
        <v>9.7801847142086409</v>
      </c>
      <c r="G7" s="22"/>
    </row>
    <row r="8" spans="1:7" x14ac:dyDescent="0.2">
      <c r="A8" s="21" t="s">
        <v>114</v>
      </c>
      <c r="B8" s="21" t="s">
        <v>113</v>
      </c>
      <c r="C8" s="21" t="s">
        <v>112</v>
      </c>
      <c r="D8" s="24">
        <v>8300000</v>
      </c>
      <c r="E8" s="22">
        <v>107256.75</v>
      </c>
      <c r="F8" s="23">
        <v>8.8876739580038695</v>
      </c>
      <c r="G8" s="22"/>
    </row>
    <row r="9" spans="1:7" x14ac:dyDescent="0.2">
      <c r="A9" s="21" t="s">
        <v>119</v>
      </c>
      <c r="B9" s="21" t="s">
        <v>118</v>
      </c>
      <c r="C9" s="21" t="s">
        <v>120</v>
      </c>
      <c r="D9" s="24">
        <v>4000000</v>
      </c>
      <c r="E9" s="22">
        <v>70290</v>
      </c>
      <c r="F9" s="23">
        <v>5.8244782030789803</v>
      </c>
      <c r="G9" s="22"/>
    </row>
    <row r="10" spans="1:7" x14ac:dyDescent="0.2">
      <c r="A10" s="21" t="s">
        <v>125</v>
      </c>
      <c r="B10" s="21" t="s">
        <v>124</v>
      </c>
      <c r="C10" s="21" t="s">
        <v>112</v>
      </c>
      <c r="D10" s="24">
        <v>5500000</v>
      </c>
      <c r="E10" s="22">
        <v>63775.25</v>
      </c>
      <c r="F10" s="23">
        <v>5.2846429580440004</v>
      </c>
      <c r="G10" s="22"/>
    </row>
    <row r="11" spans="1:7" x14ac:dyDescent="0.2">
      <c r="A11" s="21" t="s">
        <v>122</v>
      </c>
      <c r="B11" s="21" t="s">
        <v>121</v>
      </c>
      <c r="C11" s="21" t="s">
        <v>123</v>
      </c>
      <c r="D11" s="24">
        <v>3900000</v>
      </c>
      <c r="E11" s="22">
        <v>62891.4</v>
      </c>
      <c r="F11" s="23">
        <v>5.21140401851076</v>
      </c>
      <c r="G11" s="22"/>
    </row>
    <row r="12" spans="1:7" x14ac:dyDescent="0.2">
      <c r="A12" s="21" t="s">
        <v>146</v>
      </c>
      <c r="B12" s="21" t="s">
        <v>145</v>
      </c>
      <c r="C12" s="21" t="s">
        <v>147</v>
      </c>
      <c r="D12" s="24">
        <v>3400000</v>
      </c>
      <c r="E12" s="22">
        <v>62862.6</v>
      </c>
      <c r="F12" s="23">
        <v>5.2090175485683998</v>
      </c>
      <c r="G12" s="22"/>
    </row>
    <row r="13" spans="1:7" x14ac:dyDescent="0.2">
      <c r="A13" s="21" t="s">
        <v>138</v>
      </c>
      <c r="B13" s="21" t="s">
        <v>137</v>
      </c>
      <c r="C13" s="21" t="s">
        <v>139</v>
      </c>
      <c r="D13" s="24">
        <v>23500000</v>
      </c>
      <c r="E13" s="22">
        <v>56811.25</v>
      </c>
      <c r="F13" s="23">
        <v>4.7075812678143496</v>
      </c>
      <c r="G13" s="22"/>
    </row>
    <row r="14" spans="1:7" x14ac:dyDescent="0.2">
      <c r="A14" s="21" t="s">
        <v>127</v>
      </c>
      <c r="B14" s="21" t="s">
        <v>126</v>
      </c>
      <c r="C14" s="21" t="s">
        <v>128</v>
      </c>
      <c r="D14" s="24">
        <v>4200000</v>
      </c>
      <c r="E14" s="22">
        <v>55946.1</v>
      </c>
      <c r="F14" s="23">
        <v>4.6358918764728596</v>
      </c>
      <c r="G14" s="22"/>
    </row>
    <row r="15" spans="1:7" x14ac:dyDescent="0.2">
      <c r="A15" s="21" t="s">
        <v>289</v>
      </c>
      <c r="B15" s="21" t="s">
        <v>288</v>
      </c>
      <c r="C15" s="21" t="s">
        <v>147</v>
      </c>
      <c r="D15" s="24">
        <v>3400000</v>
      </c>
      <c r="E15" s="22">
        <v>52759.5</v>
      </c>
      <c r="F15" s="23">
        <v>4.37183892097518</v>
      </c>
      <c r="G15" s="22"/>
    </row>
    <row r="16" spans="1:7" x14ac:dyDescent="0.2">
      <c r="A16" s="21" t="s">
        <v>152</v>
      </c>
      <c r="B16" s="21" t="s">
        <v>151</v>
      </c>
      <c r="C16" s="21" t="s">
        <v>153</v>
      </c>
      <c r="D16" s="24">
        <v>2300000</v>
      </c>
      <c r="E16" s="22">
        <v>39126.449999999997</v>
      </c>
      <c r="F16" s="23">
        <v>3.2421561415401898</v>
      </c>
      <c r="G16" s="22"/>
    </row>
    <row r="17" spans="1:7" x14ac:dyDescent="0.2">
      <c r="A17" s="21" t="s">
        <v>526</v>
      </c>
      <c r="B17" s="21" t="s">
        <v>525</v>
      </c>
      <c r="C17" s="21" t="s">
        <v>223</v>
      </c>
      <c r="D17" s="24">
        <v>2350000</v>
      </c>
      <c r="E17" s="22">
        <v>37327.4</v>
      </c>
      <c r="F17" s="23">
        <v>3.0930804905052001</v>
      </c>
      <c r="G17" s="22"/>
    </row>
    <row r="18" spans="1:7" x14ac:dyDescent="0.2">
      <c r="A18" s="21" t="s">
        <v>214</v>
      </c>
      <c r="B18" s="21" t="s">
        <v>213</v>
      </c>
      <c r="C18" s="21" t="s">
        <v>215</v>
      </c>
      <c r="D18" s="24">
        <v>25000000</v>
      </c>
      <c r="E18" s="22">
        <v>37140</v>
      </c>
      <c r="F18" s="23">
        <v>3.0775518631719101</v>
      </c>
      <c r="G18" s="22"/>
    </row>
    <row r="19" spans="1:7" x14ac:dyDescent="0.2">
      <c r="A19" s="21" t="s">
        <v>743</v>
      </c>
      <c r="B19" s="21" t="s">
        <v>742</v>
      </c>
      <c r="C19" s="21" t="s">
        <v>185</v>
      </c>
      <c r="D19" s="24">
        <v>890000</v>
      </c>
      <c r="E19" s="22">
        <v>36060.574999999997</v>
      </c>
      <c r="F19" s="23">
        <v>2.9881068868686098</v>
      </c>
      <c r="G19" s="22"/>
    </row>
    <row r="20" spans="1:7" x14ac:dyDescent="0.2">
      <c r="A20" s="21" t="s">
        <v>164</v>
      </c>
      <c r="B20" s="21" t="s">
        <v>163</v>
      </c>
      <c r="C20" s="21" t="s">
        <v>144</v>
      </c>
      <c r="D20" s="24">
        <v>320000</v>
      </c>
      <c r="E20" s="22">
        <v>35444.639999999999</v>
      </c>
      <c r="F20" s="23">
        <v>2.9370683325648201</v>
      </c>
      <c r="G20" s="22"/>
    </row>
    <row r="21" spans="1:7" x14ac:dyDescent="0.2">
      <c r="A21" s="21" t="s">
        <v>176</v>
      </c>
      <c r="B21" s="21" t="s">
        <v>175</v>
      </c>
      <c r="C21" s="21" t="s">
        <v>177</v>
      </c>
      <c r="D21" s="24">
        <v>1350000</v>
      </c>
      <c r="E21" s="22">
        <v>34131.375</v>
      </c>
      <c r="F21" s="23">
        <v>2.8282465461461799</v>
      </c>
      <c r="G21" s="22"/>
    </row>
    <row r="22" spans="1:7" x14ac:dyDescent="0.2">
      <c r="A22" s="21" t="s">
        <v>161</v>
      </c>
      <c r="B22" s="21" t="s">
        <v>160</v>
      </c>
      <c r="C22" s="21" t="s">
        <v>162</v>
      </c>
      <c r="D22" s="24">
        <v>4300000</v>
      </c>
      <c r="E22" s="22">
        <v>30966.45</v>
      </c>
      <c r="F22" s="23">
        <v>2.56598965787075</v>
      </c>
      <c r="G22" s="22"/>
    </row>
    <row r="23" spans="1:7" x14ac:dyDescent="0.2">
      <c r="A23" s="21" t="s">
        <v>141</v>
      </c>
      <c r="B23" s="21" t="s">
        <v>140</v>
      </c>
      <c r="C23" s="21" t="s">
        <v>112</v>
      </c>
      <c r="D23" s="24">
        <v>3500000</v>
      </c>
      <c r="E23" s="22">
        <v>28707</v>
      </c>
      <c r="F23" s="23">
        <v>2.37876363317383</v>
      </c>
      <c r="G23" s="22"/>
    </row>
    <row r="24" spans="1:7" x14ac:dyDescent="0.2">
      <c r="A24" s="21" t="s">
        <v>179</v>
      </c>
      <c r="B24" s="21" t="s">
        <v>178</v>
      </c>
      <c r="C24" s="21" t="s">
        <v>112</v>
      </c>
      <c r="D24" s="24">
        <v>2650000</v>
      </c>
      <c r="E24" s="22">
        <v>27973.4</v>
      </c>
      <c r="F24" s="23">
        <v>2.3179749404753101</v>
      </c>
      <c r="G24" s="22"/>
    </row>
    <row r="25" spans="1:7" x14ac:dyDescent="0.2">
      <c r="A25" s="21" t="s">
        <v>158</v>
      </c>
      <c r="B25" s="21" t="s">
        <v>157</v>
      </c>
      <c r="C25" s="21" t="s">
        <v>159</v>
      </c>
      <c r="D25" s="24">
        <v>4500000</v>
      </c>
      <c r="E25" s="22">
        <v>25920</v>
      </c>
      <c r="F25" s="23">
        <v>2.1478229481264401</v>
      </c>
      <c r="G25" s="22"/>
    </row>
    <row r="26" spans="1:7" x14ac:dyDescent="0.2">
      <c r="A26" s="21" t="s">
        <v>711</v>
      </c>
      <c r="B26" s="21" t="s">
        <v>710</v>
      </c>
      <c r="C26" s="21" t="s">
        <v>174</v>
      </c>
      <c r="D26" s="24">
        <v>14000000</v>
      </c>
      <c r="E26" s="22">
        <v>25333</v>
      </c>
      <c r="F26" s="23">
        <v>2.09918205034286</v>
      </c>
      <c r="G26" s="22"/>
    </row>
    <row r="27" spans="1:7" x14ac:dyDescent="0.2">
      <c r="A27" s="21" t="s">
        <v>270</v>
      </c>
      <c r="B27" s="21" t="s">
        <v>269</v>
      </c>
      <c r="C27" s="21" t="s">
        <v>271</v>
      </c>
      <c r="D27" s="24">
        <v>550000</v>
      </c>
      <c r="E27" s="22">
        <v>22288.75</v>
      </c>
      <c r="F27" s="23">
        <v>1.8469247197165599</v>
      </c>
      <c r="G27" s="22"/>
    </row>
    <row r="28" spans="1:7" x14ac:dyDescent="0.2">
      <c r="A28" s="21" t="s">
        <v>510</v>
      </c>
      <c r="B28" s="21" t="s">
        <v>509</v>
      </c>
      <c r="C28" s="21" t="s">
        <v>235</v>
      </c>
      <c r="D28" s="24">
        <v>767769</v>
      </c>
      <c r="E28" s="22">
        <v>20240.694149999999</v>
      </c>
      <c r="F28" s="23">
        <v>1.6772155625531799</v>
      </c>
      <c r="G28" s="22"/>
    </row>
    <row r="29" spans="1:7" x14ac:dyDescent="0.2">
      <c r="A29" s="21" t="s">
        <v>651</v>
      </c>
      <c r="B29" s="21" t="s">
        <v>650</v>
      </c>
      <c r="C29" s="21" t="s">
        <v>185</v>
      </c>
      <c r="D29" s="24">
        <v>575000</v>
      </c>
      <c r="E29" s="22">
        <v>20128.45</v>
      </c>
      <c r="F29" s="23">
        <v>1.66791461497745</v>
      </c>
      <c r="G29" s="22"/>
    </row>
    <row r="30" spans="1:7" x14ac:dyDescent="0.2">
      <c r="A30" s="21" t="s">
        <v>210</v>
      </c>
      <c r="B30" s="21" t="s">
        <v>209</v>
      </c>
      <c r="C30" s="21" t="s">
        <v>203</v>
      </c>
      <c r="D30" s="24">
        <v>1039009</v>
      </c>
      <c r="E30" s="22">
        <v>19047.112990000001</v>
      </c>
      <c r="F30" s="23">
        <v>1.57831120275768</v>
      </c>
      <c r="G30" s="22"/>
    </row>
    <row r="31" spans="1:7" x14ac:dyDescent="0.2">
      <c r="A31" s="21" t="s">
        <v>277</v>
      </c>
      <c r="B31" s="21" t="s">
        <v>276</v>
      </c>
      <c r="C31" s="21" t="s">
        <v>128</v>
      </c>
      <c r="D31" s="24">
        <v>5000000</v>
      </c>
      <c r="E31" s="22">
        <v>15537.5</v>
      </c>
      <c r="F31" s="23">
        <v>1.28749224755071</v>
      </c>
      <c r="G31" s="22"/>
    </row>
    <row r="32" spans="1:7" x14ac:dyDescent="0.2">
      <c r="A32" s="21" t="s">
        <v>745</v>
      </c>
      <c r="B32" s="21" t="s">
        <v>744</v>
      </c>
      <c r="C32" s="21" t="s">
        <v>271</v>
      </c>
      <c r="D32" s="24">
        <v>3871193</v>
      </c>
      <c r="E32" s="22">
        <v>13785.31827</v>
      </c>
      <c r="F32" s="23">
        <v>1.1423002672659199</v>
      </c>
      <c r="G32" s="22"/>
    </row>
    <row r="33" spans="1:9" x14ac:dyDescent="0.2">
      <c r="A33" s="21" t="s">
        <v>739</v>
      </c>
      <c r="B33" s="21" t="s">
        <v>738</v>
      </c>
      <c r="C33" s="21" t="s">
        <v>378</v>
      </c>
      <c r="D33" s="24">
        <v>2500000</v>
      </c>
      <c r="E33" s="22">
        <v>13500</v>
      </c>
      <c r="F33" s="23">
        <v>1.1186577854825199</v>
      </c>
      <c r="G33" s="22"/>
    </row>
    <row r="34" spans="1:9" x14ac:dyDescent="0.2">
      <c r="A34" s="21" t="s">
        <v>731</v>
      </c>
      <c r="B34" s="21" t="s">
        <v>730</v>
      </c>
      <c r="C34" s="21" t="s">
        <v>156</v>
      </c>
      <c r="D34" s="24">
        <v>1368783</v>
      </c>
      <c r="E34" s="22">
        <v>8871.7670149999994</v>
      </c>
      <c r="F34" s="23">
        <v>0.73514601794939005</v>
      </c>
      <c r="G34" s="22"/>
    </row>
    <row r="35" spans="1:9" x14ac:dyDescent="0.2">
      <c r="A35" s="21" t="s">
        <v>633</v>
      </c>
      <c r="B35" s="21" t="s">
        <v>888</v>
      </c>
      <c r="C35" s="21" t="s">
        <v>223</v>
      </c>
      <c r="D35" s="24">
        <v>343087</v>
      </c>
      <c r="E35" s="22">
        <v>2576.7549140000001</v>
      </c>
      <c r="F35" s="23">
        <v>0.21351903302418099</v>
      </c>
      <c r="G35" s="22"/>
    </row>
    <row r="36" spans="1:9" x14ac:dyDescent="0.2">
      <c r="A36" s="20" t="s">
        <v>28</v>
      </c>
      <c r="B36" s="20"/>
      <c r="C36" s="20"/>
      <c r="D36" s="20"/>
      <c r="E36" s="25">
        <f>SUM(E7:E35)</f>
        <v>1144727.0873389998</v>
      </c>
      <c r="F36" s="26">
        <f>SUM(F7:F35)</f>
        <v>94.856138407740744</v>
      </c>
      <c r="G36" s="22"/>
      <c r="H36" s="14"/>
      <c r="I36" s="14"/>
    </row>
    <row r="37" spans="1:9" x14ac:dyDescent="0.2">
      <c r="A37" s="21"/>
      <c r="B37" s="21"/>
      <c r="C37" s="21"/>
      <c r="D37" s="21"/>
      <c r="E37" s="22"/>
      <c r="F37" s="23"/>
      <c r="G37" s="22"/>
    </row>
    <row r="38" spans="1:9" x14ac:dyDescent="0.2">
      <c r="A38" s="20" t="s">
        <v>29</v>
      </c>
      <c r="B38" s="21"/>
      <c r="C38" s="21"/>
      <c r="D38" s="21"/>
      <c r="E38" s="22"/>
      <c r="F38" s="23"/>
      <c r="G38" s="22"/>
    </row>
    <row r="39" spans="1:9" x14ac:dyDescent="0.2">
      <c r="A39" s="20" t="s">
        <v>30</v>
      </c>
      <c r="B39" s="21"/>
      <c r="C39" s="21"/>
      <c r="D39" s="21"/>
      <c r="E39" s="22"/>
      <c r="F39" s="23"/>
      <c r="G39" s="22"/>
    </row>
    <row r="40" spans="1:9" x14ac:dyDescent="0.2">
      <c r="A40" s="21" t="s">
        <v>108</v>
      </c>
      <c r="B40" s="21" t="s">
        <v>107</v>
      </c>
      <c r="C40" s="21" t="s">
        <v>32</v>
      </c>
      <c r="D40" s="24">
        <v>2500000</v>
      </c>
      <c r="E40" s="22">
        <v>2460.5574999999999</v>
      </c>
      <c r="F40" s="23">
        <v>0.203890504000178</v>
      </c>
      <c r="G40" s="22">
        <v>6.5009999999999994</v>
      </c>
    </row>
    <row r="41" spans="1:9" x14ac:dyDescent="0.2">
      <c r="A41" s="20" t="s">
        <v>28</v>
      </c>
      <c r="B41" s="20"/>
      <c r="C41" s="20"/>
      <c r="D41" s="20"/>
      <c r="E41" s="25">
        <f>SUM(E39:E40)</f>
        <v>2460.5574999999999</v>
      </c>
      <c r="F41" s="26">
        <f>SUM(F39:F40)</f>
        <v>0.203890504000178</v>
      </c>
      <c r="G41" s="22"/>
      <c r="H41" s="14"/>
      <c r="I41" s="14"/>
    </row>
    <row r="42" spans="1:9" x14ac:dyDescent="0.2">
      <c r="A42" s="21"/>
      <c r="B42" s="21"/>
      <c r="C42" s="21"/>
      <c r="D42" s="21"/>
      <c r="E42" s="22"/>
      <c r="F42" s="23"/>
      <c r="G42" s="22"/>
    </row>
    <row r="43" spans="1:9" x14ac:dyDescent="0.2">
      <c r="A43" s="20" t="s">
        <v>33</v>
      </c>
      <c r="B43" s="20"/>
      <c r="C43" s="20"/>
      <c r="D43" s="20"/>
      <c r="E43" s="25">
        <f>E36+E41</f>
        <v>1147187.644839</v>
      </c>
      <c r="F43" s="26">
        <f>F36+F41</f>
        <v>95.060028911740929</v>
      </c>
      <c r="G43" s="22"/>
      <c r="H43" s="14"/>
      <c r="I43" s="14"/>
    </row>
    <row r="44" spans="1:9" x14ac:dyDescent="0.2">
      <c r="A44" s="20"/>
      <c r="B44" s="20"/>
      <c r="C44" s="20"/>
      <c r="D44" s="20"/>
      <c r="E44" s="25"/>
      <c r="F44" s="26"/>
      <c r="G44" s="22"/>
      <c r="H44" s="14"/>
      <c r="I44" s="14"/>
    </row>
    <row r="45" spans="1:9" x14ac:dyDescent="0.2">
      <c r="A45" s="20" t="s">
        <v>35</v>
      </c>
      <c r="B45" s="20"/>
      <c r="C45" s="20"/>
      <c r="D45" s="20"/>
      <c r="E45" s="25">
        <f>E47-(E36+E41)</f>
        <v>59615.738215000136</v>
      </c>
      <c r="F45" s="26">
        <f>F47-(F36+F41)</f>
        <v>4.9399710882590711</v>
      </c>
      <c r="G45" s="22"/>
      <c r="H45" s="14"/>
      <c r="I45" s="14"/>
    </row>
    <row r="46" spans="1:9" x14ac:dyDescent="0.2">
      <c r="A46" s="20"/>
      <c r="B46" s="20"/>
      <c r="C46" s="20"/>
      <c r="D46" s="20"/>
      <c r="E46" s="25"/>
      <c r="F46" s="26"/>
      <c r="G46" s="22"/>
      <c r="H46" s="14"/>
      <c r="I46" s="14"/>
    </row>
    <row r="47" spans="1:9" x14ac:dyDescent="0.2">
      <c r="A47" s="27" t="s">
        <v>34</v>
      </c>
      <c r="B47" s="27"/>
      <c r="C47" s="27"/>
      <c r="D47" s="27"/>
      <c r="E47" s="28">
        <v>1206803.3830540001</v>
      </c>
      <c r="F47" s="29">
        <v>100</v>
      </c>
      <c r="G47" s="56"/>
      <c r="H47" s="14"/>
      <c r="I47" s="14"/>
    </row>
    <row r="48" spans="1:9" x14ac:dyDescent="0.2">
      <c r="F48" s="7"/>
    </row>
    <row r="49" spans="1:6" x14ac:dyDescent="0.2">
      <c r="A49" s="14" t="s">
        <v>37</v>
      </c>
      <c r="F49" s="7"/>
    </row>
    <row r="50" spans="1:6" x14ac:dyDescent="0.2">
      <c r="A50" s="14" t="s">
        <v>38</v>
      </c>
      <c r="F50" s="7"/>
    </row>
    <row r="51" spans="1:6" x14ac:dyDescent="0.2">
      <c r="A51" s="14" t="s">
        <v>39</v>
      </c>
      <c r="B51" s="14"/>
      <c r="C51" s="30" t="s">
        <v>41</v>
      </c>
      <c r="D51" s="14" t="s">
        <v>40</v>
      </c>
      <c r="F51" s="7"/>
    </row>
    <row r="52" spans="1:6" x14ac:dyDescent="0.2">
      <c r="A52" s="7" t="s">
        <v>42</v>
      </c>
      <c r="C52" s="31">
        <v>97.577100000000002</v>
      </c>
      <c r="D52" s="31">
        <v>105.04170000000001</v>
      </c>
      <c r="F52" s="7"/>
    </row>
    <row r="53" spans="1:6" x14ac:dyDescent="0.2">
      <c r="A53" s="7" t="s">
        <v>43</v>
      </c>
      <c r="C53" s="31">
        <v>38.201300000000003</v>
      </c>
      <c r="D53" s="31">
        <v>37.914700000000003</v>
      </c>
      <c r="F53" s="7"/>
    </row>
    <row r="54" spans="1:6" x14ac:dyDescent="0.2">
      <c r="A54" s="7" t="s">
        <v>44</v>
      </c>
      <c r="C54" s="31">
        <v>108.84480000000001</v>
      </c>
      <c r="D54" s="31">
        <v>117.648</v>
      </c>
      <c r="F54" s="7"/>
    </row>
    <row r="55" spans="1:6" x14ac:dyDescent="0.2">
      <c r="A55" s="7" t="s">
        <v>45</v>
      </c>
      <c r="C55" s="31">
        <v>44.8996</v>
      </c>
      <c r="D55" s="31">
        <v>44.692300000000003</v>
      </c>
      <c r="F55" s="7"/>
    </row>
    <row r="56" spans="1:6" x14ac:dyDescent="0.2">
      <c r="F56" s="7"/>
    </row>
    <row r="57" spans="1:6" x14ac:dyDescent="0.2">
      <c r="A57" s="14" t="s">
        <v>47</v>
      </c>
      <c r="F57" s="7"/>
    </row>
    <row r="58" spans="1:6" x14ac:dyDescent="0.2">
      <c r="A58" s="88" t="s">
        <v>52</v>
      </c>
      <c r="B58" s="89"/>
      <c r="C58" s="33" t="s">
        <v>53</v>
      </c>
      <c r="F58" s="7"/>
    </row>
    <row r="59" spans="1:6" x14ac:dyDescent="0.2">
      <c r="A59" s="83" t="s">
        <v>43</v>
      </c>
      <c r="B59" s="84"/>
      <c r="C59" s="34">
        <v>3.35</v>
      </c>
      <c r="F59" s="7"/>
    </row>
    <row r="60" spans="1:6" x14ac:dyDescent="0.2">
      <c r="A60" s="83" t="s">
        <v>45</v>
      </c>
      <c r="B60" s="84"/>
      <c r="C60" s="34">
        <v>4</v>
      </c>
      <c r="F60" s="7"/>
    </row>
    <row r="61" spans="1:6" x14ac:dyDescent="0.2">
      <c r="A61" s="7" t="s">
        <v>54</v>
      </c>
      <c r="F61" s="7"/>
    </row>
    <row r="62" spans="1:6" x14ac:dyDescent="0.2">
      <c r="A62" s="7" t="s">
        <v>46</v>
      </c>
      <c r="F62" s="7"/>
    </row>
    <row r="63" spans="1:6" x14ac:dyDescent="0.2">
      <c r="F63" s="7"/>
    </row>
    <row r="64" spans="1:6" x14ac:dyDescent="0.2">
      <c r="A64" s="14" t="s">
        <v>359</v>
      </c>
      <c r="D64" s="52">
        <v>0.10249999999999999</v>
      </c>
      <c r="F64" s="7"/>
    </row>
    <row r="65" spans="1:7" x14ac:dyDescent="0.2">
      <c r="F65" s="7"/>
    </row>
    <row r="66" spans="1:7" x14ac:dyDescent="0.2">
      <c r="A66" s="90" t="s">
        <v>50</v>
      </c>
      <c r="B66" s="90"/>
      <c r="C66" s="90"/>
      <c r="D66" s="30" t="s">
        <v>48</v>
      </c>
      <c r="F66" s="7"/>
    </row>
    <row r="67" spans="1:7" x14ac:dyDescent="0.2">
      <c r="F67" s="7"/>
    </row>
    <row r="68" spans="1:7" x14ac:dyDescent="0.2">
      <c r="A68" s="14" t="s">
        <v>884</v>
      </c>
      <c r="G68" s="11"/>
    </row>
    <row r="69" spans="1:7" x14ac:dyDescent="0.2">
      <c r="A69" s="65"/>
      <c r="G69" s="11"/>
    </row>
    <row r="70" spans="1:7" x14ac:dyDescent="0.2">
      <c r="A70" s="66" t="s">
        <v>891</v>
      </c>
      <c r="G70" s="11"/>
    </row>
    <row r="71" spans="1:7" x14ac:dyDescent="0.2">
      <c r="A71" s="67"/>
      <c r="G71" s="11"/>
    </row>
    <row r="72" spans="1:7" x14ac:dyDescent="0.2">
      <c r="A72" s="68"/>
      <c r="G72" s="11"/>
    </row>
    <row r="73" spans="1:7" x14ac:dyDescent="0.2">
      <c r="A73" s="68"/>
      <c r="G73" s="11"/>
    </row>
    <row r="74" spans="1:7" x14ac:dyDescent="0.2">
      <c r="A74" s="68"/>
      <c r="G74" s="11"/>
    </row>
    <row r="75" spans="1:7" x14ac:dyDescent="0.2">
      <c r="A75" s="68"/>
      <c r="G75" s="11"/>
    </row>
    <row r="76" spans="1:7" x14ac:dyDescent="0.2">
      <c r="A76" s="68"/>
      <c r="G76" s="11"/>
    </row>
    <row r="77" spans="1:7" x14ac:dyDescent="0.2">
      <c r="A77" s="68"/>
      <c r="G77" s="11"/>
    </row>
    <row r="78" spans="1:7" x14ac:dyDescent="0.2">
      <c r="A78" s="68"/>
      <c r="G78" s="11"/>
    </row>
    <row r="79" spans="1:7" x14ac:dyDescent="0.2">
      <c r="A79" s="68"/>
      <c r="G79" s="11"/>
    </row>
    <row r="80" spans="1:7" x14ac:dyDescent="0.2">
      <c r="A80" s="68"/>
      <c r="G80" s="11"/>
    </row>
    <row r="81" spans="1:7" x14ac:dyDescent="0.2">
      <c r="A81" s="68"/>
      <c r="G81" s="11"/>
    </row>
    <row r="82" spans="1:7" x14ac:dyDescent="0.2">
      <c r="A82" s="68"/>
      <c r="G82" s="11"/>
    </row>
    <row r="83" spans="1:7" x14ac:dyDescent="0.2">
      <c r="A83" s="68"/>
      <c r="G83" s="11"/>
    </row>
    <row r="84" spans="1:7" x14ac:dyDescent="0.2">
      <c r="A84" s="66" t="s">
        <v>902</v>
      </c>
      <c r="G84" s="11"/>
    </row>
    <row r="85" spans="1:7" x14ac:dyDescent="0.2">
      <c r="A85" s="68"/>
      <c r="G85" s="11"/>
    </row>
    <row r="86" spans="1:7" x14ac:dyDescent="0.2">
      <c r="A86" s="66" t="s">
        <v>892</v>
      </c>
      <c r="G86" s="11"/>
    </row>
    <row r="87" spans="1:7" x14ac:dyDescent="0.2">
      <c r="A87" s="68"/>
      <c r="G87" s="11"/>
    </row>
    <row r="88" spans="1:7" x14ac:dyDescent="0.2">
      <c r="A88" s="68"/>
      <c r="G88" s="11"/>
    </row>
    <row r="89" spans="1:7" x14ac:dyDescent="0.2">
      <c r="A89" s="68"/>
      <c r="G89" s="11"/>
    </row>
    <row r="90" spans="1:7" x14ac:dyDescent="0.2">
      <c r="A90" s="68"/>
      <c r="G90" s="11"/>
    </row>
    <row r="91" spans="1:7" x14ac:dyDescent="0.2">
      <c r="A91" s="68"/>
      <c r="G91" s="11"/>
    </row>
    <row r="92" spans="1:7" x14ac:dyDescent="0.2">
      <c r="A92" s="68"/>
      <c r="G92" s="11"/>
    </row>
    <row r="93" spans="1:7" x14ac:dyDescent="0.2">
      <c r="A93" s="68"/>
      <c r="G93" s="11"/>
    </row>
    <row r="94" spans="1:7" x14ac:dyDescent="0.2">
      <c r="A94" s="68"/>
      <c r="G94" s="11"/>
    </row>
    <row r="95" spans="1:7" x14ac:dyDescent="0.2">
      <c r="A95" s="68"/>
      <c r="G95" s="11"/>
    </row>
    <row r="96" spans="1:7" x14ac:dyDescent="0.2">
      <c r="A96" s="68"/>
      <c r="G96" s="11"/>
    </row>
    <row r="97" spans="1:7" x14ac:dyDescent="0.2">
      <c r="A97" s="68"/>
      <c r="G97" s="11"/>
    </row>
    <row r="98" spans="1:7" x14ac:dyDescent="0.2">
      <c r="A98" s="68"/>
      <c r="G98" s="11"/>
    </row>
    <row r="99" spans="1:7" x14ac:dyDescent="0.2">
      <c r="G99" s="11"/>
    </row>
    <row r="100" spans="1:7" x14ac:dyDescent="0.2">
      <c r="G100" s="11"/>
    </row>
    <row r="101" spans="1:7" x14ac:dyDescent="0.2">
      <c r="A101" s="7" t="s">
        <v>890</v>
      </c>
      <c r="G101" s="11"/>
    </row>
    <row r="102" spans="1:7" x14ac:dyDescent="0.2">
      <c r="G102" s="11"/>
    </row>
    <row r="103" spans="1:7" x14ac:dyDescent="0.2">
      <c r="G103" s="11"/>
    </row>
    <row r="104" spans="1:7" x14ac:dyDescent="0.2">
      <c r="G104" s="11"/>
    </row>
    <row r="105" spans="1:7" x14ac:dyDescent="0.2">
      <c r="G105" s="11"/>
    </row>
    <row r="106" spans="1:7" x14ac:dyDescent="0.2">
      <c r="G106" s="11"/>
    </row>
    <row r="107" spans="1:7" x14ac:dyDescent="0.2">
      <c r="G107" s="11"/>
    </row>
    <row r="108" spans="1:7" x14ac:dyDescent="0.2">
      <c r="G108" s="11"/>
    </row>
    <row r="109" spans="1:7" x14ac:dyDescent="0.2">
      <c r="G109" s="11"/>
    </row>
    <row r="110" spans="1:7" x14ac:dyDescent="0.2">
      <c r="G110" s="11"/>
    </row>
    <row r="111" spans="1:7" x14ac:dyDescent="0.2">
      <c r="G111" s="11"/>
    </row>
    <row r="112" spans="1:7" x14ac:dyDescent="0.2">
      <c r="G112" s="11"/>
    </row>
    <row r="113" spans="7:7" x14ac:dyDescent="0.2">
      <c r="G113" s="11"/>
    </row>
    <row r="114" spans="7:7" x14ac:dyDescent="0.2">
      <c r="G114" s="11"/>
    </row>
    <row r="115" spans="7:7" x14ac:dyDescent="0.2">
      <c r="G115" s="11"/>
    </row>
    <row r="116" spans="7:7" x14ac:dyDescent="0.2">
      <c r="G116" s="11"/>
    </row>
    <row r="117" spans="7:7" x14ac:dyDescent="0.2">
      <c r="G117" s="11"/>
    </row>
  </sheetData>
  <mergeCells count="5">
    <mergeCell ref="A1:F1"/>
    <mergeCell ref="A58:B58"/>
    <mergeCell ref="A59:B59"/>
    <mergeCell ref="A60:B60"/>
    <mergeCell ref="A66:C66"/>
  </mergeCells>
  <conditionalFormatting sqref="F2:F3 F5:F47">
    <cfRule type="cellIs" dxfId="47" priority="4" stopIfTrue="1" operator="between">
      <formula>0.009</formula>
      <formula>-0.009</formula>
    </cfRule>
  </conditionalFormatting>
  <conditionalFormatting sqref="F201:F65536">
    <cfRule type="cellIs" dxfId="46" priority="3" stopIfTrue="1" operator="between">
      <formula>0.009</formula>
      <formula>-0.009</formula>
    </cfRule>
  </conditionalFormatting>
  <conditionalFormatting sqref="F68:G100">
    <cfRule type="cellIs" dxfId="45" priority="1" stopIfTrue="1" operator="between">
      <formula>0.009</formula>
      <formula>-0.009</formula>
    </cfRule>
  </conditionalFormatting>
  <hyperlinks>
    <hyperlink ref="A71" r:id="rId1" tooltip="https://www.franklintempletonindia.com/downloadsServlet/pdf/product-labels-jg9o5k7l" display="https://www.franklintempletonindia.com/downloadsServlet/pdf/product-labels-jg9o5k7l" xr:uid="{00000000-0004-0000-15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134"/>
  <sheetViews>
    <sheetView workbookViewId="0">
      <selection sqref="A1:F1"/>
    </sheetView>
  </sheetViews>
  <sheetFormatPr defaultColWidth="9.140625" defaultRowHeight="11.25" x14ac:dyDescent="0.2"/>
  <cols>
    <col min="1" max="1" width="38.7109375" style="7" bestFit="1" customWidth="1"/>
    <col min="2" max="2" width="34.140625" style="7" bestFit="1" customWidth="1"/>
    <col min="3" max="3" width="25.5703125" style="7" bestFit="1" customWidth="1"/>
    <col min="4" max="4" width="15" style="7" bestFit="1" customWidth="1"/>
    <col min="5" max="5" width="33.28515625" style="10" customWidth="1"/>
    <col min="6" max="6" width="13.5703125" style="11" bestFit="1" customWidth="1"/>
    <col min="7" max="16384" width="9.140625" style="7"/>
  </cols>
  <sheetData>
    <row r="1" spans="1:7" s="1" customFormat="1" ht="15" customHeight="1" x14ac:dyDescent="0.2">
      <c r="A1" s="85" t="s">
        <v>876</v>
      </c>
      <c r="B1" s="86"/>
      <c r="C1" s="86"/>
      <c r="D1" s="86"/>
      <c r="E1" s="86"/>
      <c r="F1" s="86"/>
    </row>
    <row r="2" spans="1:7" s="1" customFormat="1" ht="12" x14ac:dyDescent="0.2">
      <c r="E2" s="5"/>
      <c r="F2" s="9"/>
    </row>
    <row r="3" spans="1:7" s="1" customFormat="1" ht="12" x14ac:dyDescent="0.2">
      <c r="A3" s="8" t="s">
        <v>7</v>
      </c>
      <c r="B3" s="2"/>
      <c r="C3" s="3"/>
      <c r="D3" s="3"/>
      <c r="E3" s="4"/>
      <c r="F3" s="9"/>
    </row>
    <row r="4" spans="1:7" s="1" customFormat="1" ht="30.75" customHeight="1" x14ac:dyDescent="0.2">
      <c r="A4" s="6" t="s">
        <v>2</v>
      </c>
      <c r="B4" s="6" t="s">
        <v>0</v>
      </c>
      <c r="C4" s="13" t="s">
        <v>4</v>
      </c>
      <c r="D4" s="13" t="s">
        <v>1</v>
      </c>
      <c r="E4" s="53" t="s">
        <v>6</v>
      </c>
      <c r="F4" s="12" t="s">
        <v>3</v>
      </c>
      <c r="G4" s="12" t="s">
        <v>5</v>
      </c>
    </row>
    <row r="5" spans="1:7" x14ac:dyDescent="0.2">
      <c r="A5" s="16" t="s">
        <v>109</v>
      </c>
      <c r="B5" s="17"/>
      <c r="C5" s="17"/>
      <c r="D5" s="17"/>
      <c r="E5" s="18"/>
      <c r="F5" s="19"/>
      <c r="G5" s="18"/>
    </row>
    <row r="6" spans="1:7" x14ac:dyDescent="0.2">
      <c r="A6" s="20" t="s">
        <v>25</v>
      </c>
      <c r="B6" s="21"/>
      <c r="C6" s="21"/>
      <c r="D6" s="21"/>
      <c r="E6" s="22"/>
      <c r="F6" s="23"/>
      <c r="G6" s="22"/>
    </row>
    <row r="7" spans="1:7" x14ac:dyDescent="0.2">
      <c r="A7" s="21" t="s">
        <v>111</v>
      </c>
      <c r="B7" s="21" t="s">
        <v>110</v>
      </c>
      <c r="C7" s="21" t="s">
        <v>112</v>
      </c>
      <c r="D7" s="24">
        <v>8434642</v>
      </c>
      <c r="E7" s="22">
        <v>146400.08119</v>
      </c>
      <c r="F7" s="23">
        <v>8.3898572229069401</v>
      </c>
      <c r="G7" s="22"/>
    </row>
    <row r="8" spans="1:7" x14ac:dyDescent="0.2">
      <c r="A8" s="21" t="s">
        <v>114</v>
      </c>
      <c r="B8" s="21" t="s">
        <v>113</v>
      </c>
      <c r="C8" s="21" t="s">
        <v>112</v>
      </c>
      <c r="D8" s="24">
        <v>10908206</v>
      </c>
      <c r="E8" s="22">
        <v>140961.29204</v>
      </c>
      <c r="F8" s="23">
        <v>8.0781725294075208</v>
      </c>
      <c r="G8" s="22"/>
    </row>
    <row r="9" spans="1:7" x14ac:dyDescent="0.2">
      <c r="A9" s="21" t="s">
        <v>122</v>
      </c>
      <c r="B9" s="21" t="s">
        <v>121</v>
      </c>
      <c r="C9" s="21" t="s">
        <v>123</v>
      </c>
      <c r="D9" s="24">
        <v>5658607</v>
      </c>
      <c r="E9" s="22">
        <v>91250.696479999999</v>
      </c>
      <c r="F9" s="23">
        <v>5.22937083596584</v>
      </c>
      <c r="G9" s="22"/>
    </row>
    <row r="10" spans="1:7" x14ac:dyDescent="0.2">
      <c r="A10" s="21" t="s">
        <v>119</v>
      </c>
      <c r="B10" s="21" t="s">
        <v>118</v>
      </c>
      <c r="C10" s="21" t="s">
        <v>120</v>
      </c>
      <c r="D10" s="24">
        <v>4627000</v>
      </c>
      <c r="E10" s="22">
        <v>81307.957500000004</v>
      </c>
      <c r="F10" s="23">
        <v>4.6595749740457197</v>
      </c>
      <c r="G10" s="22"/>
    </row>
    <row r="11" spans="1:7" x14ac:dyDescent="0.2">
      <c r="A11" s="21" t="s">
        <v>116</v>
      </c>
      <c r="B11" s="21" t="s">
        <v>115</v>
      </c>
      <c r="C11" s="21" t="s">
        <v>117</v>
      </c>
      <c r="D11" s="24">
        <v>2131779</v>
      </c>
      <c r="E11" s="22">
        <v>77219.430720000004</v>
      </c>
      <c r="F11" s="23">
        <v>4.4252707601586101</v>
      </c>
      <c r="G11" s="22"/>
    </row>
    <row r="12" spans="1:7" x14ac:dyDescent="0.2">
      <c r="A12" s="21" t="s">
        <v>130</v>
      </c>
      <c r="B12" s="21" t="s">
        <v>129</v>
      </c>
      <c r="C12" s="21" t="s">
        <v>120</v>
      </c>
      <c r="D12" s="24">
        <v>3555589</v>
      </c>
      <c r="E12" s="22">
        <v>62793.479529999997</v>
      </c>
      <c r="F12" s="23">
        <v>3.59855215587281</v>
      </c>
      <c r="G12" s="22"/>
    </row>
    <row r="13" spans="1:7" x14ac:dyDescent="0.2">
      <c r="A13" s="21" t="s">
        <v>125</v>
      </c>
      <c r="B13" s="21" t="s">
        <v>124</v>
      </c>
      <c r="C13" s="21" t="s">
        <v>112</v>
      </c>
      <c r="D13" s="24">
        <v>5311448</v>
      </c>
      <c r="E13" s="22">
        <v>61588.895279999997</v>
      </c>
      <c r="F13" s="23">
        <v>3.52952015952203</v>
      </c>
      <c r="G13" s="22"/>
    </row>
    <row r="14" spans="1:7" x14ac:dyDescent="0.2">
      <c r="A14" s="21" t="s">
        <v>135</v>
      </c>
      <c r="B14" s="21" t="s">
        <v>134</v>
      </c>
      <c r="C14" s="21" t="s">
        <v>136</v>
      </c>
      <c r="D14" s="24">
        <v>3600000</v>
      </c>
      <c r="E14" s="22">
        <v>52167.6</v>
      </c>
      <c r="F14" s="23">
        <v>2.9896070555705099</v>
      </c>
      <c r="G14" s="22"/>
    </row>
    <row r="15" spans="1:7" x14ac:dyDescent="0.2">
      <c r="A15" s="21" t="s">
        <v>127</v>
      </c>
      <c r="B15" s="21" t="s">
        <v>126</v>
      </c>
      <c r="C15" s="21" t="s">
        <v>128</v>
      </c>
      <c r="D15" s="24">
        <v>3534026</v>
      </c>
      <c r="E15" s="22">
        <v>47074.993329999998</v>
      </c>
      <c r="F15" s="23">
        <v>2.69776129628932</v>
      </c>
      <c r="G15" s="22"/>
    </row>
    <row r="16" spans="1:7" x14ac:dyDescent="0.2">
      <c r="A16" s="21" t="s">
        <v>132</v>
      </c>
      <c r="B16" s="21" t="s">
        <v>131</v>
      </c>
      <c r="C16" s="21" t="s">
        <v>133</v>
      </c>
      <c r="D16" s="24">
        <v>11374772</v>
      </c>
      <c r="E16" s="22">
        <v>46426.13192</v>
      </c>
      <c r="F16" s="23">
        <v>2.6605765178171801</v>
      </c>
      <c r="G16" s="22"/>
    </row>
    <row r="17" spans="1:7" x14ac:dyDescent="0.2">
      <c r="A17" s="21" t="s">
        <v>371</v>
      </c>
      <c r="B17" s="21" t="s">
        <v>370</v>
      </c>
      <c r="C17" s="21" t="s">
        <v>203</v>
      </c>
      <c r="D17" s="24">
        <v>1592108</v>
      </c>
      <c r="E17" s="22">
        <v>42920.843520000002</v>
      </c>
      <c r="F17" s="23">
        <v>2.4596963751146301</v>
      </c>
      <c r="G17" s="22"/>
    </row>
    <row r="18" spans="1:7" x14ac:dyDescent="0.2">
      <c r="A18" s="21" t="s">
        <v>143</v>
      </c>
      <c r="B18" s="21" t="s">
        <v>142</v>
      </c>
      <c r="C18" s="21" t="s">
        <v>144</v>
      </c>
      <c r="D18" s="24">
        <v>5015220</v>
      </c>
      <c r="E18" s="22">
        <v>41829.442410000003</v>
      </c>
      <c r="F18" s="23">
        <v>2.39715064828584</v>
      </c>
      <c r="G18" s="22"/>
    </row>
    <row r="19" spans="1:7" x14ac:dyDescent="0.2">
      <c r="A19" s="21" t="s">
        <v>138</v>
      </c>
      <c r="B19" s="21" t="s">
        <v>137</v>
      </c>
      <c r="C19" s="21" t="s">
        <v>139</v>
      </c>
      <c r="D19" s="24">
        <v>17000000</v>
      </c>
      <c r="E19" s="22">
        <v>41097.5</v>
      </c>
      <c r="F19" s="23">
        <v>2.3552046857879101</v>
      </c>
      <c r="G19" s="22"/>
    </row>
    <row r="20" spans="1:7" x14ac:dyDescent="0.2">
      <c r="A20" s="21" t="s">
        <v>149</v>
      </c>
      <c r="B20" s="21" t="s">
        <v>148</v>
      </c>
      <c r="C20" s="21" t="s">
        <v>150</v>
      </c>
      <c r="D20" s="24">
        <v>509433</v>
      </c>
      <c r="E20" s="22">
        <v>35775.951289999997</v>
      </c>
      <c r="F20" s="23">
        <v>2.0502387764883001</v>
      </c>
      <c r="G20" s="22"/>
    </row>
    <row r="21" spans="1:7" x14ac:dyDescent="0.2">
      <c r="A21" s="21" t="s">
        <v>266</v>
      </c>
      <c r="B21" s="21" t="s">
        <v>265</v>
      </c>
      <c r="C21" s="21" t="s">
        <v>112</v>
      </c>
      <c r="D21" s="24">
        <v>2023658</v>
      </c>
      <c r="E21" s="22">
        <v>35031.543640000004</v>
      </c>
      <c r="F21" s="23">
        <v>2.0075784593055901</v>
      </c>
      <c r="G21" s="22"/>
    </row>
    <row r="22" spans="1:7" x14ac:dyDescent="0.2">
      <c r="A22" s="21" t="s">
        <v>516</v>
      </c>
      <c r="B22" s="21" t="s">
        <v>515</v>
      </c>
      <c r="C22" s="21" t="s">
        <v>156</v>
      </c>
      <c r="D22" s="24">
        <v>4714451</v>
      </c>
      <c r="E22" s="22">
        <v>30981.014749999998</v>
      </c>
      <c r="F22" s="23">
        <v>1.7754518184722701</v>
      </c>
      <c r="G22" s="22"/>
    </row>
    <row r="23" spans="1:7" x14ac:dyDescent="0.2">
      <c r="A23" s="21" t="s">
        <v>184</v>
      </c>
      <c r="B23" s="21" t="s">
        <v>183</v>
      </c>
      <c r="C23" s="21" t="s">
        <v>185</v>
      </c>
      <c r="D23" s="24">
        <v>2593121</v>
      </c>
      <c r="E23" s="22">
        <v>29741.801309999999</v>
      </c>
      <c r="F23" s="23">
        <v>1.7044353016384199</v>
      </c>
      <c r="G23" s="22"/>
    </row>
    <row r="24" spans="1:7" x14ac:dyDescent="0.2">
      <c r="A24" s="21" t="s">
        <v>141</v>
      </c>
      <c r="B24" s="21" t="s">
        <v>140</v>
      </c>
      <c r="C24" s="21" t="s">
        <v>112</v>
      </c>
      <c r="D24" s="24">
        <v>3379546</v>
      </c>
      <c r="E24" s="22">
        <v>27719.03629</v>
      </c>
      <c r="F24" s="23">
        <v>1.58851521761015</v>
      </c>
      <c r="G24" s="22"/>
    </row>
    <row r="25" spans="1:7" x14ac:dyDescent="0.2">
      <c r="A25" s="21" t="s">
        <v>669</v>
      </c>
      <c r="B25" s="21" t="s">
        <v>668</v>
      </c>
      <c r="C25" s="21" t="s">
        <v>167</v>
      </c>
      <c r="D25" s="24">
        <v>63253</v>
      </c>
      <c r="E25" s="22">
        <v>27302.398410000002</v>
      </c>
      <c r="F25" s="23">
        <v>1.5646386439194699</v>
      </c>
      <c r="G25" s="22"/>
    </row>
    <row r="26" spans="1:7" x14ac:dyDescent="0.2">
      <c r="A26" s="21" t="s">
        <v>171</v>
      </c>
      <c r="B26" s="21" t="s">
        <v>170</v>
      </c>
      <c r="C26" s="21" t="s">
        <v>120</v>
      </c>
      <c r="D26" s="24">
        <v>1670000</v>
      </c>
      <c r="E26" s="22">
        <v>26864.455000000002</v>
      </c>
      <c r="F26" s="23">
        <v>1.5395410985373399</v>
      </c>
      <c r="G26" s="22"/>
    </row>
    <row r="27" spans="1:7" x14ac:dyDescent="0.2">
      <c r="A27" s="21" t="s">
        <v>193</v>
      </c>
      <c r="B27" s="21" t="s">
        <v>192</v>
      </c>
      <c r="C27" s="21" t="s">
        <v>194</v>
      </c>
      <c r="D27" s="24">
        <v>9365082</v>
      </c>
      <c r="E27" s="22">
        <v>26681.118620000001</v>
      </c>
      <c r="F27" s="23">
        <v>1.52903450564844</v>
      </c>
      <c r="G27" s="22"/>
    </row>
    <row r="28" spans="1:7" x14ac:dyDescent="0.2">
      <c r="A28" s="21" t="s">
        <v>205</v>
      </c>
      <c r="B28" s="21" t="s">
        <v>204</v>
      </c>
      <c r="C28" s="21" t="s">
        <v>206</v>
      </c>
      <c r="D28" s="24">
        <v>4100000</v>
      </c>
      <c r="E28" s="22">
        <v>26240</v>
      </c>
      <c r="F28" s="23">
        <v>1.5037549961694701</v>
      </c>
      <c r="G28" s="22"/>
    </row>
    <row r="29" spans="1:7" x14ac:dyDescent="0.2">
      <c r="A29" s="21" t="s">
        <v>191</v>
      </c>
      <c r="B29" s="21" t="s">
        <v>190</v>
      </c>
      <c r="C29" s="21" t="s">
        <v>174</v>
      </c>
      <c r="D29" s="24">
        <v>571402</v>
      </c>
      <c r="E29" s="22">
        <v>25609.951939999999</v>
      </c>
      <c r="F29" s="23">
        <v>1.4676483681949299</v>
      </c>
      <c r="G29" s="22"/>
    </row>
    <row r="30" spans="1:7" x14ac:dyDescent="0.2">
      <c r="A30" s="21" t="s">
        <v>700</v>
      </c>
      <c r="B30" s="21" t="s">
        <v>699</v>
      </c>
      <c r="C30" s="21" t="s">
        <v>147</v>
      </c>
      <c r="D30" s="24">
        <v>1106179</v>
      </c>
      <c r="E30" s="22">
        <v>24191.58164</v>
      </c>
      <c r="F30" s="23">
        <v>1.38636477730151</v>
      </c>
      <c r="G30" s="22"/>
    </row>
    <row r="31" spans="1:7" x14ac:dyDescent="0.2">
      <c r="A31" s="21" t="s">
        <v>152</v>
      </c>
      <c r="B31" s="21" t="s">
        <v>151</v>
      </c>
      <c r="C31" s="21" t="s">
        <v>153</v>
      </c>
      <c r="D31" s="24">
        <v>1373457</v>
      </c>
      <c r="E31" s="22">
        <v>23364.563760000001</v>
      </c>
      <c r="F31" s="23">
        <v>1.3389702548559499</v>
      </c>
      <c r="G31" s="22"/>
    </row>
    <row r="32" spans="1:7" x14ac:dyDescent="0.2">
      <c r="A32" s="21" t="s">
        <v>275</v>
      </c>
      <c r="B32" s="21" t="s">
        <v>274</v>
      </c>
      <c r="C32" s="21" t="s">
        <v>144</v>
      </c>
      <c r="D32" s="24">
        <v>851173</v>
      </c>
      <c r="E32" s="22">
        <v>23224.68089</v>
      </c>
      <c r="F32" s="23">
        <v>1.3309538842522499</v>
      </c>
      <c r="G32" s="22"/>
    </row>
    <row r="33" spans="1:7" x14ac:dyDescent="0.2">
      <c r="A33" s="21" t="s">
        <v>543</v>
      </c>
      <c r="B33" s="21" t="s">
        <v>542</v>
      </c>
      <c r="C33" s="21" t="s">
        <v>544</v>
      </c>
      <c r="D33" s="24">
        <v>4112112</v>
      </c>
      <c r="E33" s="22">
        <v>21345.973389999999</v>
      </c>
      <c r="F33" s="23">
        <v>1.2232894105683301</v>
      </c>
      <c r="G33" s="22"/>
    </row>
    <row r="34" spans="1:7" x14ac:dyDescent="0.2">
      <c r="A34" s="21" t="s">
        <v>645</v>
      </c>
      <c r="B34" s="21" t="s">
        <v>644</v>
      </c>
      <c r="C34" s="21" t="s">
        <v>156</v>
      </c>
      <c r="D34" s="24">
        <v>1224390</v>
      </c>
      <c r="E34" s="22">
        <v>20196.313050000001</v>
      </c>
      <c r="F34" s="23">
        <v>1.1574049791593</v>
      </c>
      <c r="G34" s="22"/>
    </row>
    <row r="35" spans="1:7" x14ac:dyDescent="0.2">
      <c r="A35" s="21" t="s">
        <v>297</v>
      </c>
      <c r="B35" s="21" t="s">
        <v>296</v>
      </c>
      <c r="C35" s="21" t="s">
        <v>218</v>
      </c>
      <c r="D35" s="24">
        <v>1586393</v>
      </c>
      <c r="E35" s="22">
        <v>20190.816910000001</v>
      </c>
      <c r="F35" s="23">
        <v>1.1570900078184201</v>
      </c>
      <c r="G35" s="22"/>
    </row>
    <row r="36" spans="1:7" x14ac:dyDescent="0.2">
      <c r="A36" s="21" t="s">
        <v>146</v>
      </c>
      <c r="B36" s="21" t="s">
        <v>145</v>
      </c>
      <c r="C36" s="21" t="s">
        <v>147</v>
      </c>
      <c r="D36" s="24">
        <v>1071222</v>
      </c>
      <c r="E36" s="22">
        <v>19805.823560000001</v>
      </c>
      <c r="F36" s="23">
        <v>1.1350269105030799</v>
      </c>
      <c r="G36" s="22"/>
    </row>
    <row r="37" spans="1:7" x14ac:dyDescent="0.2">
      <c r="A37" s="21" t="s">
        <v>222</v>
      </c>
      <c r="B37" s="21" t="s">
        <v>221</v>
      </c>
      <c r="C37" s="21" t="s">
        <v>223</v>
      </c>
      <c r="D37" s="24">
        <v>1144894</v>
      </c>
      <c r="E37" s="22">
        <v>18735.617859999998</v>
      </c>
      <c r="F37" s="23">
        <v>1.07369584463784</v>
      </c>
      <c r="G37" s="22"/>
    </row>
    <row r="38" spans="1:7" x14ac:dyDescent="0.2">
      <c r="A38" s="21" t="s">
        <v>161</v>
      </c>
      <c r="B38" s="21" t="s">
        <v>160</v>
      </c>
      <c r="C38" s="21" t="s">
        <v>162</v>
      </c>
      <c r="D38" s="24">
        <v>2524360</v>
      </c>
      <c r="E38" s="22">
        <v>18179.178540000001</v>
      </c>
      <c r="F38" s="23">
        <v>1.0418075669124101</v>
      </c>
      <c r="G38" s="22"/>
    </row>
    <row r="39" spans="1:7" x14ac:dyDescent="0.2">
      <c r="A39" s="21" t="s">
        <v>179</v>
      </c>
      <c r="B39" s="21" t="s">
        <v>178</v>
      </c>
      <c r="C39" s="21" t="s">
        <v>112</v>
      </c>
      <c r="D39" s="24">
        <v>1711321</v>
      </c>
      <c r="E39" s="22">
        <v>18064.70448</v>
      </c>
      <c r="F39" s="23">
        <v>1.03524731768769</v>
      </c>
      <c r="G39" s="22"/>
    </row>
    <row r="40" spans="1:7" x14ac:dyDescent="0.2">
      <c r="A40" s="21" t="s">
        <v>158</v>
      </c>
      <c r="B40" s="21" t="s">
        <v>157</v>
      </c>
      <c r="C40" s="21" t="s">
        <v>159</v>
      </c>
      <c r="D40" s="24">
        <v>3000000</v>
      </c>
      <c r="E40" s="22">
        <v>17280</v>
      </c>
      <c r="F40" s="23">
        <v>0.99027768040428299</v>
      </c>
      <c r="G40" s="22"/>
    </row>
    <row r="41" spans="1:7" x14ac:dyDescent="0.2">
      <c r="A41" s="21" t="s">
        <v>305</v>
      </c>
      <c r="B41" s="21" t="s">
        <v>304</v>
      </c>
      <c r="C41" s="21" t="s">
        <v>128</v>
      </c>
      <c r="D41" s="24">
        <v>12000000</v>
      </c>
      <c r="E41" s="22">
        <v>17114.400000000001</v>
      </c>
      <c r="F41" s="23">
        <v>0.98078751930040897</v>
      </c>
      <c r="G41" s="22"/>
    </row>
    <row r="42" spans="1:7" x14ac:dyDescent="0.2">
      <c r="A42" s="21" t="s">
        <v>619</v>
      </c>
      <c r="B42" s="21" t="s">
        <v>618</v>
      </c>
      <c r="C42" s="21" t="s">
        <v>159</v>
      </c>
      <c r="D42" s="24">
        <v>10084354</v>
      </c>
      <c r="E42" s="22">
        <v>17100.039079999999</v>
      </c>
      <c r="F42" s="23">
        <v>0.97996452748639995</v>
      </c>
      <c r="G42" s="22"/>
    </row>
    <row r="43" spans="1:7" x14ac:dyDescent="0.2">
      <c r="A43" s="21" t="s">
        <v>181</v>
      </c>
      <c r="B43" s="21" t="s">
        <v>180</v>
      </c>
      <c r="C43" s="21" t="s">
        <v>182</v>
      </c>
      <c r="D43" s="24">
        <v>8502303</v>
      </c>
      <c r="E43" s="22">
        <v>17003.75577</v>
      </c>
      <c r="F43" s="23">
        <v>0.97444674896276295</v>
      </c>
      <c r="G43" s="22"/>
    </row>
    <row r="44" spans="1:7" x14ac:dyDescent="0.2">
      <c r="A44" s="21" t="s">
        <v>313</v>
      </c>
      <c r="B44" s="21" t="s">
        <v>312</v>
      </c>
      <c r="C44" s="21" t="s">
        <v>203</v>
      </c>
      <c r="D44" s="24">
        <v>700000</v>
      </c>
      <c r="E44" s="22">
        <v>16242.8</v>
      </c>
      <c r="F44" s="23">
        <v>0.93083809648557203</v>
      </c>
      <c r="G44" s="22"/>
    </row>
    <row r="45" spans="1:7" x14ac:dyDescent="0.2">
      <c r="A45" s="21" t="s">
        <v>214</v>
      </c>
      <c r="B45" s="21" t="s">
        <v>213</v>
      </c>
      <c r="C45" s="21" t="s">
        <v>215</v>
      </c>
      <c r="D45" s="24">
        <v>10691202</v>
      </c>
      <c r="E45" s="22">
        <v>15882.849689999999</v>
      </c>
      <c r="F45" s="23">
        <v>0.91021015909855796</v>
      </c>
      <c r="G45" s="22"/>
    </row>
    <row r="46" spans="1:7" x14ac:dyDescent="0.2">
      <c r="A46" s="21" t="s">
        <v>173</v>
      </c>
      <c r="B46" s="21" t="s">
        <v>172</v>
      </c>
      <c r="C46" s="21" t="s">
        <v>174</v>
      </c>
      <c r="D46" s="24">
        <v>1104677</v>
      </c>
      <c r="E46" s="22">
        <v>15361.638360000001</v>
      </c>
      <c r="F46" s="23">
        <v>0.88034071772860301</v>
      </c>
      <c r="G46" s="22"/>
    </row>
    <row r="47" spans="1:7" x14ac:dyDescent="0.2">
      <c r="A47" s="21" t="s">
        <v>239</v>
      </c>
      <c r="B47" s="21" t="s">
        <v>238</v>
      </c>
      <c r="C47" s="21" t="s">
        <v>123</v>
      </c>
      <c r="D47" s="24">
        <v>4391504</v>
      </c>
      <c r="E47" s="22">
        <v>14955.266869999999</v>
      </c>
      <c r="F47" s="23">
        <v>0.85705248760709596</v>
      </c>
      <c r="G47" s="22"/>
    </row>
    <row r="48" spans="1:7" x14ac:dyDescent="0.2">
      <c r="A48" s="21" t="s">
        <v>169</v>
      </c>
      <c r="B48" s="21" t="s">
        <v>168</v>
      </c>
      <c r="C48" s="21" t="s">
        <v>147</v>
      </c>
      <c r="D48" s="24">
        <v>1087073</v>
      </c>
      <c r="E48" s="22">
        <v>14383.606400000001</v>
      </c>
      <c r="F48" s="23">
        <v>0.82429192023380804</v>
      </c>
      <c r="G48" s="22"/>
    </row>
    <row r="49" spans="1:9" x14ac:dyDescent="0.2">
      <c r="A49" s="21" t="s">
        <v>225</v>
      </c>
      <c r="B49" s="21" t="s">
        <v>224</v>
      </c>
      <c r="C49" s="21" t="s">
        <v>226</v>
      </c>
      <c r="D49" s="24">
        <v>1270111</v>
      </c>
      <c r="E49" s="22">
        <v>13850.560460000001</v>
      </c>
      <c r="F49" s="23">
        <v>0.79374426415671695</v>
      </c>
      <c r="G49" s="22"/>
    </row>
    <row r="50" spans="1:9" x14ac:dyDescent="0.2">
      <c r="A50" s="21" t="s">
        <v>212</v>
      </c>
      <c r="B50" s="21" t="s">
        <v>211</v>
      </c>
      <c r="C50" s="21" t="s">
        <v>159</v>
      </c>
      <c r="D50" s="24">
        <v>11514605</v>
      </c>
      <c r="E50" s="22">
        <v>13558.447389999999</v>
      </c>
      <c r="F50" s="23">
        <v>0.77700392541971697</v>
      </c>
      <c r="G50" s="22"/>
    </row>
    <row r="51" spans="1:9" x14ac:dyDescent="0.2">
      <c r="A51" s="21" t="s">
        <v>230</v>
      </c>
      <c r="B51" s="21" t="s">
        <v>229</v>
      </c>
      <c r="C51" s="21" t="s">
        <v>185</v>
      </c>
      <c r="D51" s="24">
        <v>251399</v>
      </c>
      <c r="E51" s="22">
        <v>12968.92021</v>
      </c>
      <c r="F51" s="23">
        <v>0.74321945734415695</v>
      </c>
      <c r="G51" s="22"/>
    </row>
    <row r="52" spans="1:9" x14ac:dyDescent="0.2">
      <c r="A52" s="21" t="s">
        <v>241</v>
      </c>
      <c r="B52" s="21" t="s">
        <v>240</v>
      </c>
      <c r="C52" s="21" t="s">
        <v>235</v>
      </c>
      <c r="D52" s="24">
        <v>568508</v>
      </c>
      <c r="E52" s="22">
        <v>12752.4872</v>
      </c>
      <c r="F52" s="23">
        <v>0.73081617151627898</v>
      </c>
      <c r="G52" s="22"/>
    </row>
    <row r="53" spans="1:9" x14ac:dyDescent="0.2">
      <c r="A53" s="21" t="s">
        <v>220</v>
      </c>
      <c r="B53" s="21" t="s">
        <v>219</v>
      </c>
      <c r="C53" s="21" t="s">
        <v>120</v>
      </c>
      <c r="D53" s="24">
        <v>1700057</v>
      </c>
      <c r="E53" s="22">
        <v>12514.96961</v>
      </c>
      <c r="F53" s="23">
        <v>0.71720457614125499</v>
      </c>
      <c r="G53" s="22"/>
    </row>
    <row r="54" spans="1:9" x14ac:dyDescent="0.2">
      <c r="A54" s="21" t="s">
        <v>591</v>
      </c>
      <c r="B54" s="21" t="s">
        <v>590</v>
      </c>
      <c r="C54" s="21" t="s">
        <v>203</v>
      </c>
      <c r="D54" s="24">
        <v>1347143</v>
      </c>
      <c r="E54" s="22">
        <v>11943.09627</v>
      </c>
      <c r="F54" s="23">
        <v>0.68443180967017603</v>
      </c>
      <c r="G54" s="22"/>
    </row>
    <row r="55" spans="1:9" x14ac:dyDescent="0.2">
      <c r="A55" s="21" t="s">
        <v>228</v>
      </c>
      <c r="B55" s="21" t="s">
        <v>227</v>
      </c>
      <c r="C55" s="21" t="s">
        <v>203</v>
      </c>
      <c r="D55" s="24">
        <v>1443896</v>
      </c>
      <c r="E55" s="22">
        <v>11698.445390000001</v>
      </c>
      <c r="F55" s="23">
        <v>0.67041142159406097</v>
      </c>
      <c r="G55" s="22"/>
    </row>
    <row r="56" spans="1:9" x14ac:dyDescent="0.2">
      <c r="A56" s="21" t="s">
        <v>373</v>
      </c>
      <c r="B56" s="21" t="s">
        <v>372</v>
      </c>
      <c r="C56" s="21" t="s">
        <v>144</v>
      </c>
      <c r="D56" s="24">
        <v>552159</v>
      </c>
      <c r="E56" s="22">
        <v>10063.37385</v>
      </c>
      <c r="F56" s="23">
        <v>0.57670917321869897</v>
      </c>
      <c r="G56" s="22"/>
    </row>
    <row r="57" spans="1:9" x14ac:dyDescent="0.2">
      <c r="A57" s="21" t="s">
        <v>199</v>
      </c>
      <c r="B57" s="21" t="s">
        <v>198</v>
      </c>
      <c r="C57" s="21" t="s">
        <v>200</v>
      </c>
      <c r="D57" s="24">
        <v>294209</v>
      </c>
      <c r="E57" s="22">
        <v>8215.1979069999998</v>
      </c>
      <c r="F57" s="23">
        <v>0.47079439394711098</v>
      </c>
      <c r="G57" s="22"/>
    </row>
    <row r="58" spans="1:9" x14ac:dyDescent="0.2">
      <c r="A58" s="21" t="s">
        <v>747</v>
      </c>
      <c r="B58" s="21" t="s">
        <v>746</v>
      </c>
      <c r="C58" s="21" t="s">
        <v>156</v>
      </c>
      <c r="D58" s="24">
        <v>1254718</v>
      </c>
      <c r="E58" s="22">
        <v>3577.2010180000002</v>
      </c>
      <c r="F58" s="23">
        <v>0.20500129203963399</v>
      </c>
      <c r="G58" s="22"/>
    </row>
    <row r="59" spans="1:9" x14ac:dyDescent="0.2">
      <c r="A59" s="21" t="s">
        <v>423</v>
      </c>
      <c r="B59" s="21" t="s">
        <v>887</v>
      </c>
      <c r="C59" s="21" t="s">
        <v>203</v>
      </c>
      <c r="D59" s="24">
        <v>57653</v>
      </c>
      <c r="E59" s="22">
        <v>1017.287185</v>
      </c>
      <c r="F59" s="23">
        <v>5.8298425570995502E-2</v>
      </c>
      <c r="G59" s="22"/>
    </row>
    <row r="60" spans="1:9" x14ac:dyDescent="0.2">
      <c r="A60" s="21" t="s">
        <v>628</v>
      </c>
      <c r="B60" s="21" t="s">
        <v>627</v>
      </c>
      <c r="C60" s="21" t="s">
        <v>139</v>
      </c>
      <c r="D60" s="24">
        <v>18661</v>
      </c>
      <c r="E60" s="22">
        <v>124.4408785</v>
      </c>
      <c r="F60" s="23">
        <v>7.1314250294242602E-3</v>
      </c>
      <c r="G60" s="22"/>
    </row>
    <row r="61" spans="1:9" x14ac:dyDescent="0.2">
      <c r="A61" s="20" t="s">
        <v>28</v>
      </c>
      <c r="B61" s="20"/>
      <c r="C61" s="20"/>
      <c r="D61" s="20"/>
      <c r="E61" s="25">
        <f>SUM(E7:E60)</f>
        <v>1689893.6527885003</v>
      </c>
      <c r="F61" s="26">
        <f>SUM(F7:F60)</f>
        <v>96.843979549381771</v>
      </c>
      <c r="G61" s="22"/>
      <c r="H61" s="14"/>
      <c r="I61" s="14"/>
    </row>
    <row r="62" spans="1:9" x14ac:dyDescent="0.2">
      <c r="A62" s="21"/>
      <c r="B62" s="21"/>
      <c r="C62" s="21"/>
      <c r="D62" s="21"/>
      <c r="E62" s="22"/>
      <c r="F62" s="23"/>
      <c r="G62" s="22"/>
    </row>
    <row r="63" spans="1:9" x14ac:dyDescent="0.2">
      <c r="A63" s="20" t="s">
        <v>341</v>
      </c>
      <c r="B63" s="21"/>
      <c r="C63" s="21"/>
      <c r="D63" s="21"/>
      <c r="E63" s="22"/>
      <c r="F63" s="23"/>
      <c r="G63" s="22"/>
    </row>
    <row r="64" spans="1:9" x14ac:dyDescent="0.2">
      <c r="A64" s="21"/>
      <c r="B64" s="21" t="s">
        <v>342</v>
      </c>
      <c r="C64" s="21" t="s">
        <v>218</v>
      </c>
      <c r="D64" s="24">
        <v>73500</v>
      </c>
      <c r="E64" s="22">
        <v>7.3499999999999998E-3</v>
      </c>
      <c r="F64" s="23">
        <v>4.2121186058862699E-7</v>
      </c>
      <c r="G64" s="22"/>
    </row>
    <row r="65" spans="1:9" x14ac:dyDescent="0.2">
      <c r="A65" s="21"/>
      <c r="B65" s="21" t="s">
        <v>748</v>
      </c>
      <c r="C65" s="21" t="s">
        <v>200</v>
      </c>
      <c r="D65" s="24">
        <v>45000</v>
      </c>
      <c r="E65" s="22">
        <v>4.4999999999999997E-3</v>
      </c>
      <c r="F65" s="23">
        <v>2.5788481260528198E-7</v>
      </c>
      <c r="G65" s="22"/>
    </row>
    <row r="66" spans="1:9" x14ac:dyDescent="0.2">
      <c r="A66" s="20" t="s">
        <v>28</v>
      </c>
      <c r="B66" s="20"/>
      <c r="C66" s="20"/>
      <c r="D66" s="20"/>
      <c r="E66" s="25">
        <f>SUM(E63:E65)</f>
        <v>1.1849999999999999E-2</v>
      </c>
      <c r="F66" s="26">
        <f>SUM(F63:F65)</f>
        <v>6.7909667319390902E-7</v>
      </c>
      <c r="G66" s="22"/>
      <c r="H66" s="14"/>
      <c r="I66" s="14"/>
    </row>
    <row r="67" spans="1:9" x14ac:dyDescent="0.2">
      <c r="A67" s="21"/>
      <c r="B67" s="21"/>
      <c r="C67" s="21"/>
      <c r="D67" s="21"/>
      <c r="E67" s="22"/>
      <c r="F67" s="23"/>
      <c r="G67" s="22"/>
    </row>
    <row r="68" spans="1:9" x14ac:dyDescent="0.2">
      <c r="A68" s="20" t="s">
        <v>29</v>
      </c>
      <c r="B68" s="21"/>
      <c r="C68" s="21"/>
      <c r="D68" s="21"/>
      <c r="E68" s="22"/>
      <c r="F68" s="23"/>
      <c r="G68" s="22"/>
    </row>
    <row r="69" spans="1:9" x14ac:dyDescent="0.2">
      <c r="A69" s="20" t="s">
        <v>30</v>
      </c>
      <c r="B69" s="21"/>
      <c r="C69" s="21"/>
      <c r="D69" s="21"/>
      <c r="E69" s="22"/>
      <c r="F69" s="23"/>
      <c r="G69" s="22"/>
    </row>
    <row r="70" spans="1:9" x14ac:dyDescent="0.2">
      <c r="A70" s="21" t="s">
        <v>750</v>
      </c>
      <c r="B70" s="21" t="s">
        <v>749</v>
      </c>
      <c r="C70" s="21" t="s">
        <v>32</v>
      </c>
      <c r="D70" s="24">
        <v>2500000</v>
      </c>
      <c r="E70" s="22">
        <v>2472.2624999999998</v>
      </c>
      <c r="F70" s="23">
        <v>0.14167976700523699</v>
      </c>
      <c r="G70" s="22">
        <v>6.5002000000000004</v>
      </c>
    </row>
    <row r="71" spans="1:9" x14ac:dyDescent="0.2">
      <c r="A71" s="20" t="s">
        <v>28</v>
      </c>
      <c r="B71" s="20"/>
      <c r="C71" s="20"/>
      <c r="D71" s="20"/>
      <c r="E71" s="25">
        <f>SUM(E69:E70)</f>
        <v>2472.2624999999998</v>
      </c>
      <c r="F71" s="26">
        <f>SUM(F69:F70)</f>
        <v>0.14167976700523699</v>
      </c>
      <c r="G71" s="22"/>
      <c r="H71" s="14"/>
      <c r="I71" s="14"/>
    </row>
    <row r="72" spans="1:9" x14ac:dyDescent="0.2">
      <c r="A72" s="21"/>
      <c r="B72" s="21"/>
      <c r="C72" s="21"/>
      <c r="D72" s="21"/>
      <c r="E72" s="22"/>
      <c r="F72" s="23"/>
      <c r="G72" s="22"/>
    </row>
    <row r="73" spans="1:9" x14ac:dyDescent="0.2">
      <c r="A73" s="20" t="s">
        <v>33</v>
      </c>
      <c r="B73" s="20"/>
      <c r="C73" s="20"/>
      <c r="D73" s="20"/>
      <c r="E73" s="25">
        <f>E61+E66+E71</f>
        <v>1692365.9271385001</v>
      </c>
      <c r="F73" s="26">
        <f>F61+F66+F71</f>
        <v>96.985659995483687</v>
      </c>
      <c r="G73" s="22"/>
      <c r="H73" s="14"/>
      <c r="I73" s="14"/>
    </row>
    <row r="74" spans="1:9" x14ac:dyDescent="0.2">
      <c r="A74" s="20"/>
      <c r="B74" s="20"/>
      <c r="C74" s="20"/>
      <c r="D74" s="20"/>
      <c r="E74" s="25"/>
      <c r="F74" s="26"/>
      <c r="G74" s="22"/>
      <c r="H74" s="14"/>
      <c r="I74" s="14"/>
    </row>
    <row r="75" spans="1:9" x14ac:dyDescent="0.2">
      <c r="A75" s="20" t="s">
        <v>35</v>
      </c>
      <c r="B75" s="20"/>
      <c r="C75" s="20"/>
      <c r="D75" s="20"/>
      <c r="E75" s="25">
        <f>E77-(E61+E66+E71)</f>
        <v>52599.181329399813</v>
      </c>
      <c r="F75" s="26">
        <f>F77-(F61+F66+F71)</f>
        <v>3.0143400045163133</v>
      </c>
      <c r="G75" s="21"/>
      <c r="H75" s="14"/>
      <c r="I75" s="14"/>
    </row>
    <row r="76" spans="1:9" x14ac:dyDescent="0.2">
      <c r="A76" s="20"/>
      <c r="B76" s="20"/>
      <c r="C76" s="20"/>
      <c r="D76" s="20"/>
      <c r="E76" s="25"/>
      <c r="F76" s="26"/>
      <c r="G76" s="21"/>
      <c r="H76" s="14"/>
      <c r="I76" s="14"/>
    </row>
    <row r="77" spans="1:9" x14ac:dyDescent="0.2">
      <c r="A77" s="27" t="s">
        <v>34</v>
      </c>
      <c r="B77" s="27"/>
      <c r="C77" s="27"/>
      <c r="D77" s="27"/>
      <c r="E77" s="28">
        <v>1744965.1084679</v>
      </c>
      <c r="F77" s="29">
        <v>100</v>
      </c>
      <c r="G77" s="27"/>
      <c r="H77" s="14"/>
      <c r="I77" s="14"/>
    </row>
    <row r="79" spans="1:9" x14ac:dyDescent="0.2">
      <c r="A79" s="14" t="s">
        <v>36</v>
      </c>
    </row>
    <row r="80" spans="1:9" x14ac:dyDescent="0.2">
      <c r="A80" s="14" t="s">
        <v>358</v>
      </c>
    </row>
    <row r="82" spans="1:4" x14ac:dyDescent="0.2">
      <c r="A82" s="14" t="s">
        <v>37</v>
      </c>
    </row>
    <row r="83" spans="1:4" x14ac:dyDescent="0.2">
      <c r="A83" s="14" t="s">
        <v>38</v>
      </c>
    </row>
    <row r="84" spans="1:4" x14ac:dyDescent="0.2">
      <c r="A84" s="14" t="s">
        <v>39</v>
      </c>
      <c r="B84" s="14"/>
      <c r="C84" s="30" t="s">
        <v>41</v>
      </c>
      <c r="D84" s="14" t="s">
        <v>40</v>
      </c>
    </row>
    <row r="85" spans="1:4" x14ac:dyDescent="0.2">
      <c r="A85" s="7" t="s">
        <v>42</v>
      </c>
      <c r="C85" s="31">
        <v>1449.2854</v>
      </c>
      <c r="D85" s="31">
        <v>1601.8511000000001</v>
      </c>
    </row>
    <row r="86" spans="1:4" x14ac:dyDescent="0.2">
      <c r="A86" s="7" t="s">
        <v>43</v>
      </c>
      <c r="C86" s="31">
        <v>63.721899999999998</v>
      </c>
      <c r="D86" s="31">
        <v>70.4298</v>
      </c>
    </row>
    <row r="87" spans="1:4" x14ac:dyDescent="0.2">
      <c r="A87" s="7" t="s">
        <v>44</v>
      </c>
      <c r="C87" s="31">
        <v>1598.1622</v>
      </c>
      <c r="D87" s="31">
        <v>1773.2918</v>
      </c>
    </row>
    <row r="88" spans="1:4" x14ac:dyDescent="0.2">
      <c r="A88" s="7" t="s">
        <v>45</v>
      </c>
      <c r="C88" s="31">
        <v>71.478300000000004</v>
      </c>
      <c r="D88" s="31">
        <v>79.308499999999995</v>
      </c>
    </row>
    <row r="90" spans="1:4" x14ac:dyDescent="0.2">
      <c r="A90" s="7" t="s">
        <v>46</v>
      </c>
    </row>
    <row r="92" spans="1:4" x14ac:dyDescent="0.2">
      <c r="A92" s="14" t="s">
        <v>47</v>
      </c>
      <c r="D92" s="30" t="s">
        <v>48</v>
      </c>
    </row>
    <row r="94" spans="1:4" x14ac:dyDescent="0.2">
      <c r="A94" s="14" t="s">
        <v>359</v>
      </c>
      <c r="D94" s="52">
        <v>0.1706</v>
      </c>
    </row>
    <row r="96" spans="1:4" x14ac:dyDescent="0.2">
      <c r="A96" s="90" t="s">
        <v>50</v>
      </c>
      <c r="B96" s="90"/>
      <c r="C96" s="90"/>
      <c r="D96" s="30" t="s">
        <v>885</v>
      </c>
    </row>
    <row r="97" spans="1:7" x14ac:dyDescent="0.2">
      <c r="A97" s="61" t="s">
        <v>882</v>
      </c>
    </row>
    <row r="98" spans="1:7" ht="15" x14ac:dyDescent="0.25">
      <c r="A98" s="35" t="s">
        <v>883</v>
      </c>
    </row>
    <row r="100" spans="1:7" x14ac:dyDescent="0.2">
      <c r="A100" s="14" t="s">
        <v>884</v>
      </c>
      <c r="G100" s="14"/>
    </row>
    <row r="101" spans="1:7" x14ac:dyDescent="0.2">
      <c r="A101" s="14"/>
      <c r="G101" s="14"/>
    </row>
    <row r="102" spans="1:7" x14ac:dyDescent="0.2">
      <c r="A102" s="66" t="s">
        <v>891</v>
      </c>
      <c r="G102" s="14"/>
    </row>
    <row r="103" spans="1:7" x14ac:dyDescent="0.2">
      <c r="A103" s="67"/>
      <c r="G103" s="14"/>
    </row>
    <row r="104" spans="1:7" x14ac:dyDescent="0.2">
      <c r="A104" s="68"/>
      <c r="G104" s="14"/>
    </row>
    <row r="105" spans="1:7" x14ac:dyDescent="0.2">
      <c r="A105" s="68"/>
      <c r="G105" s="14"/>
    </row>
    <row r="106" spans="1:7" x14ac:dyDescent="0.2">
      <c r="A106" s="68"/>
    </row>
    <row r="107" spans="1:7" x14ac:dyDescent="0.2">
      <c r="A107" s="68"/>
    </row>
    <row r="108" spans="1:7" x14ac:dyDescent="0.2">
      <c r="A108" s="68"/>
    </row>
    <row r="109" spans="1:7" x14ac:dyDescent="0.2">
      <c r="A109" s="68"/>
    </row>
    <row r="110" spans="1:7" x14ac:dyDescent="0.2">
      <c r="A110" s="68"/>
    </row>
    <row r="111" spans="1:7" x14ac:dyDescent="0.2">
      <c r="A111" s="68"/>
    </row>
    <row r="112" spans="1:7" x14ac:dyDescent="0.2">
      <c r="A112" s="68"/>
    </row>
    <row r="113" spans="1:1" x14ac:dyDescent="0.2">
      <c r="A113" s="68"/>
    </row>
    <row r="114" spans="1:1" x14ac:dyDescent="0.2">
      <c r="A114" s="68"/>
    </row>
    <row r="115" spans="1:1" x14ac:dyDescent="0.2">
      <c r="A115" s="68"/>
    </row>
    <row r="116" spans="1:1" x14ac:dyDescent="0.2">
      <c r="A116" s="66" t="s">
        <v>902</v>
      </c>
    </row>
    <row r="117" spans="1:1" x14ac:dyDescent="0.2">
      <c r="A117" s="68"/>
    </row>
    <row r="118" spans="1:1" x14ac:dyDescent="0.2">
      <c r="A118" s="66" t="s">
        <v>892</v>
      </c>
    </row>
    <row r="119" spans="1:1" x14ac:dyDescent="0.2">
      <c r="A119" s="68"/>
    </row>
    <row r="120" spans="1:1" x14ac:dyDescent="0.2">
      <c r="A120" s="68"/>
    </row>
    <row r="121" spans="1:1" x14ac:dyDescent="0.2">
      <c r="A121" s="68"/>
    </row>
    <row r="122" spans="1:1" x14ac:dyDescent="0.2">
      <c r="A122" s="68"/>
    </row>
    <row r="123" spans="1:1" x14ac:dyDescent="0.2">
      <c r="A123" s="68"/>
    </row>
    <row r="124" spans="1:1" x14ac:dyDescent="0.2">
      <c r="A124" s="68"/>
    </row>
    <row r="125" spans="1:1" x14ac:dyDescent="0.2">
      <c r="A125" s="68"/>
    </row>
    <row r="126" spans="1:1" x14ac:dyDescent="0.2">
      <c r="A126" s="68"/>
    </row>
    <row r="127" spans="1:1" x14ac:dyDescent="0.2">
      <c r="A127" s="68"/>
    </row>
    <row r="128" spans="1:1" x14ac:dyDescent="0.2">
      <c r="A128" s="68"/>
    </row>
    <row r="129" spans="1:1" x14ac:dyDescent="0.2">
      <c r="A129" s="68"/>
    </row>
    <row r="130" spans="1:1" x14ac:dyDescent="0.2">
      <c r="A130" s="68"/>
    </row>
    <row r="132" spans="1:1" x14ac:dyDescent="0.2">
      <c r="A132" s="14" t="s">
        <v>904</v>
      </c>
    </row>
    <row r="134" spans="1:1" x14ac:dyDescent="0.2">
      <c r="A134" s="7" t="s">
        <v>890</v>
      </c>
    </row>
  </sheetData>
  <mergeCells count="2">
    <mergeCell ref="A1:F1"/>
    <mergeCell ref="A96:C96"/>
  </mergeCells>
  <conditionalFormatting sqref="F2:F3 F237:F65534">
    <cfRule type="cellIs" dxfId="44" priority="3" stopIfTrue="1" operator="between">
      <formula>0.009</formula>
      <formula>-0.009</formula>
    </cfRule>
  </conditionalFormatting>
  <conditionalFormatting sqref="F5:F131">
    <cfRule type="cellIs" dxfId="43" priority="1" stopIfTrue="1" operator="between">
      <formula>0.009</formula>
      <formula>-0.009</formula>
    </cfRule>
  </conditionalFormatting>
  <conditionalFormatting sqref="F233:F234">
    <cfRule type="cellIs" dxfId="42" priority="2" stopIfTrue="1" operator="between">
      <formula>0.009</formula>
      <formula>-0.009</formula>
    </cfRule>
  </conditionalFormatting>
  <hyperlinks>
    <hyperlink ref="A98" r:id="rId1" xr:uid="{00000000-0004-0000-16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116"/>
  <sheetViews>
    <sheetView workbookViewId="0">
      <selection sqref="A1:F1"/>
    </sheetView>
  </sheetViews>
  <sheetFormatPr defaultColWidth="9.140625" defaultRowHeight="11.25" x14ac:dyDescent="0.2"/>
  <cols>
    <col min="1" max="1" width="38.7109375" style="7" bestFit="1" customWidth="1"/>
    <col min="2" max="2" width="34.140625" style="7" bestFit="1" customWidth="1"/>
    <col min="3" max="3" width="35.42578125" style="7" bestFit="1" customWidth="1"/>
    <col min="4" max="4" width="15" style="7" bestFit="1" customWidth="1"/>
    <col min="5" max="5" width="33.28515625" style="10" customWidth="1"/>
    <col min="6" max="6" width="13.5703125" style="11" bestFit="1" customWidth="1"/>
    <col min="7" max="16384" width="9.140625" style="7"/>
  </cols>
  <sheetData>
    <row r="1" spans="1:6" s="1" customFormat="1" ht="15" x14ac:dyDescent="0.2">
      <c r="A1" s="85" t="s">
        <v>19</v>
      </c>
      <c r="B1" s="86"/>
      <c r="C1" s="86"/>
      <c r="D1" s="86"/>
      <c r="E1" s="86"/>
      <c r="F1" s="86"/>
    </row>
    <row r="2" spans="1:6" s="1" customFormat="1" ht="12" x14ac:dyDescent="0.2">
      <c r="E2" s="5"/>
      <c r="F2" s="9"/>
    </row>
    <row r="3" spans="1:6" s="1" customFormat="1" ht="12" x14ac:dyDescent="0.2">
      <c r="A3" s="8" t="s">
        <v>7</v>
      </c>
      <c r="B3" s="2"/>
      <c r="C3" s="3"/>
      <c r="D3" s="3"/>
      <c r="E3" s="4"/>
      <c r="F3" s="9"/>
    </row>
    <row r="4" spans="1:6" s="1" customFormat="1" ht="30.75" customHeight="1" x14ac:dyDescent="0.2">
      <c r="A4" s="6" t="s">
        <v>2</v>
      </c>
      <c r="B4" s="6" t="s">
        <v>0</v>
      </c>
      <c r="C4" s="13" t="s">
        <v>408</v>
      </c>
      <c r="D4" s="13" t="s">
        <v>1</v>
      </c>
      <c r="E4" s="53" t="s">
        <v>6</v>
      </c>
      <c r="F4" s="12" t="s">
        <v>3</v>
      </c>
    </row>
    <row r="5" spans="1:6" x14ac:dyDescent="0.2">
      <c r="A5" s="16" t="s">
        <v>109</v>
      </c>
      <c r="B5" s="17"/>
      <c r="C5" s="17"/>
      <c r="D5" s="17"/>
      <c r="E5" s="18"/>
      <c r="F5" s="19"/>
    </row>
    <row r="6" spans="1:6" x14ac:dyDescent="0.2">
      <c r="A6" s="20" t="s">
        <v>25</v>
      </c>
      <c r="B6" s="21"/>
      <c r="C6" s="21"/>
      <c r="D6" s="21"/>
      <c r="E6" s="22"/>
      <c r="F6" s="23"/>
    </row>
    <row r="7" spans="1:6" x14ac:dyDescent="0.2">
      <c r="A7" s="21" t="s">
        <v>125</v>
      </c>
      <c r="B7" s="21" t="s">
        <v>124</v>
      </c>
      <c r="C7" s="21" t="s">
        <v>112</v>
      </c>
      <c r="D7" s="24">
        <v>1254801</v>
      </c>
      <c r="E7" s="22">
        <v>14550.045</v>
      </c>
      <c r="F7" s="23">
        <v>4.1359258902493901</v>
      </c>
    </row>
    <row r="8" spans="1:6" x14ac:dyDescent="0.2">
      <c r="A8" s="21" t="s">
        <v>114</v>
      </c>
      <c r="B8" s="21" t="s">
        <v>113</v>
      </c>
      <c r="C8" s="21" t="s">
        <v>112</v>
      </c>
      <c r="D8" s="24">
        <v>1059523</v>
      </c>
      <c r="E8" s="22">
        <v>13691.68597</v>
      </c>
      <c r="F8" s="23">
        <v>3.8919328761173801</v>
      </c>
    </row>
    <row r="9" spans="1:6" x14ac:dyDescent="0.2">
      <c r="A9" s="21" t="s">
        <v>275</v>
      </c>
      <c r="B9" s="21" t="s">
        <v>274</v>
      </c>
      <c r="C9" s="21" t="s">
        <v>144</v>
      </c>
      <c r="D9" s="24">
        <v>496545</v>
      </c>
      <c r="E9" s="22">
        <v>13548.4786</v>
      </c>
      <c r="F9" s="23">
        <v>3.85122543711925</v>
      </c>
    </row>
    <row r="10" spans="1:6" x14ac:dyDescent="0.2">
      <c r="A10" s="21" t="s">
        <v>116</v>
      </c>
      <c r="B10" s="21" t="s">
        <v>115</v>
      </c>
      <c r="C10" s="21" t="s">
        <v>117</v>
      </c>
      <c r="D10" s="24">
        <v>310740</v>
      </c>
      <c r="E10" s="22">
        <v>11255.935020000001</v>
      </c>
      <c r="F10" s="23">
        <v>3.19955801292592</v>
      </c>
    </row>
    <row r="11" spans="1:6" x14ac:dyDescent="0.2">
      <c r="A11" s="21" t="s">
        <v>637</v>
      </c>
      <c r="B11" s="21" t="s">
        <v>636</v>
      </c>
      <c r="C11" s="21" t="s">
        <v>162</v>
      </c>
      <c r="D11" s="24">
        <v>832009</v>
      </c>
      <c r="E11" s="22">
        <v>10674.67547</v>
      </c>
      <c r="F11" s="23">
        <v>3.0343319657350198</v>
      </c>
    </row>
    <row r="12" spans="1:6" x14ac:dyDescent="0.2">
      <c r="A12" s="21" t="s">
        <v>667</v>
      </c>
      <c r="B12" s="21" t="s">
        <v>666</v>
      </c>
      <c r="C12" s="21" t="s">
        <v>174</v>
      </c>
      <c r="D12" s="24">
        <v>434505</v>
      </c>
      <c r="E12" s="22">
        <v>10317.97298</v>
      </c>
      <c r="F12" s="23">
        <v>2.9329374296007802</v>
      </c>
    </row>
    <row r="13" spans="1:6" x14ac:dyDescent="0.2">
      <c r="A13" s="21" t="s">
        <v>111</v>
      </c>
      <c r="B13" s="21" t="s">
        <v>110</v>
      </c>
      <c r="C13" s="21" t="s">
        <v>112</v>
      </c>
      <c r="D13" s="24">
        <v>593686</v>
      </c>
      <c r="E13" s="22">
        <v>10304.607900000001</v>
      </c>
      <c r="F13" s="23">
        <v>2.9291383361686099</v>
      </c>
    </row>
    <row r="14" spans="1:6" x14ac:dyDescent="0.2">
      <c r="A14" s="21" t="s">
        <v>127</v>
      </c>
      <c r="B14" s="21" t="s">
        <v>126</v>
      </c>
      <c r="C14" s="21" t="s">
        <v>128</v>
      </c>
      <c r="D14" s="24">
        <v>763848</v>
      </c>
      <c r="E14" s="22">
        <v>10174.83728</v>
      </c>
      <c r="F14" s="23">
        <v>2.89225036317253</v>
      </c>
    </row>
    <row r="15" spans="1:6" x14ac:dyDescent="0.2">
      <c r="A15" s="21" t="s">
        <v>119</v>
      </c>
      <c r="B15" s="21" t="s">
        <v>118</v>
      </c>
      <c r="C15" s="21" t="s">
        <v>120</v>
      </c>
      <c r="D15" s="24">
        <v>564322</v>
      </c>
      <c r="E15" s="22">
        <v>9916.5483449999992</v>
      </c>
      <c r="F15" s="23">
        <v>2.8188303913833401</v>
      </c>
    </row>
    <row r="16" spans="1:6" x14ac:dyDescent="0.2">
      <c r="A16" s="21" t="s">
        <v>138</v>
      </c>
      <c r="B16" s="21" t="s">
        <v>137</v>
      </c>
      <c r="C16" s="21" t="s">
        <v>139</v>
      </c>
      <c r="D16" s="24">
        <v>3994964</v>
      </c>
      <c r="E16" s="22">
        <v>9657.8254699999998</v>
      </c>
      <c r="F16" s="23">
        <v>2.74528706989449</v>
      </c>
    </row>
    <row r="17" spans="1:6" x14ac:dyDescent="0.2">
      <c r="A17" s="21" t="s">
        <v>217</v>
      </c>
      <c r="B17" s="21" t="s">
        <v>216</v>
      </c>
      <c r="C17" s="21" t="s">
        <v>218</v>
      </c>
      <c r="D17" s="24">
        <v>1357930</v>
      </c>
      <c r="E17" s="22">
        <v>9347.9901200000004</v>
      </c>
      <c r="F17" s="23">
        <v>2.65721476181713</v>
      </c>
    </row>
    <row r="18" spans="1:6" x14ac:dyDescent="0.2">
      <c r="A18" s="21" t="s">
        <v>158</v>
      </c>
      <c r="B18" s="21" t="s">
        <v>157</v>
      </c>
      <c r="C18" s="21" t="s">
        <v>159</v>
      </c>
      <c r="D18" s="24">
        <v>1583224</v>
      </c>
      <c r="E18" s="22">
        <v>9119.3702400000002</v>
      </c>
      <c r="F18" s="23">
        <v>2.5922283730659101</v>
      </c>
    </row>
    <row r="19" spans="1:6" x14ac:dyDescent="0.2">
      <c r="A19" s="21" t="s">
        <v>464</v>
      </c>
      <c r="B19" s="21" t="s">
        <v>463</v>
      </c>
      <c r="C19" s="21" t="s">
        <v>120</v>
      </c>
      <c r="D19" s="24">
        <v>112570</v>
      </c>
      <c r="E19" s="22">
        <v>8582.4493700000003</v>
      </c>
      <c r="F19" s="23">
        <v>2.4396058260395499</v>
      </c>
    </row>
    <row r="20" spans="1:6" x14ac:dyDescent="0.2">
      <c r="A20" s="21" t="s">
        <v>266</v>
      </c>
      <c r="B20" s="21" t="s">
        <v>265</v>
      </c>
      <c r="C20" s="21" t="s">
        <v>112</v>
      </c>
      <c r="D20" s="24">
        <v>493862</v>
      </c>
      <c r="E20" s="22">
        <v>8549.2450819999995</v>
      </c>
      <c r="F20" s="23">
        <v>2.4301673346529902</v>
      </c>
    </row>
    <row r="21" spans="1:6" x14ac:dyDescent="0.2">
      <c r="A21" s="21" t="s">
        <v>484</v>
      </c>
      <c r="B21" s="21" t="s">
        <v>483</v>
      </c>
      <c r="C21" s="21" t="s">
        <v>120</v>
      </c>
      <c r="D21" s="24">
        <v>147126</v>
      </c>
      <c r="E21" s="22">
        <v>7904.3443500000003</v>
      </c>
      <c r="F21" s="23">
        <v>2.2468509508122798</v>
      </c>
    </row>
    <row r="22" spans="1:6" x14ac:dyDescent="0.2">
      <c r="A22" s="21" t="s">
        <v>649</v>
      </c>
      <c r="B22" s="21" t="s">
        <v>648</v>
      </c>
      <c r="C22" s="21" t="s">
        <v>150</v>
      </c>
      <c r="D22" s="24">
        <v>744376</v>
      </c>
      <c r="E22" s="22">
        <v>7574.770176</v>
      </c>
      <c r="F22" s="23">
        <v>2.15316777945411</v>
      </c>
    </row>
    <row r="23" spans="1:6" x14ac:dyDescent="0.2">
      <c r="A23" s="21" t="s">
        <v>745</v>
      </c>
      <c r="B23" s="21" t="s">
        <v>744</v>
      </c>
      <c r="C23" s="21" t="s">
        <v>271</v>
      </c>
      <c r="D23" s="24">
        <v>2070795</v>
      </c>
      <c r="E23" s="22">
        <v>7374.1009949999998</v>
      </c>
      <c r="F23" s="23">
        <v>2.0961265221196399</v>
      </c>
    </row>
    <row r="24" spans="1:6" x14ac:dyDescent="0.2">
      <c r="A24" s="21" t="s">
        <v>752</v>
      </c>
      <c r="B24" s="21" t="s">
        <v>751</v>
      </c>
      <c r="C24" s="21" t="s">
        <v>147</v>
      </c>
      <c r="D24" s="24">
        <v>275647</v>
      </c>
      <c r="E24" s="22">
        <v>7352.4702550000002</v>
      </c>
      <c r="F24" s="23">
        <v>2.08997787188583</v>
      </c>
    </row>
    <row r="25" spans="1:6" x14ac:dyDescent="0.2">
      <c r="A25" s="21" t="s">
        <v>130</v>
      </c>
      <c r="B25" s="21" t="s">
        <v>129</v>
      </c>
      <c r="C25" s="21" t="s">
        <v>120</v>
      </c>
      <c r="D25" s="24">
        <v>404221</v>
      </c>
      <c r="E25" s="22">
        <v>7138.7449710000001</v>
      </c>
      <c r="F25" s="23">
        <v>2.0292253494368202</v>
      </c>
    </row>
    <row r="26" spans="1:6" x14ac:dyDescent="0.2">
      <c r="A26" s="21" t="s">
        <v>371</v>
      </c>
      <c r="B26" s="21" t="s">
        <v>370</v>
      </c>
      <c r="C26" s="21" t="s">
        <v>203</v>
      </c>
      <c r="D26" s="24">
        <v>262776</v>
      </c>
      <c r="E26" s="22">
        <v>7084.0467959999996</v>
      </c>
      <c r="F26" s="23">
        <v>2.0136771089927601</v>
      </c>
    </row>
    <row r="27" spans="1:6" x14ac:dyDescent="0.2">
      <c r="A27" s="21" t="s">
        <v>149</v>
      </c>
      <c r="B27" s="21" t="s">
        <v>148</v>
      </c>
      <c r="C27" s="21" t="s">
        <v>150</v>
      </c>
      <c r="D27" s="24">
        <v>100000</v>
      </c>
      <c r="E27" s="22">
        <v>7022.7</v>
      </c>
      <c r="F27" s="23">
        <v>1.9962389634846101</v>
      </c>
    </row>
    <row r="28" spans="1:6" x14ac:dyDescent="0.2">
      <c r="A28" s="21" t="s">
        <v>688</v>
      </c>
      <c r="B28" s="21" t="s">
        <v>687</v>
      </c>
      <c r="C28" s="21" t="s">
        <v>174</v>
      </c>
      <c r="D28" s="24">
        <v>11129422</v>
      </c>
      <c r="E28" s="22">
        <v>6989.277016</v>
      </c>
      <c r="F28" s="23">
        <v>1.9867383066237501</v>
      </c>
    </row>
    <row r="29" spans="1:6" x14ac:dyDescent="0.2">
      <c r="A29" s="21" t="s">
        <v>715</v>
      </c>
      <c r="B29" s="21" t="s">
        <v>714</v>
      </c>
      <c r="C29" s="21" t="s">
        <v>378</v>
      </c>
      <c r="D29" s="24">
        <v>543352</v>
      </c>
      <c r="E29" s="22">
        <v>6972.0211879999997</v>
      </c>
      <c r="F29" s="23">
        <v>1.9818332478570699</v>
      </c>
    </row>
    <row r="30" spans="1:6" x14ac:dyDescent="0.2">
      <c r="A30" s="21" t="s">
        <v>754</v>
      </c>
      <c r="B30" s="21" t="s">
        <v>753</v>
      </c>
      <c r="C30" s="21" t="s">
        <v>174</v>
      </c>
      <c r="D30" s="24">
        <v>1014493</v>
      </c>
      <c r="E30" s="22">
        <v>6956.3785010000001</v>
      </c>
      <c r="F30" s="23">
        <v>1.97738673280118</v>
      </c>
    </row>
    <row r="31" spans="1:6" x14ac:dyDescent="0.2">
      <c r="A31" s="21" t="s">
        <v>756</v>
      </c>
      <c r="B31" s="21" t="s">
        <v>755</v>
      </c>
      <c r="C31" s="21" t="s">
        <v>223</v>
      </c>
      <c r="D31" s="24">
        <v>241359</v>
      </c>
      <c r="E31" s="22">
        <v>6940.7607630000002</v>
      </c>
      <c r="F31" s="23">
        <v>1.97294730962817</v>
      </c>
    </row>
    <row r="32" spans="1:6" x14ac:dyDescent="0.2">
      <c r="A32" s="21" t="s">
        <v>264</v>
      </c>
      <c r="B32" s="21" t="s">
        <v>263</v>
      </c>
      <c r="C32" s="21" t="s">
        <v>133</v>
      </c>
      <c r="D32" s="24">
        <v>1547238</v>
      </c>
      <c r="E32" s="22">
        <v>6808.6208189999998</v>
      </c>
      <c r="F32" s="23">
        <v>1.9353858439745799</v>
      </c>
    </row>
    <row r="33" spans="1:6" x14ac:dyDescent="0.2">
      <c r="A33" s="21" t="s">
        <v>506</v>
      </c>
      <c r="B33" s="21" t="s">
        <v>505</v>
      </c>
      <c r="C33" s="21" t="s">
        <v>223</v>
      </c>
      <c r="D33" s="24">
        <v>565298</v>
      </c>
      <c r="E33" s="22">
        <v>6663.7328239999997</v>
      </c>
      <c r="F33" s="23">
        <v>1.8942006785880201</v>
      </c>
    </row>
    <row r="34" spans="1:6" x14ac:dyDescent="0.2">
      <c r="A34" s="21" t="s">
        <v>721</v>
      </c>
      <c r="B34" s="21" t="s">
        <v>720</v>
      </c>
      <c r="C34" s="21" t="s">
        <v>112</v>
      </c>
      <c r="D34" s="24">
        <v>1073063</v>
      </c>
      <c r="E34" s="22">
        <v>6571.9743440000002</v>
      </c>
      <c r="F34" s="23">
        <v>1.8681178538901</v>
      </c>
    </row>
    <row r="35" spans="1:6" x14ac:dyDescent="0.2">
      <c r="A35" s="21" t="s">
        <v>758</v>
      </c>
      <c r="B35" s="21" t="s">
        <v>757</v>
      </c>
      <c r="C35" s="21" t="s">
        <v>206</v>
      </c>
      <c r="D35" s="24">
        <v>615349</v>
      </c>
      <c r="E35" s="22">
        <v>6169.1814000000004</v>
      </c>
      <c r="F35" s="23">
        <v>1.7536218667299599</v>
      </c>
    </row>
    <row r="36" spans="1:6" x14ac:dyDescent="0.2">
      <c r="A36" s="21" t="s">
        <v>225</v>
      </c>
      <c r="B36" s="21" t="s">
        <v>224</v>
      </c>
      <c r="C36" s="21" t="s">
        <v>226</v>
      </c>
      <c r="D36" s="24">
        <v>539692</v>
      </c>
      <c r="E36" s="22">
        <v>5885.3412600000001</v>
      </c>
      <c r="F36" s="23">
        <v>1.6729388321607901</v>
      </c>
    </row>
    <row r="37" spans="1:6" x14ac:dyDescent="0.2">
      <c r="A37" s="21" t="s">
        <v>760</v>
      </c>
      <c r="B37" s="21" t="s">
        <v>759</v>
      </c>
      <c r="C37" s="21" t="s">
        <v>316</v>
      </c>
      <c r="D37" s="24">
        <v>1715692</v>
      </c>
      <c r="E37" s="22">
        <v>5402.7141080000001</v>
      </c>
      <c r="F37" s="23">
        <v>1.5357495565747601</v>
      </c>
    </row>
    <row r="38" spans="1:6" x14ac:dyDescent="0.2">
      <c r="A38" s="21" t="s">
        <v>665</v>
      </c>
      <c r="B38" s="21" t="s">
        <v>664</v>
      </c>
      <c r="C38" s="21" t="s">
        <v>393</v>
      </c>
      <c r="D38" s="24">
        <v>119305</v>
      </c>
      <c r="E38" s="22">
        <v>5355.0049250000002</v>
      </c>
      <c r="F38" s="23">
        <v>1.5221879734200501</v>
      </c>
    </row>
    <row r="39" spans="1:6" x14ac:dyDescent="0.2">
      <c r="A39" s="21" t="s">
        <v>293</v>
      </c>
      <c r="B39" s="21" t="s">
        <v>292</v>
      </c>
      <c r="C39" s="21" t="s">
        <v>133</v>
      </c>
      <c r="D39" s="24">
        <v>1664970</v>
      </c>
      <c r="E39" s="22">
        <v>5341.2237599999999</v>
      </c>
      <c r="F39" s="23">
        <v>1.5182706056647399</v>
      </c>
    </row>
    <row r="40" spans="1:6" x14ac:dyDescent="0.2">
      <c r="A40" s="21" t="s">
        <v>179</v>
      </c>
      <c r="B40" s="21" t="s">
        <v>178</v>
      </c>
      <c r="C40" s="21" t="s">
        <v>112</v>
      </c>
      <c r="D40" s="24">
        <v>499474</v>
      </c>
      <c r="E40" s="22">
        <v>5272.4475439999997</v>
      </c>
      <c r="F40" s="23">
        <v>1.4987206089198599</v>
      </c>
    </row>
    <row r="41" spans="1:6" x14ac:dyDescent="0.2">
      <c r="A41" s="21" t="s">
        <v>605</v>
      </c>
      <c r="B41" s="21" t="s">
        <v>604</v>
      </c>
      <c r="C41" s="21" t="s">
        <v>218</v>
      </c>
      <c r="D41" s="24">
        <v>752270</v>
      </c>
      <c r="E41" s="22">
        <v>5104.5280849999999</v>
      </c>
      <c r="F41" s="23">
        <v>1.45098863022462</v>
      </c>
    </row>
    <row r="42" spans="1:6" x14ac:dyDescent="0.2">
      <c r="A42" s="21" t="s">
        <v>651</v>
      </c>
      <c r="B42" s="21" t="s">
        <v>650</v>
      </c>
      <c r="C42" s="21" t="s">
        <v>185</v>
      </c>
      <c r="D42" s="24">
        <v>126823</v>
      </c>
      <c r="E42" s="22">
        <v>4439.5659379999997</v>
      </c>
      <c r="F42" s="23">
        <v>1.26196968493524</v>
      </c>
    </row>
    <row r="43" spans="1:6" x14ac:dyDescent="0.2">
      <c r="A43" s="21" t="s">
        <v>146</v>
      </c>
      <c r="B43" s="21" t="s">
        <v>145</v>
      </c>
      <c r="C43" s="21" t="s">
        <v>147</v>
      </c>
      <c r="D43" s="24">
        <v>235539</v>
      </c>
      <c r="E43" s="22">
        <v>4354.8805709999997</v>
      </c>
      <c r="F43" s="23">
        <v>1.2378974293579801</v>
      </c>
    </row>
    <row r="44" spans="1:6" x14ac:dyDescent="0.2">
      <c r="A44" s="21" t="s">
        <v>762</v>
      </c>
      <c r="B44" s="21" t="s">
        <v>761</v>
      </c>
      <c r="C44" s="21" t="s">
        <v>434</v>
      </c>
      <c r="D44" s="24">
        <v>596181</v>
      </c>
      <c r="E44" s="22">
        <v>4249.578168</v>
      </c>
      <c r="F44" s="23">
        <v>1.20796467417591</v>
      </c>
    </row>
    <row r="45" spans="1:6" x14ac:dyDescent="0.2">
      <c r="A45" s="21" t="s">
        <v>661</v>
      </c>
      <c r="B45" s="21" t="s">
        <v>660</v>
      </c>
      <c r="C45" s="21" t="s">
        <v>147</v>
      </c>
      <c r="D45" s="24">
        <v>70153</v>
      </c>
      <c r="E45" s="22">
        <v>4054.3172530000002</v>
      </c>
      <c r="F45" s="23">
        <v>1.15246074455216</v>
      </c>
    </row>
    <row r="46" spans="1:6" x14ac:dyDescent="0.2">
      <c r="A46" s="21" t="s">
        <v>764</v>
      </c>
      <c r="B46" s="21" t="s">
        <v>763</v>
      </c>
      <c r="C46" s="21" t="s">
        <v>218</v>
      </c>
      <c r="D46" s="24">
        <v>844057</v>
      </c>
      <c r="E46" s="22">
        <v>3709.6305149999998</v>
      </c>
      <c r="F46" s="23">
        <v>1.05448174835526</v>
      </c>
    </row>
    <row r="47" spans="1:6" x14ac:dyDescent="0.2">
      <c r="A47" s="21" t="s">
        <v>230</v>
      </c>
      <c r="B47" s="21" t="s">
        <v>229</v>
      </c>
      <c r="C47" s="21" t="s">
        <v>185</v>
      </c>
      <c r="D47" s="24">
        <v>70746</v>
      </c>
      <c r="E47" s="22">
        <v>3649.5739020000001</v>
      </c>
      <c r="F47" s="23">
        <v>1.03741034406837</v>
      </c>
    </row>
    <row r="48" spans="1:6" x14ac:dyDescent="0.2">
      <c r="A48" s="21" t="s">
        <v>210</v>
      </c>
      <c r="B48" s="21" t="s">
        <v>209</v>
      </c>
      <c r="C48" s="21" t="s">
        <v>203</v>
      </c>
      <c r="D48" s="24">
        <v>193246</v>
      </c>
      <c r="E48" s="22">
        <v>3542.5856720000002</v>
      </c>
      <c r="F48" s="23">
        <v>1.00699838380234</v>
      </c>
    </row>
    <row r="49" spans="1:9" x14ac:dyDescent="0.2">
      <c r="A49" s="21" t="s">
        <v>164</v>
      </c>
      <c r="B49" s="21" t="s">
        <v>163</v>
      </c>
      <c r="C49" s="21" t="s">
        <v>144</v>
      </c>
      <c r="D49" s="24">
        <v>31914</v>
      </c>
      <c r="E49" s="22">
        <v>3534.9382529999998</v>
      </c>
      <c r="F49" s="23">
        <v>1.0048245652172001</v>
      </c>
    </row>
    <row r="50" spans="1:9" x14ac:dyDescent="0.2">
      <c r="A50" s="21" t="s">
        <v>694</v>
      </c>
      <c r="B50" s="21" t="s">
        <v>693</v>
      </c>
      <c r="C50" s="21" t="s">
        <v>185</v>
      </c>
      <c r="D50" s="24">
        <v>101199</v>
      </c>
      <c r="E50" s="22">
        <v>3429.3811129999999</v>
      </c>
      <c r="F50" s="23">
        <v>0.97481939971931097</v>
      </c>
    </row>
    <row r="51" spans="1:9" x14ac:dyDescent="0.2">
      <c r="A51" s="21" t="s">
        <v>297</v>
      </c>
      <c r="B51" s="21" t="s">
        <v>296</v>
      </c>
      <c r="C51" s="21" t="s">
        <v>218</v>
      </c>
      <c r="D51" s="24">
        <v>263953</v>
      </c>
      <c r="E51" s="22">
        <v>3359.461808</v>
      </c>
      <c r="F51" s="23">
        <v>0.95494447398693405</v>
      </c>
    </row>
    <row r="52" spans="1:9" x14ac:dyDescent="0.2">
      <c r="A52" s="21" t="s">
        <v>766</v>
      </c>
      <c r="B52" s="21" t="s">
        <v>765</v>
      </c>
      <c r="C52" s="21" t="s">
        <v>144</v>
      </c>
      <c r="D52" s="24">
        <v>3984253</v>
      </c>
      <c r="E52" s="22">
        <v>3222.4638260000002</v>
      </c>
      <c r="F52" s="23">
        <v>0.91600208579049103</v>
      </c>
    </row>
    <row r="53" spans="1:9" x14ac:dyDescent="0.2">
      <c r="A53" s="21" t="s">
        <v>768</v>
      </c>
      <c r="B53" s="21" t="s">
        <v>767</v>
      </c>
      <c r="C53" s="21" t="s">
        <v>680</v>
      </c>
      <c r="D53" s="24">
        <v>1501090</v>
      </c>
      <c r="E53" s="22">
        <v>3124.9691619999999</v>
      </c>
      <c r="F53" s="23">
        <v>0.88828872098654899</v>
      </c>
    </row>
    <row r="54" spans="1:9" x14ac:dyDescent="0.2">
      <c r="A54" s="21" t="s">
        <v>770</v>
      </c>
      <c r="B54" s="21" t="s">
        <v>769</v>
      </c>
      <c r="C54" s="21" t="s">
        <v>147</v>
      </c>
      <c r="D54" s="24">
        <v>94225</v>
      </c>
      <c r="E54" s="22">
        <v>3017.6969629999999</v>
      </c>
      <c r="F54" s="23">
        <v>0.85779604105682505</v>
      </c>
    </row>
    <row r="55" spans="1:9" x14ac:dyDescent="0.2">
      <c r="A55" s="21" t="s">
        <v>684</v>
      </c>
      <c r="B55" s="21" t="s">
        <v>683</v>
      </c>
      <c r="C55" s="21" t="s">
        <v>162</v>
      </c>
      <c r="D55" s="24">
        <v>92624</v>
      </c>
      <c r="E55" s="22">
        <v>1775.9262639999999</v>
      </c>
      <c r="F55" s="23">
        <v>0.50481626788449596</v>
      </c>
    </row>
    <row r="56" spans="1:9" x14ac:dyDescent="0.2">
      <c r="A56" s="20" t="s">
        <v>28</v>
      </c>
      <c r="B56" s="20"/>
      <c r="C56" s="20"/>
      <c r="D56" s="20"/>
      <c r="E56" s="25">
        <f>SUM(E7:E55)</f>
        <v>337041.02033499989</v>
      </c>
      <c r="F56" s="26">
        <f>SUM(F7:F55)</f>
        <v>95.805661225075042</v>
      </c>
      <c r="G56" s="14"/>
      <c r="H56" s="14"/>
      <c r="I56" s="14"/>
    </row>
    <row r="57" spans="1:9" x14ac:dyDescent="0.2">
      <c r="A57" s="21"/>
      <c r="B57" s="21"/>
      <c r="C57" s="21"/>
      <c r="D57" s="21"/>
      <c r="E57" s="22"/>
      <c r="F57" s="23"/>
    </row>
    <row r="58" spans="1:9" x14ac:dyDescent="0.2">
      <c r="A58" s="20" t="s">
        <v>428</v>
      </c>
      <c r="B58" s="21"/>
      <c r="C58" s="21"/>
      <c r="D58" s="21"/>
      <c r="E58" s="22"/>
      <c r="F58" s="23"/>
    </row>
    <row r="59" spans="1:9" x14ac:dyDescent="0.2">
      <c r="A59" s="21" t="s">
        <v>772</v>
      </c>
      <c r="B59" s="21" t="s">
        <v>771</v>
      </c>
      <c r="C59" s="21" t="s">
        <v>345</v>
      </c>
      <c r="D59" s="24">
        <v>598442</v>
      </c>
      <c r="E59" s="22">
        <v>5887.8945970000004</v>
      </c>
      <c r="F59" s="23">
        <v>1.6736646314696499</v>
      </c>
    </row>
    <row r="60" spans="1:9" x14ac:dyDescent="0.2">
      <c r="A60" s="20" t="s">
        <v>28</v>
      </c>
      <c r="B60" s="20"/>
      <c r="C60" s="20"/>
      <c r="D60" s="20"/>
      <c r="E60" s="25">
        <f>SUM(E58:E59)</f>
        <v>5887.8945970000004</v>
      </c>
      <c r="F60" s="26">
        <f>SUM(F58:F59)</f>
        <v>1.6736646314696499</v>
      </c>
      <c r="G60" s="14"/>
      <c r="H60" s="14"/>
      <c r="I60" s="14"/>
    </row>
    <row r="61" spans="1:9" x14ac:dyDescent="0.2">
      <c r="A61" s="21"/>
      <c r="B61" s="21"/>
      <c r="C61" s="21"/>
      <c r="D61" s="21"/>
      <c r="E61" s="22"/>
      <c r="F61" s="23"/>
    </row>
    <row r="62" spans="1:9" x14ac:dyDescent="0.2">
      <c r="A62" s="20" t="s">
        <v>33</v>
      </c>
      <c r="B62" s="20"/>
      <c r="C62" s="20"/>
      <c r="D62" s="20"/>
      <c r="E62" s="25">
        <f>E56+E60</f>
        <v>342928.91493199987</v>
      </c>
      <c r="F62" s="26">
        <f>F56+F60</f>
        <v>97.479325856544691</v>
      </c>
      <c r="G62" s="14"/>
      <c r="H62" s="14"/>
      <c r="I62" s="14"/>
    </row>
    <row r="63" spans="1:9" x14ac:dyDescent="0.2">
      <c r="A63" s="20"/>
      <c r="B63" s="20"/>
      <c r="C63" s="20"/>
      <c r="D63" s="20"/>
      <c r="E63" s="25"/>
      <c r="F63" s="26"/>
      <c r="G63" s="14"/>
      <c r="H63" s="14"/>
      <c r="I63" s="14"/>
    </row>
    <row r="64" spans="1:9" x14ac:dyDescent="0.2">
      <c r="A64" s="20" t="s">
        <v>35</v>
      </c>
      <c r="B64" s="20"/>
      <c r="C64" s="20"/>
      <c r="D64" s="20"/>
      <c r="E64" s="25">
        <f>E66-(E56+E60)</f>
        <v>8867.6449218001217</v>
      </c>
      <c r="F64" s="26">
        <f>F66-(F56+F60)</f>
        <v>2.5206741434553095</v>
      </c>
      <c r="G64" s="14"/>
      <c r="H64" s="14"/>
      <c r="I64" s="14"/>
    </row>
    <row r="65" spans="1:9" x14ac:dyDescent="0.2">
      <c r="A65" s="20"/>
      <c r="B65" s="20"/>
      <c r="C65" s="20"/>
      <c r="D65" s="20"/>
      <c r="E65" s="25"/>
      <c r="F65" s="26"/>
      <c r="G65" s="14"/>
      <c r="H65" s="14"/>
      <c r="I65" s="14"/>
    </row>
    <row r="66" spans="1:9" x14ac:dyDescent="0.2">
      <c r="A66" s="27" t="s">
        <v>34</v>
      </c>
      <c r="B66" s="27"/>
      <c r="C66" s="27"/>
      <c r="D66" s="27"/>
      <c r="E66" s="28">
        <v>351796.55985379999</v>
      </c>
      <c r="F66" s="29">
        <v>100</v>
      </c>
      <c r="G66" s="14"/>
      <c r="H66" s="14"/>
      <c r="I66" s="14"/>
    </row>
    <row r="68" spans="1:9" x14ac:dyDescent="0.2">
      <c r="A68" s="14" t="s">
        <v>37</v>
      </c>
    </row>
    <row r="69" spans="1:9" x14ac:dyDescent="0.2">
      <c r="A69" s="14" t="s">
        <v>38</v>
      </c>
    </row>
    <row r="70" spans="1:9" x14ac:dyDescent="0.2">
      <c r="A70" s="14" t="s">
        <v>39</v>
      </c>
      <c r="B70" s="14"/>
      <c r="C70" s="30" t="s">
        <v>41</v>
      </c>
      <c r="D70" s="14" t="s">
        <v>40</v>
      </c>
    </row>
    <row r="71" spans="1:9" x14ac:dyDescent="0.2">
      <c r="A71" s="7" t="s">
        <v>42</v>
      </c>
      <c r="C71" s="31">
        <v>161.83969999999999</v>
      </c>
      <c r="D71" s="31">
        <v>182.41399999999999</v>
      </c>
    </row>
    <row r="72" spans="1:9" x14ac:dyDescent="0.2">
      <c r="A72" s="7" t="s">
        <v>43</v>
      </c>
      <c r="C72" s="31">
        <v>20.0426</v>
      </c>
      <c r="D72" s="31">
        <v>22.590599999999998</v>
      </c>
    </row>
    <row r="73" spans="1:9" x14ac:dyDescent="0.2">
      <c r="A73" s="7" t="s">
        <v>44</v>
      </c>
      <c r="C73" s="31">
        <v>176.2415</v>
      </c>
      <c r="D73" s="31">
        <v>199.38659999999999</v>
      </c>
    </row>
    <row r="74" spans="1:9" x14ac:dyDescent="0.2">
      <c r="A74" s="7" t="s">
        <v>45</v>
      </c>
      <c r="C74" s="31">
        <v>22.671099999999999</v>
      </c>
      <c r="D74" s="31">
        <v>25.6449</v>
      </c>
    </row>
    <row r="76" spans="1:9" x14ac:dyDescent="0.2">
      <c r="A76" s="7" t="s">
        <v>46</v>
      </c>
    </row>
    <row r="78" spans="1:9" x14ac:dyDescent="0.2">
      <c r="A78" s="14" t="s">
        <v>47</v>
      </c>
      <c r="D78" s="30" t="s">
        <v>48</v>
      </c>
    </row>
    <row r="80" spans="1:9" x14ac:dyDescent="0.2">
      <c r="A80" s="14" t="s">
        <v>359</v>
      </c>
      <c r="D80" s="52">
        <v>0.59609999999999996</v>
      </c>
    </row>
    <row r="82" spans="1:4" x14ac:dyDescent="0.2">
      <c r="A82" s="90" t="s">
        <v>50</v>
      </c>
      <c r="B82" s="90"/>
      <c r="C82" s="90"/>
      <c r="D82" s="30" t="s">
        <v>48</v>
      </c>
    </row>
    <row r="84" spans="1:4" x14ac:dyDescent="0.2">
      <c r="A84" s="14" t="s">
        <v>884</v>
      </c>
    </row>
    <row r="85" spans="1:4" x14ac:dyDescent="0.2">
      <c r="A85" s="65"/>
    </row>
    <row r="86" spans="1:4" x14ac:dyDescent="0.2">
      <c r="A86" s="66" t="s">
        <v>891</v>
      </c>
    </row>
    <row r="87" spans="1:4" x14ac:dyDescent="0.2">
      <c r="A87" s="67"/>
    </row>
    <row r="88" spans="1:4" x14ac:dyDescent="0.2">
      <c r="A88" s="68"/>
    </row>
    <row r="89" spans="1:4" x14ac:dyDescent="0.2">
      <c r="A89" s="68"/>
    </row>
    <row r="90" spans="1:4" x14ac:dyDescent="0.2">
      <c r="A90" s="68"/>
    </row>
    <row r="91" spans="1:4" x14ac:dyDescent="0.2">
      <c r="A91" s="68"/>
    </row>
    <row r="92" spans="1:4" x14ac:dyDescent="0.2">
      <c r="A92" s="68"/>
    </row>
    <row r="93" spans="1:4" x14ac:dyDescent="0.2">
      <c r="A93" s="68"/>
    </row>
    <row r="94" spans="1:4" x14ac:dyDescent="0.2">
      <c r="A94" s="68"/>
    </row>
    <row r="95" spans="1:4" x14ac:dyDescent="0.2">
      <c r="A95" s="68"/>
    </row>
    <row r="96" spans="1:4" x14ac:dyDescent="0.2">
      <c r="A96" s="68"/>
    </row>
    <row r="97" spans="1:1" x14ac:dyDescent="0.2">
      <c r="A97" s="68"/>
    </row>
    <row r="98" spans="1:1" x14ac:dyDescent="0.2">
      <c r="A98" s="68"/>
    </row>
    <row r="99" spans="1:1" x14ac:dyDescent="0.2">
      <c r="A99" s="68"/>
    </row>
    <row r="100" spans="1:1" x14ac:dyDescent="0.2">
      <c r="A100" s="66" t="s">
        <v>905</v>
      </c>
    </row>
    <row r="101" spans="1:1" x14ac:dyDescent="0.2">
      <c r="A101" s="68"/>
    </row>
    <row r="102" spans="1:1" x14ac:dyDescent="0.2">
      <c r="A102" s="66" t="s">
        <v>892</v>
      </c>
    </row>
    <row r="103" spans="1:1" x14ac:dyDescent="0.2">
      <c r="A103" s="68"/>
    </row>
    <row r="104" spans="1:1" x14ac:dyDescent="0.2">
      <c r="A104" s="68"/>
    </row>
    <row r="105" spans="1:1" x14ac:dyDescent="0.2">
      <c r="A105" s="68"/>
    </row>
    <row r="106" spans="1:1" x14ac:dyDescent="0.2">
      <c r="A106" s="68"/>
    </row>
    <row r="107" spans="1:1" x14ac:dyDescent="0.2">
      <c r="A107" s="68"/>
    </row>
    <row r="108" spans="1:1" x14ac:dyDescent="0.2">
      <c r="A108" s="68"/>
    </row>
    <row r="109" spans="1:1" x14ac:dyDescent="0.2">
      <c r="A109" s="68"/>
    </row>
    <row r="110" spans="1:1" x14ac:dyDescent="0.2">
      <c r="A110" s="68"/>
    </row>
    <row r="111" spans="1:1" x14ac:dyDescent="0.2">
      <c r="A111" s="68"/>
    </row>
    <row r="112" spans="1:1" x14ac:dyDescent="0.2">
      <c r="A112" s="68"/>
    </row>
    <row r="113" spans="1:1" x14ac:dyDescent="0.2">
      <c r="A113" s="68"/>
    </row>
    <row r="114" spans="1:1" x14ac:dyDescent="0.2">
      <c r="A114" s="68"/>
    </row>
    <row r="116" spans="1:1" x14ac:dyDescent="0.2">
      <c r="A116" s="7" t="s">
        <v>890</v>
      </c>
    </row>
  </sheetData>
  <mergeCells count="2">
    <mergeCell ref="A1:F1"/>
    <mergeCell ref="A82:C82"/>
  </mergeCells>
  <conditionalFormatting sqref="F2:F3">
    <cfRule type="cellIs" dxfId="41" priority="3" stopIfTrue="1" operator="between">
      <formula>0.009</formula>
      <formula>-0.009</formula>
    </cfRule>
  </conditionalFormatting>
  <conditionalFormatting sqref="F5:F116">
    <cfRule type="cellIs" dxfId="40" priority="1" stopIfTrue="1" operator="between">
      <formula>0.009</formula>
      <formula>-0.009</formula>
    </cfRule>
  </conditionalFormatting>
  <conditionalFormatting sqref="F217:F65536">
    <cfRule type="cellIs" dxfId="39" priority="2" stopIfTrue="1" operator="between">
      <formula>0.009</formula>
      <formula>-0.009</formula>
    </cfRule>
  </conditionalFormatting>
  <hyperlinks>
    <hyperlink ref="A85" r:id="rId1" tooltip="https://www.franklintempletonindia.com/downloadsServlet/pdf/product-labels-jg9o5k7l" display="https://www.franklintempletonindia.com/downloadsServlet/pdf/product-labels-jg9o5k7l" xr:uid="{00000000-0004-0000-17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I107"/>
  <sheetViews>
    <sheetView workbookViewId="0">
      <selection sqref="A1:F1"/>
    </sheetView>
  </sheetViews>
  <sheetFormatPr defaultColWidth="9.140625" defaultRowHeight="11.25" x14ac:dyDescent="0.2"/>
  <cols>
    <col min="1" max="1" width="38.7109375" style="7" bestFit="1" customWidth="1"/>
    <col min="2" max="2" width="34.140625" style="7" bestFit="1" customWidth="1"/>
    <col min="3" max="3" width="25.5703125" style="7" bestFit="1" customWidth="1"/>
    <col min="4" max="4" width="15" style="7" bestFit="1" customWidth="1"/>
    <col min="5" max="5" width="33.28515625" style="10" customWidth="1"/>
    <col min="6" max="6" width="13.5703125" style="11" bestFit="1" customWidth="1"/>
    <col min="7" max="16384" width="9.140625" style="7"/>
  </cols>
  <sheetData>
    <row r="1" spans="1:6" s="1" customFormat="1" ht="15" x14ac:dyDescent="0.2">
      <c r="A1" s="85" t="s">
        <v>20</v>
      </c>
      <c r="B1" s="86"/>
      <c r="C1" s="86"/>
      <c r="D1" s="86"/>
      <c r="E1" s="86"/>
      <c r="F1" s="86"/>
    </row>
    <row r="2" spans="1:6" s="1" customFormat="1" ht="12" x14ac:dyDescent="0.2">
      <c r="E2" s="5"/>
      <c r="F2" s="9"/>
    </row>
    <row r="3" spans="1:6" s="1" customFormat="1" ht="12" x14ac:dyDescent="0.2">
      <c r="A3" s="8" t="s">
        <v>7</v>
      </c>
      <c r="B3" s="2"/>
      <c r="C3" s="3"/>
      <c r="D3" s="3"/>
      <c r="E3" s="4"/>
      <c r="F3" s="9"/>
    </row>
    <row r="4" spans="1:6" s="1" customFormat="1" ht="30.75" customHeight="1" x14ac:dyDescent="0.2">
      <c r="A4" s="6" t="s">
        <v>2</v>
      </c>
      <c r="B4" s="6" t="s">
        <v>0</v>
      </c>
      <c r="C4" s="13" t="s">
        <v>408</v>
      </c>
      <c r="D4" s="13" t="s">
        <v>1</v>
      </c>
      <c r="E4" s="53" t="s">
        <v>6</v>
      </c>
      <c r="F4" s="12" t="s">
        <v>3</v>
      </c>
    </row>
    <row r="5" spans="1:6" x14ac:dyDescent="0.2">
      <c r="A5" s="16" t="s">
        <v>109</v>
      </c>
      <c r="B5" s="17"/>
      <c r="C5" s="17"/>
      <c r="D5" s="17"/>
      <c r="E5" s="18"/>
      <c r="F5" s="19"/>
    </row>
    <row r="6" spans="1:6" x14ac:dyDescent="0.2">
      <c r="A6" s="20" t="s">
        <v>25</v>
      </c>
      <c r="B6" s="21"/>
      <c r="C6" s="21"/>
      <c r="D6" s="21"/>
      <c r="E6" s="22"/>
      <c r="F6" s="23"/>
    </row>
    <row r="7" spans="1:6" x14ac:dyDescent="0.2">
      <c r="A7" s="21" t="s">
        <v>114</v>
      </c>
      <c r="B7" s="21" t="s">
        <v>113</v>
      </c>
      <c r="C7" s="21" t="s">
        <v>112</v>
      </c>
      <c r="D7" s="24">
        <v>4568806</v>
      </c>
      <c r="E7" s="22">
        <v>59040.395539999998</v>
      </c>
      <c r="F7" s="23">
        <v>7.5801081695754897</v>
      </c>
    </row>
    <row r="8" spans="1:6" x14ac:dyDescent="0.2">
      <c r="A8" s="21" t="s">
        <v>125</v>
      </c>
      <c r="B8" s="21" t="s">
        <v>124</v>
      </c>
      <c r="C8" s="21" t="s">
        <v>112</v>
      </c>
      <c r="D8" s="24">
        <v>5049896</v>
      </c>
      <c r="E8" s="22">
        <v>58556.069069999998</v>
      </c>
      <c r="F8" s="23">
        <v>7.51792621773708</v>
      </c>
    </row>
    <row r="9" spans="1:6" x14ac:dyDescent="0.2">
      <c r="A9" s="21" t="s">
        <v>111</v>
      </c>
      <c r="B9" s="21" t="s">
        <v>110</v>
      </c>
      <c r="C9" s="21" t="s">
        <v>112</v>
      </c>
      <c r="D9" s="24">
        <v>3070382</v>
      </c>
      <c r="E9" s="22">
        <v>53292.620369999997</v>
      </c>
      <c r="F9" s="23">
        <v>6.8421599034009803</v>
      </c>
    </row>
    <row r="10" spans="1:6" x14ac:dyDescent="0.2">
      <c r="A10" s="21" t="s">
        <v>127</v>
      </c>
      <c r="B10" s="21" t="s">
        <v>126</v>
      </c>
      <c r="C10" s="21" t="s">
        <v>128</v>
      </c>
      <c r="D10" s="24">
        <v>2984790</v>
      </c>
      <c r="E10" s="22">
        <v>39758.895199999999</v>
      </c>
      <c r="F10" s="23">
        <v>5.1045851499187904</v>
      </c>
    </row>
    <row r="11" spans="1:6" x14ac:dyDescent="0.2">
      <c r="A11" s="21" t="s">
        <v>275</v>
      </c>
      <c r="B11" s="21" t="s">
        <v>274</v>
      </c>
      <c r="C11" s="21" t="s">
        <v>144</v>
      </c>
      <c r="D11" s="24">
        <v>1361891</v>
      </c>
      <c r="E11" s="22">
        <v>37159.876880000003</v>
      </c>
      <c r="F11" s="23">
        <v>4.7709010710755004</v>
      </c>
    </row>
    <row r="12" spans="1:6" x14ac:dyDescent="0.2">
      <c r="A12" s="21" t="s">
        <v>119</v>
      </c>
      <c r="B12" s="21" t="s">
        <v>118</v>
      </c>
      <c r="C12" s="21" t="s">
        <v>120</v>
      </c>
      <c r="D12" s="24">
        <v>2114512</v>
      </c>
      <c r="E12" s="22">
        <v>37157.262119999999</v>
      </c>
      <c r="F12" s="23">
        <v>4.7705653659458802</v>
      </c>
    </row>
    <row r="13" spans="1:6" x14ac:dyDescent="0.2">
      <c r="A13" s="21" t="s">
        <v>116</v>
      </c>
      <c r="B13" s="21" t="s">
        <v>115</v>
      </c>
      <c r="C13" s="21" t="s">
        <v>117</v>
      </c>
      <c r="D13" s="24">
        <v>928294</v>
      </c>
      <c r="E13" s="22">
        <v>33625.593560000001</v>
      </c>
      <c r="F13" s="23">
        <v>4.3171397162862002</v>
      </c>
    </row>
    <row r="14" spans="1:6" x14ac:dyDescent="0.2">
      <c r="A14" s="21" t="s">
        <v>130</v>
      </c>
      <c r="B14" s="21" t="s">
        <v>129</v>
      </c>
      <c r="C14" s="21" t="s">
        <v>120</v>
      </c>
      <c r="D14" s="24">
        <v>1769150</v>
      </c>
      <c r="E14" s="22">
        <v>31244.07358</v>
      </c>
      <c r="F14" s="23">
        <v>4.0113799243455297</v>
      </c>
    </row>
    <row r="15" spans="1:6" x14ac:dyDescent="0.2">
      <c r="A15" s="21" t="s">
        <v>138</v>
      </c>
      <c r="B15" s="21" t="s">
        <v>137</v>
      </c>
      <c r="C15" s="21" t="s">
        <v>139</v>
      </c>
      <c r="D15" s="24">
        <v>10871956</v>
      </c>
      <c r="E15" s="22">
        <v>26282.95363</v>
      </c>
      <c r="F15" s="23">
        <v>3.3744291465046099</v>
      </c>
    </row>
    <row r="16" spans="1:6" x14ac:dyDescent="0.2">
      <c r="A16" s="21" t="s">
        <v>266</v>
      </c>
      <c r="B16" s="21" t="s">
        <v>265</v>
      </c>
      <c r="C16" s="21" t="s">
        <v>112</v>
      </c>
      <c r="D16" s="24">
        <v>1512844</v>
      </c>
      <c r="E16" s="22">
        <v>26188.842479999999</v>
      </c>
      <c r="F16" s="23">
        <v>3.36234635657005</v>
      </c>
    </row>
    <row r="17" spans="1:6" x14ac:dyDescent="0.2">
      <c r="A17" s="21" t="s">
        <v>149</v>
      </c>
      <c r="B17" s="21" t="s">
        <v>148</v>
      </c>
      <c r="C17" s="21" t="s">
        <v>150</v>
      </c>
      <c r="D17" s="24">
        <v>252757</v>
      </c>
      <c r="E17" s="22">
        <v>17750.365839999999</v>
      </c>
      <c r="F17" s="23">
        <v>2.27894294890995</v>
      </c>
    </row>
    <row r="18" spans="1:6" x14ac:dyDescent="0.2">
      <c r="A18" s="21" t="s">
        <v>371</v>
      </c>
      <c r="B18" s="21" t="s">
        <v>370</v>
      </c>
      <c r="C18" s="21" t="s">
        <v>203</v>
      </c>
      <c r="D18" s="24">
        <v>635855</v>
      </c>
      <c r="E18" s="22">
        <v>17141.69702</v>
      </c>
      <c r="F18" s="23">
        <v>2.20079686853822</v>
      </c>
    </row>
    <row r="19" spans="1:6" x14ac:dyDescent="0.2">
      <c r="A19" s="21" t="s">
        <v>264</v>
      </c>
      <c r="B19" s="21" t="s">
        <v>263</v>
      </c>
      <c r="C19" s="21" t="s">
        <v>133</v>
      </c>
      <c r="D19" s="24">
        <v>3831380</v>
      </c>
      <c r="E19" s="22">
        <v>16859.987690000002</v>
      </c>
      <c r="F19" s="23">
        <v>2.1646286285688201</v>
      </c>
    </row>
    <row r="20" spans="1:6" x14ac:dyDescent="0.2">
      <c r="A20" s="21" t="s">
        <v>752</v>
      </c>
      <c r="B20" s="21" t="s">
        <v>751</v>
      </c>
      <c r="C20" s="21" t="s">
        <v>147</v>
      </c>
      <c r="D20" s="24">
        <v>618938</v>
      </c>
      <c r="E20" s="22">
        <v>16509.242740000002</v>
      </c>
      <c r="F20" s="23">
        <v>2.11959700849556</v>
      </c>
    </row>
    <row r="21" spans="1:6" x14ac:dyDescent="0.2">
      <c r="A21" s="21" t="s">
        <v>715</v>
      </c>
      <c r="B21" s="21" t="s">
        <v>714</v>
      </c>
      <c r="C21" s="21" t="s">
        <v>378</v>
      </c>
      <c r="D21" s="24">
        <v>1250848</v>
      </c>
      <c r="E21" s="22">
        <v>16050.25611</v>
      </c>
      <c r="F21" s="23">
        <v>2.0606684008538401</v>
      </c>
    </row>
    <row r="22" spans="1:6" x14ac:dyDescent="0.2">
      <c r="A22" s="21" t="s">
        <v>179</v>
      </c>
      <c r="B22" s="21" t="s">
        <v>178</v>
      </c>
      <c r="C22" s="21" t="s">
        <v>112</v>
      </c>
      <c r="D22" s="24">
        <v>1495867</v>
      </c>
      <c r="E22" s="22">
        <v>15790.37205</v>
      </c>
      <c r="F22" s="23">
        <v>2.0273022746900402</v>
      </c>
    </row>
    <row r="23" spans="1:6" x14ac:dyDescent="0.2">
      <c r="A23" s="21" t="s">
        <v>758</v>
      </c>
      <c r="B23" s="21" t="s">
        <v>757</v>
      </c>
      <c r="C23" s="21" t="s">
        <v>206</v>
      </c>
      <c r="D23" s="24">
        <v>1550950</v>
      </c>
      <c r="E23" s="22">
        <v>15549.049230000001</v>
      </c>
      <c r="F23" s="23">
        <v>1.9963191983969999</v>
      </c>
    </row>
    <row r="24" spans="1:6" x14ac:dyDescent="0.2">
      <c r="A24" s="21" t="s">
        <v>770</v>
      </c>
      <c r="B24" s="21" t="s">
        <v>769</v>
      </c>
      <c r="C24" s="21" t="s">
        <v>147</v>
      </c>
      <c r="D24" s="24">
        <v>436172</v>
      </c>
      <c r="E24" s="22">
        <v>13969.06256</v>
      </c>
      <c r="F24" s="23">
        <v>1.79346707053526</v>
      </c>
    </row>
    <row r="25" spans="1:6" x14ac:dyDescent="0.2">
      <c r="A25" s="21" t="s">
        <v>293</v>
      </c>
      <c r="B25" s="21" t="s">
        <v>292</v>
      </c>
      <c r="C25" s="21" t="s">
        <v>133</v>
      </c>
      <c r="D25" s="24">
        <v>4274868</v>
      </c>
      <c r="E25" s="22">
        <v>13713.776540000001</v>
      </c>
      <c r="F25" s="23">
        <v>1.76069127985701</v>
      </c>
    </row>
    <row r="26" spans="1:6" x14ac:dyDescent="0.2">
      <c r="A26" s="21" t="s">
        <v>146</v>
      </c>
      <c r="B26" s="21" t="s">
        <v>145</v>
      </c>
      <c r="C26" s="21" t="s">
        <v>147</v>
      </c>
      <c r="D26" s="24">
        <v>732917</v>
      </c>
      <c r="E26" s="22">
        <v>13550.902410000001</v>
      </c>
      <c r="F26" s="23">
        <v>1.73978011366082</v>
      </c>
    </row>
    <row r="27" spans="1:6" x14ac:dyDescent="0.2">
      <c r="A27" s="21" t="s">
        <v>297</v>
      </c>
      <c r="B27" s="21" t="s">
        <v>296</v>
      </c>
      <c r="C27" s="21" t="s">
        <v>218</v>
      </c>
      <c r="D27" s="24">
        <v>1060147</v>
      </c>
      <c r="E27" s="22">
        <v>13493.02094</v>
      </c>
      <c r="F27" s="23">
        <v>1.7323487982097501</v>
      </c>
    </row>
    <row r="28" spans="1:6" x14ac:dyDescent="0.2">
      <c r="A28" s="21" t="s">
        <v>283</v>
      </c>
      <c r="B28" s="21" t="s">
        <v>282</v>
      </c>
      <c r="C28" s="21" t="s">
        <v>120</v>
      </c>
      <c r="D28" s="24">
        <v>286328</v>
      </c>
      <c r="E28" s="22">
        <v>11362.783520000001</v>
      </c>
      <c r="F28" s="23">
        <v>1.45885079869961</v>
      </c>
    </row>
    <row r="29" spans="1:6" x14ac:dyDescent="0.2">
      <c r="A29" s="21" t="s">
        <v>299</v>
      </c>
      <c r="B29" s="21" t="s">
        <v>298</v>
      </c>
      <c r="C29" s="21" t="s">
        <v>156</v>
      </c>
      <c r="D29" s="24">
        <v>343545</v>
      </c>
      <c r="E29" s="22">
        <v>11223.78692</v>
      </c>
      <c r="F29" s="23">
        <v>1.4410052329040799</v>
      </c>
    </row>
    <row r="30" spans="1:6" x14ac:dyDescent="0.2">
      <c r="A30" s="21" t="s">
        <v>637</v>
      </c>
      <c r="B30" s="21" t="s">
        <v>636</v>
      </c>
      <c r="C30" s="21" t="s">
        <v>162</v>
      </c>
      <c r="D30" s="24">
        <v>864544</v>
      </c>
      <c r="E30" s="22">
        <v>11092.09952</v>
      </c>
      <c r="F30" s="23">
        <v>1.4240980843756801</v>
      </c>
    </row>
    <row r="31" spans="1:6" x14ac:dyDescent="0.2">
      <c r="A31" s="21" t="s">
        <v>665</v>
      </c>
      <c r="B31" s="21" t="s">
        <v>664</v>
      </c>
      <c r="C31" s="21" t="s">
        <v>393</v>
      </c>
      <c r="D31" s="24">
        <v>211920</v>
      </c>
      <c r="E31" s="22">
        <v>9512.0292000000009</v>
      </c>
      <c r="F31" s="23">
        <v>1.2212352168154299</v>
      </c>
    </row>
    <row r="32" spans="1:6" x14ac:dyDescent="0.2">
      <c r="A32" s="21" t="s">
        <v>135</v>
      </c>
      <c r="B32" s="21" t="s">
        <v>134</v>
      </c>
      <c r="C32" s="21" t="s">
        <v>136</v>
      </c>
      <c r="D32" s="24">
        <v>634041</v>
      </c>
      <c r="E32" s="22">
        <v>9187.8881309999997</v>
      </c>
      <c r="F32" s="23">
        <v>1.1796192292742</v>
      </c>
    </row>
    <row r="33" spans="1:6" x14ac:dyDescent="0.2">
      <c r="A33" s="21" t="s">
        <v>484</v>
      </c>
      <c r="B33" s="21" t="s">
        <v>483</v>
      </c>
      <c r="C33" s="21" t="s">
        <v>120</v>
      </c>
      <c r="D33" s="24">
        <v>170697</v>
      </c>
      <c r="E33" s="22">
        <v>9170.6963250000008</v>
      </c>
      <c r="F33" s="23">
        <v>1.1774119989885901</v>
      </c>
    </row>
    <row r="34" spans="1:6" x14ac:dyDescent="0.2">
      <c r="A34" s="21" t="s">
        <v>649</v>
      </c>
      <c r="B34" s="21" t="s">
        <v>648</v>
      </c>
      <c r="C34" s="21" t="s">
        <v>150</v>
      </c>
      <c r="D34" s="24">
        <v>879169</v>
      </c>
      <c r="E34" s="22">
        <v>8946.4237439999997</v>
      </c>
      <c r="F34" s="23">
        <v>1.1486179774055501</v>
      </c>
    </row>
    <row r="35" spans="1:6" x14ac:dyDescent="0.2">
      <c r="A35" s="21" t="s">
        <v>161</v>
      </c>
      <c r="B35" s="21" t="s">
        <v>160</v>
      </c>
      <c r="C35" s="21" t="s">
        <v>162</v>
      </c>
      <c r="D35" s="24">
        <v>1222730</v>
      </c>
      <c r="E35" s="22">
        <v>8805.4900949999992</v>
      </c>
      <c r="F35" s="23">
        <v>1.1305237167831099</v>
      </c>
    </row>
    <row r="36" spans="1:6" x14ac:dyDescent="0.2">
      <c r="A36" s="21" t="s">
        <v>754</v>
      </c>
      <c r="B36" s="21" t="s">
        <v>753</v>
      </c>
      <c r="C36" s="21" t="s">
        <v>174</v>
      </c>
      <c r="D36" s="24">
        <v>1215659</v>
      </c>
      <c r="E36" s="22">
        <v>8335.7737629999992</v>
      </c>
      <c r="F36" s="23">
        <v>1.0702175387331301</v>
      </c>
    </row>
    <row r="37" spans="1:6" x14ac:dyDescent="0.2">
      <c r="A37" s="21" t="s">
        <v>373</v>
      </c>
      <c r="B37" s="21" t="s">
        <v>372</v>
      </c>
      <c r="C37" s="21" t="s">
        <v>144</v>
      </c>
      <c r="D37" s="24">
        <v>450000</v>
      </c>
      <c r="E37" s="22">
        <v>8201.4750000000004</v>
      </c>
      <c r="F37" s="23">
        <v>1.05297512121087</v>
      </c>
    </row>
    <row r="38" spans="1:6" x14ac:dyDescent="0.2">
      <c r="A38" s="21" t="s">
        <v>756</v>
      </c>
      <c r="B38" s="21" t="s">
        <v>755</v>
      </c>
      <c r="C38" s="21" t="s">
        <v>223</v>
      </c>
      <c r="D38" s="24">
        <v>280281</v>
      </c>
      <c r="E38" s="22">
        <v>8060.0407169999999</v>
      </c>
      <c r="F38" s="23">
        <v>1.03481658493717</v>
      </c>
    </row>
    <row r="39" spans="1:6" x14ac:dyDescent="0.2">
      <c r="A39" s="21" t="s">
        <v>464</v>
      </c>
      <c r="B39" s="21" t="s">
        <v>463</v>
      </c>
      <c r="C39" s="21" t="s">
        <v>120</v>
      </c>
      <c r="D39" s="24">
        <v>104354</v>
      </c>
      <c r="E39" s="22">
        <v>7956.0533139999998</v>
      </c>
      <c r="F39" s="23">
        <v>1.02146579763631</v>
      </c>
    </row>
    <row r="40" spans="1:6" x14ac:dyDescent="0.2">
      <c r="A40" s="21" t="s">
        <v>164</v>
      </c>
      <c r="B40" s="21" t="s">
        <v>163</v>
      </c>
      <c r="C40" s="21" t="s">
        <v>144</v>
      </c>
      <c r="D40" s="24">
        <v>71312</v>
      </c>
      <c r="E40" s="22">
        <v>7898.8380239999997</v>
      </c>
      <c r="F40" s="23">
        <v>1.01412001204008</v>
      </c>
    </row>
    <row r="41" spans="1:6" x14ac:dyDescent="0.2">
      <c r="A41" s="21" t="s">
        <v>651</v>
      </c>
      <c r="B41" s="21" t="s">
        <v>650</v>
      </c>
      <c r="C41" s="21" t="s">
        <v>185</v>
      </c>
      <c r="D41" s="24">
        <v>224099</v>
      </c>
      <c r="E41" s="22">
        <v>7844.8095940000003</v>
      </c>
      <c r="F41" s="23">
        <v>1.0071833826376799</v>
      </c>
    </row>
    <row r="42" spans="1:6" x14ac:dyDescent="0.2">
      <c r="A42" s="21" t="s">
        <v>667</v>
      </c>
      <c r="B42" s="21" t="s">
        <v>666</v>
      </c>
      <c r="C42" s="21" t="s">
        <v>174</v>
      </c>
      <c r="D42" s="24">
        <v>330000</v>
      </c>
      <c r="E42" s="22">
        <v>7836.3450000000003</v>
      </c>
      <c r="F42" s="23">
        <v>1.0060966260611901</v>
      </c>
    </row>
    <row r="43" spans="1:6" x14ac:dyDescent="0.2">
      <c r="A43" s="21" t="s">
        <v>202</v>
      </c>
      <c r="B43" s="21" t="s">
        <v>201</v>
      </c>
      <c r="C43" s="21" t="s">
        <v>203</v>
      </c>
      <c r="D43" s="24">
        <v>70621</v>
      </c>
      <c r="E43" s="22">
        <v>7814.6726870000002</v>
      </c>
      <c r="F43" s="23">
        <v>1.0033141501762901</v>
      </c>
    </row>
    <row r="44" spans="1:6" x14ac:dyDescent="0.2">
      <c r="A44" s="21" t="s">
        <v>143</v>
      </c>
      <c r="B44" s="21" t="s">
        <v>142</v>
      </c>
      <c r="C44" s="21" t="s">
        <v>144</v>
      </c>
      <c r="D44" s="24">
        <v>900015</v>
      </c>
      <c r="E44" s="22">
        <v>7506.575108</v>
      </c>
      <c r="F44" s="23">
        <v>0.96375796234516198</v>
      </c>
    </row>
    <row r="45" spans="1:6" x14ac:dyDescent="0.2">
      <c r="A45" s="21" t="s">
        <v>320</v>
      </c>
      <c r="B45" s="21" t="s">
        <v>319</v>
      </c>
      <c r="C45" s="21" t="s">
        <v>321</v>
      </c>
      <c r="D45" s="24">
        <v>1090002</v>
      </c>
      <c r="E45" s="22">
        <v>7477.958721</v>
      </c>
      <c r="F45" s="23">
        <v>0.960083947174727</v>
      </c>
    </row>
    <row r="46" spans="1:6" x14ac:dyDescent="0.2">
      <c r="A46" s="21" t="s">
        <v>158</v>
      </c>
      <c r="B46" s="21" t="s">
        <v>157</v>
      </c>
      <c r="C46" s="21" t="s">
        <v>159</v>
      </c>
      <c r="D46" s="24">
        <v>1290791</v>
      </c>
      <c r="E46" s="22">
        <v>7434.9561599999997</v>
      </c>
      <c r="F46" s="23">
        <v>0.95456291261919202</v>
      </c>
    </row>
    <row r="47" spans="1:6" x14ac:dyDescent="0.2">
      <c r="A47" s="21" t="s">
        <v>506</v>
      </c>
      <c r="B47" s="21" t="s">
        <v>505</v>
      </c>
      <c r="C47" s="21" t="s">
        <v>223</v>
      </c>
      <c r="D47" s="24">
        <v>601831</v>
      </c>
      <c r="E47" s="22">
        <v>7094.383828</v>
      </c>
      <c r="F47" s="23">
        <v>0.91083733977177594</v>
      </c>
    </row>
    <row r="48" spans="1:6" x14ac:dyDescent="0.2">
      <c r="A48" s="21" t="s">
        <v>688</v>
      </c>
      <c r="B48" s="21" t="s">
        <v>687</v>
      </c>
      <c r="C48" s="21" t="s">
        <v>174</v>
      </c>
      <c r="D48" s="24">
        <v>10830984</v>
      </c>
      <c r="E48" s="22">
        <v>6801.8579520000003</v>
      </c>
      <c r="F48" s="23">
        <v>0.87328037962272698</v>
      </c>
    </row>
    <row r="49" spans="1:9" x14ac:dyDescent="0.2">
      <c r="A49" s="21" t="s">
        <v>694</v>
      </c>
      <c r="B49" s="21" t="s">
        <v>693</v>
      </c>
      <c r="C49" s="21" t="s">
        <v>185</v>
      </c>
      <c r="D49" s="24">
        <v>108780</v>
      </c>
      <c r="E49" s="22">
        <v>3686.2822500000002</v>
      </c>
      <c r="F49" s="23">
        <v>0.47327627030640501</v>
      </c>
    </row>
    <row r="50" spans="1:9" x14ac:dyDescent="0.2">
      <c r="A50" s="20" t="s">
        <v>28</v>
      </c>
      <c r="B50" s="20"/>
      <c r="C50" s="20"/>
      <c r="D50" s="20"/>
      <c r="E50" s="25">
        <f>SUM(E7:E49)</f>
        <v>755935.53513300023</v>
      </c>
      <c r="F50" s="26">
        <f>SUM(F7:F49)</f>
        <v>97.053433892595351</v>
      </c>
      <c r="G50" s="14"/>
      <c r="H50" s="14"/>
      <c r="I50" s="14"/>
    </row>
    <row r="51" spans="1:9" x14ac:dyDescent="0.2">
      <c r="A51" s="21"/>
      <c r="B51" s="21"/>
      <c r="C51" s="21"/>
      <c r="D51" s="21"/>
      <c r="E51" s="22"/>
      <c r="F51" s="23"/>
    </row>
    <row r="52" spans="1:9" x14ac:dyDescent="0.2">
      <c r="A52" s="20" t="s">
        <v>33</v>
      </c>
      <c r="B52" s="20"/>
      <c r="C52" s="20"/>
      <c r="D52" s="20"/>
      <c r="E52" s="25">
        <f>E50</f>
        <v>755935.53513300023</v>
      </c>
      <c r="F52" s="26">
        <f>F50</f>
        <v>97.053433892595351</v>
      </c>
      <c r="G52" s="14"/>
      <c r="H52" s="14"/>
      <c r="I52" s="14"/>
    </row>
    <row r="53" spans="1:9" x14ac:dyDescent="0.2">
      <c r="A53" s="20"/>
      <c r="B53" s="20"/>
      <c r="C53" s="20"/>
      <c r="D53" s="20"/>
      <c r="E53" s="25"/>
      <c r="F53" s="26"/>
      <c r="G53" s="14"/>
      <c r="H53" s="14"/>
      <c r="I53" s="14"/>
    </row>
    <row r="54" spans="1:9" x14ac:dyDescent="0.2">
      <c r="A54" s="20" t="s">
        <v>35</v>
      </c>
      <c r="B54" s="20"/>
      <c r="C54" s="20"/>
      <c r="D54" s="20"/>
      <c r="E54" s="25">
        <f>E56-(E50)</f>
        <v>22950.388645399828</v>
      </c>
      <c r="F54" s="26">
        <f>F56-(F50)</f>
        <v>2.9465661074046494</v>
      </c>
      <c r="G54" s="14"/>
      <c r="H54" s="14"/>
      <c r="I54" s="14"/>
    </row>
    <row r="55" spans="1:9" x14ac:dyDescent="0.2">
      <c r="A55" s="20"/>
      <c r="B55" s="20"/>
      <c r="C55" s="20"/>
      <c r="D55" s="20"/>
      <c r="E55" s="25"/>
      <c r="F55" s="26"/>
      <c r="G55" s="14"/>
      <c r="H55" s="14"/>
      <c r="I55" s="14"/>
    </row>
    <row r="56" spans="1:9" x14ac:dyDescent="0.2">
      <c r="A56" s="27" t="s">
        <v>34</v>
      </c>
      <c r="B56" s="27"/>
      <c r="C56" s="27"/>
      <c r="D56" s="27"/>
      <c r="E56" s="28">
        <v>778885.92377840006</v>
      </c>
      <c r="F56" s="29">
        <v>100</v>
      </c>
      <c r="G56" s="14"/>
      <c r="H56" s="14"/>
      <c r="I56" s="14"/>
    </row>
    <row r="58" spans="1:9" x14ac:dyDescent="0.2">
      <c r="A58" s="14" t="s">
        <v>37</v>
      </c>
    </row>
    <row r="59" spans="1:9" x14ac:dyDescent="0.2">
      <c r="A59" s="14" t="s">
        <v>38</v>
      </c>
    </row>
    <row r="60" spans="1:9" x14ac:dyDescent="0.2">
      <c r="A60" s="14" t="s">
        <v>39</v>
      </c>
      <c r="B60" s="14"/>
      <c r="C60" s="30" t="s">
        <v>41</v>
      </c>
      <c r="D60" s="14" t="s">
        <v>40</v>
      </c>
    </row>
    <row r="61" spans="1:9" x14ac:dyDescent="0.2">
      <c r="A61" s="7" t="s">
        <v>42</v>
      </c>
      <c r="C61" s="31">
        <v>890.98900000000003</v>
      </c>
      <c r="D61" s="31">
        <v>986.64750000000004</v>
      </c>
    </row>
    <row r="62" spans="1:9" x14ac:dyDescent="0.2">
      <c r="A62" s="7" t="s">
        <v>43</v>
      </c>
      <c r="C62" s="31">
        <v>45.168700000000001</v>
      </c>
      <c r="D62" s="31">
        <v>50.018099999999997</v>
      </c>
    </row>
    <row r="63" spans="1:9" x14ac:dyDescent="0.2">
      <c r="A63" s="7" t="s">
        <v>44</v>
      </c>
      <c r="C63" s="31">
        <v>977.12969999999996</v>
      </c>
      <c r="D63" s="31">
        <v>1086.5355999999999</v>
      </c>
    </row>
    <row r="64" spans="1:9" x14ac:dyDescent="0.2">
      <c r="A64" s="7" t="s">
        <v>45</v>
      </c>
      <c r="C64" s="31">
        <v>52.009399999999999</v>
      </c>
      <c r="D64" s="31">
        <v>57.8292</v>
      </c>
    </row>
    <row r="66" spans="1:4" x14ac:dyDescent="0.2">
      <c r="A66" s="7" t="s">
        <v>46</v>
      </c>
    </row>
    <row r="68" spans="1:4" x14ac:dyDescent="0.2">
      <c r="A68" s="14" t="s">
        <v>47</v>
      </c>
      <c r="D68" s="30" t="s">
        <v>48</v>
      </c>
    </row>
    <row r="70" spans="1:4" x14ac:dyDescent="0.2">
      <c r="A70" s="14" t="s">
        <v>359</v>
      </c>
      <c r="D70" s="52">
        <v>0.45779999999999998</v>
      </c>
    </row>
    <row r="72" spans="1:4" x14ac:dyDescent="0.2">
      <c r="A72" s="90" t="s">
        <v>50</v>
      </c>
      <c r="B72" s="90"/>
      <c r="C72" s="90"/>
      <c r="D72" s="30" t="s">
        <v>48</v>
      </c>
    </row>
    <row r="74" spans="1:4" x14ac:dyDescent="0.2">
      <c r="A74" s="14" t="s">
        <v>884</v>
      </c>
    </row>
    <row r="75" spans="1:4" x14ac:dyDescent="0.2">
      <c r="A75" s="65"/>
    </row>
    <row r="76" spans="1:4" x14ac:dyDescent="0.2">
      <c r="A76" s="66" t="s">
        <v>891</v>
      </c>
    </row>
    <row r="77" spans="1:4" x14ac:dyDescent="0.2">
      <c r="A77" s="67"/>
    </row>
    <row r="78" spans="1:4" x14ac:dyDescent="0.2">
      <c r="A78" s="68"/>
    </row>
    <row r="79" spans="1:4" x14ac:dyDescent="0.2">
      <c r="A79" s="68"/>
    </row>
    <row r="80" spans="1:4" x14ac:dyDescent="0.2">
      <c r="A80" s="68"/>
    </row>
    <row r="81" spans="1:1" x14ac:dyDescent="0.2">
      <c r="A81" s="68"/>
    </row>
    <row r="82" spans="1:1" x14ac:dyDescent="0.2">
      <c r="A82" s="68"/>
    </row>
    <row r="83" spans="1:1" x14ac:dyDescent="0.2">
      <c r="A83" s="68"/>
    </row>
    <row r="84" spans="1:1" x14ac:dyDescent="0.2">
      <c r="A84" s="68"/>
    </row>
    <row r="85" spans="1:1" x14ac:dyDescent="0.2">
      <c r="A85" s="68"/>
    </row>
    <row r="86" spans="1:1" x14ac:dyDescent="0.2">
      <c r="A86" s="68"/>
    </row>
    <row r="87" spans="1:1" x14ac:dyDescent="0.2">
      <c r="A87" s="68"/>
    </row>
    <row r="88" spans="1:1" x14ac:dyDescent="0.2">
      <c r="A88" s="68"/>
    </row>
    <row r="89" spans="1:1" x14ac:dyDescent="0.2">
      <c r="A89" s="68"/>
    </row>
    <row r="90" spans="1:1" x14ac:dyDescent="0.2">
      <c r="A90" s="66" t="s">
        <v>906</v>
      </c>
    </row>
    <row r="91" spans="1:1" x14ac:dyDescent="0.2">
      <c r="A91" s="68"/>
    </row>
    <row r="92" spans="1:1" x14ac:dyDescent="0.2">
      <c r="A92" s="66" t="s">
        <v>892</v>
      </c>
    </row>
    <row r="93" spans="1:1" x14ac:dyDescent="0.2">
      <c r="A93" s="68"/>
    </row>
    <row r="94" spans="1:1" x14ac:dyDescent="0.2">
      <c r="A94" s="68"/>
    </row>
    <row r="95" spans="1:1" x14ac:dyDescent="0.2">
      <c r="A95" s="68"/>
    </row>
    <row r="96" spans="1:1" x14ac:dyDescent="0.2">
      <c r="A96" s="68"/>
    </row>
    <row r="97" spans="1:1" x14ac:dyDescent="0.2">
      <c r="A97" s="68"/>
    </row>
    <row r="98" spans="1:1" x14ac:dyDescent="0.2">
      <c r="A98" s="68"/>
    </row>
    <row r="99" spans="1:1" x14ac:dyDescent="0.2">
      <c r="A99" s="68"/>
    </row>
    <row r="100" spans="1:1" x14ac:dyDescent="0.2">
      <c r="A100" s="68"/>
    </row>
    <row r="101" spans="1:1" x14ac:dyDescent="0.2">
      <c r="A101" s="68"/>
    </row>
    <row r="102" spans="1:1" x14ac:dyDescent="0.2">
      <c r="A102" s="68"/>
    </row>
    <row r="103" spans="1:1" x14ac:dyDescent="0.2">
      <c r="A103" s="68"/>
    </row>
    <row r="104" spans="1:1" x14ac:dyDescent="0.2">
      <c r="A104" s="68"/>
    </row>
    <row r="107" spans="1:1" x14ac:dyDescent="0.2">
      <c r="A107" s="7" t="s">
        <v>890</v>
      </c>
    </row>
  </sheetData>
  <mergeCells count="2">
    <mergeCell ref="A1:F1"/>
    <mergeCell ref="A72:C72"/>
  </mergeCells>
  <conditionalFormatting sqref="F2:F3">
    <cfRule type="cellIs" dxfId="38" priority="3" stopIfTrue="1" operator="between">
      <formula>0.009</formula>
      <formula>-0.009</formula>
    </cfRule>
  </conditionalFormatting>
  <conditionalFormatting sqref="F5:F106">
    <cfRule type="cellIs" dxfId="37" priority="1" stopIfTrue="1" operator="between">
      <formula>0.009</formula>
      <formula>-0.009</formula>
    </cfRule>
  </conditionalFormatting>
  <conditionalFormatting sqref="F207:F65536">
    <cfRule type="cellIs" dxfId="36" priority="2" stopIfTrue="1" operator="between">
      <formula>0.009</formula>
      <formula>-0.009</formula>
    </cfRule>
  </conditionalFormatting>
  <hyperlinks>
    <hyperlink ref="A75" r:id="rId1" tooltip="https://www.franklintempletonindia.com/downloadsServlet/pdf/product-labels-jg9o5k7l" display="https://www.franklintempletonindia.com/downloadsServlet/pdf/product-labels-jg9o5k7l" xr:uid="{00000000-0004-0000-18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I105"/>
  <sheetViews>
    <sheetView workbookViewId="0">
      <selection sqref="A1:F1"/>
    </sheetView>
  </sheetViews>
  <sheetFormatPr defaultColWidth="9.140625" defaultRowHeight="11.25" x14ac:dyDescent="0.2"/>
  <cols>
    <col min="1" max="1" width="38.7109375" style="7" bestFit="1" customWidth="1"/>
    <col min="2" max="2" width="32.140625" style="7" bestFit="1" customWidth="1"/>
    <col min="3" max="3" width="20" style="7" bestFit="1" customWidth="1"/>
    <col min="4" max="4" width="15" style="7" bestFit="1" customWidth="1"/>
    <col min="5" max="5" width="33.28515625" style="10" customWidth="1"/>
    <col min="6" max="6" width="13.5703125" style="11" bestFit="1" customWidth="1"/>
    <col min="7" max="16384" width="9.140625" style="7"/>
  </cols>
  <sheetData>
    <row r="1" spans="1:6" s="1" customFormat="1" ht="15" x14ac:dyDescent="0.2">
      <c r="A1" s="85" t="s">
        <v>21</v>
      </c>
      <c r="B1" s="86"/>
      <c r="C1" s="86"/>
      <c r="D1" s="86"/>
      <c r="E1" s="86"/>
      <c r="F1" s="86"/>
    </row>
    <row r="2" spans="1:6" s="1" customFormat="1" ht="12" x14ac:dyDescent="0.2">
      <c r="E2" s="5"/>
      <c r="F2" s="9"/>
    </row>
    <row r="3" spans="1:6" s="1" customFormat="1" ht="12" x14ac:dyDescent="0.2">
      <c r="A3" s="8" t="s">
        <v>7</v>
      </c>
      <c r="B3" s="2"/>
      <c r="C3" s="3"/>
      <c r="D3" s="3"/>
      <c r="E3" s="4"/>
      <c r="F3" s="9"/>
    </row>
    <row r="4" spans="1:6" s="1" customFormat="1" ht="30.75" customHeight="1" x14ac:dyDescent="0.2">
      <c r="A4" s="6" t="s">
        <v>2</v>
      </c>
      <c r="B4" s="6" t="s">
        <v>0</v>
      </c>
      <c r="C4" s="13" t="s">
        <v>408</v>
      </c>
      <c r="D4" s="13" t="s">
        <v>1</v>
      </c>
      <c r="E4" s="53" t="s">
        <v>6</v>
      </c>
      <c r="F4" s="12" t="s">
        <v>3</v>
      </c>
    </row>
    <row r="5" spans="1:6" x14ac:dyDescent="0.2">
      <c r="A5" s="16" t="s">
        <v>109</v>
      </c>
      <c r="B5" s="17"/>
      <c r="C5" s="17"/>
      <c r="D5" s="17"/>
      <c r="E5" s="18"/>
      <c r="F5" s="19"/>
    </row>
    <row r="6" spans="1:6" x14ac:dyDescent="0.2">
      <c r="A6" s="20" t="s">
        <v>25</v>
      </c>
      <c r="B6" s="21"/>
      <c r="C6" s="21"/>
      <c r="D6" s="21"/>
      <c r="E6" s="22"/>
      <c r="F6" s="23"/>
    </row>
    <row r="7" spans="1:6" x14ac:dyDescent="0.2">
      <c r="A7" s="21" t="s">
        <v>116</v>
      </c>
      <c r="B7" s="21" t="s">
        <v>115</v>
      </c>
      <c r="C7" s="21" t="s">
        <v>117</v>
      </c>
      <c r="D7" s="24">
        <v>720000</v>
      </c>
      <c r="E7" s="22">
        <v>26080.560000000001</v>
      </c>
      <c r="F7" s="23">
        <v>9.2334275998126198</v>
      </c>
    </row>
    <row r="8" spans="1:6" x14ac:dyDescent="0.2">
      <c r="A8" s="21" t="s">
        <v>132</v>
      </c>
      <c r="B8" s="21" t="s">
        <v>131</v>
      </c>
      <c r="C8" s="21" t="s">
        <v>133</v>
      </c>
      <c r="D8" s="24">
        <v>3930000</v>
      </c>
      <c r="E8" s="22">
        <v>16040.295</v>
      </c>
      <c r="F8" s="23">
        <v>5.6788237124561904</v>
      </c>
    </row>
    <row r="9" spans="1:6" x14ac:dyDescent="0.2">
      <c r="A9" s="21" t="s">
        <v>114</v>
      </c>
      <c r="B9" s="21" t="s">
        <v>113</v>
      </c>
      <c r="C9" s="21" t="s">
        <v>112</v>
      </c>
      <c r="D9" s="24">
        <v>1200000</v>
      </c>
      <c r="E9" s="22">
        <v>15507</v>
      </c>
      <c r="F9" s="23">
        <v>5.49001868787688</v>
      </c>
    </row>
    <row r="10" spans="1:6" x14ac:dyDescent="0.2">
      <c r="A10" s="21" t="s">
        <v>196</v>
      </c>
      <c r="B10" s="21" t="s">
        <v>195</v>
      </c>
      <c r="C10" s="21" t="s">
        <v>197</v>
      </c>
      <c r="D10" s="24">
        <v>4500000</v>
      </c>
      <c r="E10" s="22">
        <v>11976.75</v>
      </c>
      <c r="F10" s="23">
        <v>4.2401870974417699</v>
      </c>
    </row>
    <row r="11" spans="1:6" x14ac:dyDescent="0.2">
      <c r="A11" s="21" t="s">
        <v>561</v>
      </c>
      <c r="B11" s="21" t="s">
        <v>560</v>
      </c>
      <c r="C11" s="21" t="s">
        <v>226</v>
      </c>
      <c r="D11" s="24">
        <v>180000</v>
      </c>
      <c r="E11" s="22">
        <v>11728.62</v>
      </c>
      <c r="F11" s="23">
        <v>4.15234042580812</v>
      </c>
    </row>
    <row r="12" spans="1:6" x14ac:dyDescent="0.2">
      <c r="A12" s="21" t="s">
        <v>127</v>
      </c>
      <c r="B12" s="21" t="s">
        <v>126</v>
      </c>
      <c r="C12" s="21" t="s">
        <v>128</v>
      </c>
      <c r="D12" s="24">
        <v>880000</v>
      </c>
      <c r="E12" s="22">
        <v>11722.04</v>
      </c>
      <c r="F12" s="23">
        <v>4.1500108763810104</v>
      </c>
    </row>
    <row r="13" spans="1:6" x14ac:dyDescent="0.2">
      <c r="A13" s="21" t="s">
        <v>122</v>
      </c>
      <c r="B13" s="21" t="s">
        <v>121</v>
      </c>
      <c r="C13" s="21" t="s">
        <v>123</v>
      </c>
      <c r="D13" s="24">
        <v>710000</v>
      </c>
      <c r="E13" s="22">
        <v>11449.46</v>
      </c>
      <c r="F13" s="23">
        <v>4.0535080522408498</v>
      </c>
    </row>
    <row r="14" spans="1:6" x14ac:dyDescent="0.2">
      <c r="A14" s="21" t="s">
        <v>535</v>
      </c>
      <c r="B14" s="21" t="s">
        <v>534</v>
      </c>
      <c r="C14" s="21" t="s">
        <v>185</v>
      </c>
      <c r="D14" s="24">
        <v>663983</v>
      </c>
      <c r="E14" s="22">
        <v>11035.729450000001</v>
      </c>
      <c r="F14" s="23">
        <v>3.90703301185615</v>
      </c>
    </row>
    <row r="15" spans="1:6" x14ac:dyDescent="0.2">
      <c r="A15" s="21" t="s">
        <v>293</v>
      </c>
      <c r="B15" s="21" t="s">
        <v>292</v>
      </c>
      <c r="C15" s="21" t="s">
        <v>133</v>
      </c>
      <c r="D15" s="24">
        <v>3365000</v>
      </c>
      <c r="E15" s="22">
        <v>10794.92</v>
      </c>
      <c r="F15" s="23">
        <v>3.8217780701706299</v>
      </c>
    </row>
    <row r="16" spans="1:6" x14ac:dyDescent="0.2">
      <c r="A16" s="21" t="s">
        <v>125</v>
      </c>
      <c r="B16" s="21" t="s">
        <v>124</v>
      </c>
      <c r="C16" s="21" t="s">
        <v>112</v>
      </c>
      <c r="D16" s="24">
        <v>825000</v>
      </c>
      <c r="E16" s="22">
        <v>9566.2875000000004</v>
      </c>
      <c r="F16" s="23">
        <v>3.3867993260207001</v>
      </c>
    </row>
    <row r="17" spans="1:6" x14ac:dyDescent="0.2">
      <c r="A17" s="21" t="s">
        <v>774</v>
      </c>
      <c r="B17" s="21" t="s">
        <v>773</v>
      </c>
      <c r="C17" s="21" t="s">
        <v>117</v>
      </c>
      <c r="D17" s="24">
        <v>3100000</v>
      </c>
      <c r="E17" s="22">
        <v>9262.7999999999993</v>
      </c>
      <c r="F17" s="23">
        <v>3.27935416921816</v>
      </c>
    </row>
    <row r="18" spans="1:6" x14ac:dyDescent="0.2">
      <c r="A18" s="21" t="s">
        <v>743</v>
      </c>
      <c r="B18" s="21" t="s">
        <v>742</v>
      </c>
      <c r="C18" s="21" t="s">
        <v>185</v>
      </c>
      <c r="D18" s="24">
        <v>200000</v>
      </c>
      <c r="E18" s="22">
        <v>8103.5</v>
      </c>
      <c r="F18" s="23">
        <v>2.8689215475082399</v>
      </c>
    </row>
    <row r="19" spans="1:6" x14ac:dyDescent="0.2">
      <c r="A19" s="21" t="s">
        <v>526</v>
      </c>
      <c r="B19" s="21" t="s">
        <v>525</v>
      </c>
      <c r="C19" s="21" t="s">
        <v>223</v>
      </c>
      <c r="D19" s="24">
        <v>485000</v>
      </c>
      <c r="E19" s="22">
        <v>7703.74</v>
      </c>
      <c r="F19" s="23">
        <v>2.7273925689394898</v>
      </c>
    </row>
    <row r="20" spans="1:6" x14ac:dyDescent="0.2">
      <c r="A20" s="21" t="s">
        <v>745</v>
      </c>
      <c r="B20" s="21" t="s">
        <v>744</v>
      </c>
      <c r="C20" s="21" t="s">
        <v>271</v>
      </c>
      <c r="D20" s="24">
        <v>2000000</v>
      </c>
      <c r="E20" s="22">
        <v>7122</v>
      </c>
      <c r="F20" s="23">
        <v>2.52143632521179</v>
      </c>
    </row>
    <row r="21" spans="1:6" x14ac:dyDescent="0.2">
      <c r="A21" s="21" t="s">
        <v>530</v>
      </c>
      <c r="B21" s="21" t="s">
        <v>529</v>
      </c>
      <c r="C21" s="21" t="s">
        <v>531</v>
      </c>
      <c r="D21" s="24">
        <v>950000</v>
      </c>
      <c r="E21" s="22">
        <v>6669</v>
      </c>
      <c r="F21" s="23">
        <v>2.3610585303057299</v>
      </c>
    </row>
    <row r="22" spans="1:6" x14ac:dyDescent="0.2">
      <c r="A22" s="21" t="s">
        <v>184</v>
      </c>
      <c r="B22" s="21" t="s">
        <v>183</v>
      </c>
      <c r="C22" s="21" t="s">
        <v>185</v>
      </c>
      <c r="D22" s="24">
        <v>577218</v>
      </c>
      <c r="E22" s="22">
        <v>6620.4018509999996</v>
      </c>
      <c r="F22" s="23">
        <v>2.3438530910714301</v>
      </c>
    </row>
    <row r="23" spans="1:6" x14ac:dyDescent="0.2">
      <c r="A23" s="21" t="s">
        <v>214</v>
      </c>
      <c r="B23" s="21" t="s">
        <v>213</v>
      </c>
      <c r="C23" s="21" t="s">
        <v>215</v>
      </c>
      <c r="D23" s="24">
        <v>3950000</v>
      </c>
      <c r="E23" s="22">
        <v>5868.12</v>
      </c>
      <c r="F23" s="23">
        <v>2.0775190857486399</v>
      </c>
    </row>
    <row r="24" spans="1:6" x14ac:dyDescent="0.2">
      <c r="A24" s="21" t="s">
        <v>554</v>
      </c>
      <c r="B24" s="21" t="s">
        <v>553</v>
      </c>
      <c r="C24" s="21" t="s">
        <v>437</v>
      </c>
      <c r="D24" s="24">
        <v>762057</v>
      </c>
      <c r="E24" s="22">
        <v>5633.887401</v>
      </c>
      <c r="F24" s="23">
        <v>1.9945925786344301</v>
      </c>
    </row>
    <row r="25" spans="1:6" x14ac:dyDescent="0.2">
      <c r="A25" s="21" t="s">
        <v>208</v>
      </c>
      <c r="B25" s="21" t="s">
        <v>207</v>
      </c>
      <c r="C25" s="21" t="s">
        <v>156</v>
      </c>
      <c r="D25" s="24">
        <v>90000</v>
      </c>
      <c r="E25" s="22">
        <v>5436.2250000000004</v>
      </c>
      <c r="F25" s="23">
        <v>1.9246131967178399</v>
      </c>
    </row>
    <row r="26" spans="1:6" x14ac:dyDescent="0.2">
      <c r="A26" s="21" t="s">
        <v>539</v>
      </c>
      <c r="B26" s="21" t="s">
        <v>538</v>
      </c>
      <c r="C26" s="21" t="s">
        <v>437</v>
      </c>
      <c r="D26" s="24">
        <v>1000000</v>
      </c>
      <c r="E26" s="22">
        <v>5179</v>
      </c>
      <c r="F26" s="23">
        <v>1.8335465779657201</v>
      </c>
    </row>
    <row r="27" spans="1:6" x14ac:dyDescent="0.2">
      <c r="A27" s="21" t="s">
        <v>659</v>
      </c>
      <c r="B27" s="21" t="s">
        <v>658</v>
      </c>
      <c r="C27" s="21" t="s">
        <v>185</v>
      </c>
      <c r="D27" s="24">
        <v>335000</v>
      </c>
      <c r="E27" s="22">
        <v>5093.5074999999997</v>
      </c>
      <c r="F27" s="23">
        <v>1.80327925206946</v>
      </c>
    </row>
    <row r="28" spans="1:6" x14ac:dyDescent="0.2">
      <c r="A28" s="21" t="s">
        <v>210</v>
      </c>
      <c r="B28" s="21" t="s">
        <v>209</v>
      </c>
      <c r="C28" s="21" t="s">
        <v>203</v>
      </c>
      <c r="D28" s="24">
        <v>266526</v>
      </c>
      <c r="E28" s="22">
        <v>4885.9546319999999</v>
      </c>
      <c r="F28" s="23">
        <v>1.7297982999805599</v>
      </c>
    </row>
    <row r="29" spans="1:6" x14ac:dyDescent="0.2">
      <c r="A29" s="21" t="s">
        <v>239</v>
      </c>
      <c r="B29" s="21" t="s">
        <v>238</v>
      </c>
      <c r="C29" s="21" t="s">
        <v>123</v>
      </c>
      <c r="D29" s="24">
        <v>1425000</v>
      </c>
      <c r="E29" s="22">
        <v>4852.8374999999996</v>
      </c>
      <c r="F29" s="23">
        <v>1.71807368054619</v>
      </c>
    </row>
    <row r="30" spans="1:6" x14ac:dyDescent="0.2">
      <c r="A30" s="21" t="s">
        <v>141</v>
      </c>
      <c r="B30" s="21" t="s">
        <v>140</v>
      </c>
      <c r="C30" s="21" t="s">
        <v>112</v>
      </c>
      <c r="D30" s="24">
        <v>575000</v>
      </c>
      <c r="E30" s="22">
        <v>4716.1499999999996</v>
      </c>
      <c r="F30" s="23">
        <v>1.66968153961634</v>
      </c>
    </row>
    <row r="31" spans="1:6" x14ac:dyDescent="0.2">
      <c r="A31" s="21" t="s">
        <v>270</v>
      </c>
      <c r="B31" s="21" t="s">
        <v>269</v>
      </c>
      <c r="C31" s="21" t="s">
        <v>271</v>
      </c>
      <c r="D31" s="24">
        <v>110000</v>
      </c>
      <c r="E31" s="22">
        <v>4457.75</v>
      </c>
      <c r="F31" s="23">
        <v>1.57819892989509</v>
      </c>
    </row>
    <row r="32" spans="1:6" x14ac:dyDescent="0.2">
      <c r="A32" s="21" t="s">
        <v>651</v>
      </c>
      <c r="B32" s="21" t="s">
        <v>650</v>
      </c>
      <c r="C32" s="21" t="s">
        <v>185</v>
      </c>
      <c r="D32" s="24">
        <v>124000</v>
      </c>
      <c r="E32" s="22">
        <v>4340.7439999999997</v>
      </c>
      <c r="F32" s="23">
        <v>1.5367747262068401</v>
      </c>
    </row>
    <row r="33" spans="1:9" x14ac:dyDescent="0.2">
      <c r="A33" s="21" t="s">
        <v>277</v>
      </c>
      <c r="B33" s="21" t="s">
        <v>276</v>
      </c>
      <c r="C33" s="21" t="s">
        <v>128</v>
      </c>
      <c r="D33" s="24">
        <v>1325000</v>
      </c>
      <c r="E33" s="22">
        <v>4117.4375</v>
      </c>
      <c r="F33" s="23">
        <v>1.45771643910267</v>
      </c>
    </row>
    <row r="34" spans="1:9" x14ac:dyDescent="0.2">
      <c r="A34" s="21" t="s">
        <v>704</v>
      </c>
      <c r="B34" s="21" t="s">
        <v>703</v>
      </c>
      <c r="C34" s="21" t="s">
        <v>271</v>
      </c>
      <c r="D34" s="24">
        <v>485000</v>
      </c>
      <c r="E34" s="22">
        <v>4108.4350000000004</v>
      </c>
      <c r="F34" s="23">
        <v>1.4545292402094201</v>
      </c>
    </row>
    <row r="35" spans="1:9" x14ac:dyDescent="0.2">
      <c r="A35" s="21" t="s">
        <v>476</v>
      </c>
      <c r="B35" s="21" t="s">
        <v>475</v>
      </c>
      <c r="C35" s="21" t="s">
        <v>139</v>
      </c>
      <c r="D35" s="24">
        <v>150000</v>
      </c>
      <c r="E35" s="22">
        <v>3750</v>
      </c>
      <c r="F35" s="23">
        <v>1.32763075253359</v>
      </c>
    </row>
    <row r="36" spans="1:9" x14ac:dyDescent="0.2">
      <c r="A36" s="21" t="s">
        <v>228</v>
      </c>
      <c r="B36" s="21" t="s">
        <v>227</v>
      </c>
      <c r="C36" s="21" t="s">
        <v>203</v>
      </c>
      <c r="D36" s="24">
        <v>419853</v>
      </c>
      <c r="E36" s="22">
        <v>3401.6490060000001</v>
      </c>
      <c r="F36" s="23">
        <v>1.20430235458424</v>
      </c>
    </row>
    <row r="37" spans="1:9" x14ac:dyDescent="0.2">
      <c r="A37" s="21" t="s">
        <v>397</v>
      </c>
      <c r="B37" s="21" t="s">
        <v>396</v>
      </c>
      <c r="C37" s="21" t="s">
        <v>271</v>
      </c>
      <c r="D37" s="24">
        <v>3500000</v>
      </c>
      <c r="E37" s="22">
        <v>3077.9</v>
      </c>
      <c r="F37" s="23">
        <v>1.0896839181928299</v>
      </c>
    </row>
    <row r="38" spans="1:9" x14ac:dyDescent="0.2">
      <c r="A38" s="21" t="s">
        <v>230</v>
      </c>
      <c r="B38" s="21" t="s">
        <v>229</v>
      </c>
      <c r="C38" s="21" t="s">
        <v>185</v>
      </c>
      <c r="D38" s="24">
        <v>55000</v>
      </c>
      <c r="E38" s="22">
        <v>2837.2849999999999</v>
      </c>
      <c r="F38" s="23">
        <v>1.0044978185872699</v>
      </c>
    </row>
    <row r="39" spans="1:9" x14ac:dyDescent="0.2">
      <c r="A39" s="21" t="s">
        <v>589</v>
      </c>
      <c r="B39" s="21" t="s">
        <v>588</v>
      </c>
      <c r="C39" s="21" t="s">
        <v>117</v>
      </c>
      <c r="D39" s="24">
        <v>180000</v>
      </c>
      <c r="E39" s="22">
        <v>2816.01</v>
      </c>
      <c r="F39" s="23">
        <v>0.99696572678456097</v>
      </c>
    </row>
    <row r="40" spans="1:9" x14ac:dyDescent="0.2">
      <c r="A40" s="21" t="s">
        <v>155</v>
      </c>
      <c r="B40" s="21" t="s">
        <v>154</v>
      </c>
      <c r="C40" s="21" t="s">
        <v>156</v>
      </c>
      <c r="D40" s="24">
        <v>700000</v>
      </c>
      <c r="E40" s="22">
        <v>2737</v>
      </c>
      <c r="F40" s="23">
        <v>0.96899343191584597</v>
      </c>
    </row>
    <row r="41" spans="1:9" x14ac:dyDescent="0.2">
      <c r="A41" s="21" t="s">
        <v>164</v>
      </c>
      <c r="B41" s="21" t="s">
        <v>163</v>
      </c>
      <c r="C41" s="21" t="s">
        <v>144</v>
      </c>
      <c r="D41" s="24">
        <v>20000</v>
      </c>
      <c r="E41" s="22">
        <v>2215.29</v>
      </c>
      <c r="F41" s="23">
        <v>0.784289901274701</v>
      </c>
    </row>
    <row r="42" spans="1:9" x14ac:dyDescent="0.2">
      <c r="A42" s="21" t="s">
        <v>731</v>
      </c>
      <c r="B42" s="21" t="s">
        <v>730</v>
      </c>
      <c r="C42" s="21" t="s">
        <v>156</v>
      </c>
      <c r="D42" s="24">
        <v>317957</v>
      </c>
      <c r="E42" s="22">
        <v>2060.8382959999999</v>
      </c>
      <c r="F42" s="23">
        <v>0.72960861273827005</v>
      </c>
    </row>
    <row r="43" spans="1:9" x14ac:dyDescent="0.2">
      <c r="A43" s="21" t="s">
        <v>706</v>
      </c>
      <c r="B43" s="21" t="s">
        <v>705</v>
      </c>
      <c r="C43" s="21" t="s">
        <v>559</v>
      </c>
      <c r="D43" s="24">
        <v>49937</v>
      </c>
      <c r="E43" s="22">
        <v>1359.335077</v>
      </c>
      <c r="F43" s="23">
        <v>0.481252013659416</v>
      </c>
    </row>
    <row r="44" spans="1:9" x14ac:dyDescent="0.2">
      <c r="A44" s="21" t="s">
        <v>506</v>
      </c>
      <c r="B44" s="21" t="s">
        <v>505</v>
      </c>
      <c r="C44" s="21" t="s">
        <v>223</v>
      </c>
      <c r="D44" s="24">
        <v>97590</v>
      </c>
      <c r="E44" s="22">
        <v>1150.3909200000001</v>
      </c>
      <c r="F44" s="23">
        <v>0.40727849675397398</v>
      </c>
    </row>
    <row r="45" spans="1:9" x14ac:dyDescent="0.2">
      <c r="A45" s="21" t="s">
        <v>776</v>
      </c>
      <c r="B45" s="21" t="s">
        <v>775</v>
      </c>
      <c r="C45" s="21" t="s">
        <v>559</v>
      </c>
      <c r="D45" s="24">
        <v>188356</v>
      </c>
      <c r="E45" s="22">
        <v>1119.7764199999999</v>
      </c>
      <c r="F45" s="23">
        <v>0.39643989630772403</v>
      </c>
    </row>
    <row r="46" spans="1:9" x14ac:dyDescent="0.2">
      <c r="A46" s="21" t="s">
        <v>713</v>
      </c>
      <c r="B46" s="21" t="s">
        <v>712</v>
      </c>
      <c r="C46" s="21" t="s">
        <v>117</v>
      </c>
      <c r="D46" s="24">
        <v>63500</v>
      </c>
      <c r="E46" s="22">
        <v>855.37675000000002</v>
      </c>
      <c r="F46" s="23">
        <v>0.30283319421392901</v>
      </c>
    </row>
    <row r="47" spans="1:9" x14ac:dyDescent="0.2">
      <c r="A47" s="21" t="s">
        <v>633</v>
      </c>
      <c r="B47" s="21" t="s">
        <v>888</v>
      </c>
      <c r="C47" s="21" t="s">
        <v>223</v>
      </c>
      <c r="D47" s="24">
        <v>62553</v>
      </c>
      <c r="E47" s="22">
        <v>469.8043065</v>
      </c>
      <c r="F47" s="23">
        <v>0.16632710532856401</v>
      </c>
    </row>
    <row r="48" spans="1:9" x14ac:dyDescent="0.2">
      <c r="A48" s="20" t="s">
        <v>28</v>
      </c>
      <c r="B48" s="20"/>
      <c r="C48" s="20"/>
      <c r="D48" s="20"/>
      <c r="E48" s="25">
        <f>SUM(E7:E47)</f>
        <v>267923.80810950004</v>
      </c>
      <c r="F48" s="26">
        <f>SUM(F7:F47)</f>
        <v>94.854369861887889</v>
      </c>
      <c r="G48" s="14"/>
      <c r="H48" s="14"/>
      <c r="I48" s="14"/>
    </row>
    <row r="49" spans="1:9" x14ac:dyDescent="0.2">
      <c r="A49" s="21"/>
      <c r="B49" s="21"/>
      <c r="C49" s="21"/>
      <c r="D49" s="21"/>
      <c r="E49" s="22"/>
      <c r="F49" s="23"/>
    </row>
    <row r="50" spans="1:9" x14ac:dyDescent="0.2">
      <c r="A50" s="20" t="s">
        <v>33</v>
      </c>
      <c r="B50" s="20"/>
      <c r="C50" s="20"/>
      <c r="D50" s="20"/>
      <c r="E50" s="25">
        <f>E48</f>
        <v>267923.80810950004</v>
      </c>
      <c r="F50" s="26">
        <f>F48</f>
        <v>94.854369861887889</v>
      </c>
      <c r="G50" s="14"/>
      <c r="H50" s="14"/>
      <c r="I50" s="14"/>
    </row>
    <row r="51" spans="1:9" x14ac:dyDescent="0.2">
      <c r="A51" s="20"/>
      <c r="B51" s="20"/>
      <c r="C51" s="20"/>
      <c r="D51" s="20"/>
      <c r="E51" s="25"/>
      <c r="F51" s="26"/>
      <c r="G51" s="14"/>
      <c r="H51" s="14"/>
      <c r="I51" s="14"/>
    </row>
    <row r="52" spans="1:9" x14ac:dyDescent="0.2">
      <c r="A52" s="20" t="s">
        <v>35</v>
      </c>
      <c r="B52" s="20"/>
      <c r="C52" s="20"/>
      <c r="D52" s="20"/>
      <c r="E52" s="25">
        <f>E54-(E48)</f>
        <v>14534.246800999972</v>
      </c>
      <c r="F52" s="26">
        <f>F54-(F48)</f>
        <v>5.1456301381121108</v>
      </c>
      <c r="G52" s="14"/>
      <c r="H52" s="14"/>
      <c r="I52" s="14"/>
    </row>
    <row r="53" spans="1:9" x14ac:dyDescent="0.2">
      <c r="A53" s="20"/>
      <c r="B53" s="20"/>
      <c r="C53" s="20"/>
      <c r="D53" s="20"/>
      <c r="E53" s="25"/>
      <c r="F53" s="26"/>
      <c r="G53" s="14"/>
      <c r="H53" s="14"/>
      <c r="I53" s="14"/>
    </row>
    <row r="54" spans="1:9" x14ac:dyDescent="0.2">
      <c r="A54" s="27" t="s">
        <v>34</v>
      </c>
      <c r="B54" s="27"/>
      <c r="C54" s="27"/>
      <c r="D54" s="27"/>
      <c r="E54" s="28">
        <v>282458.05491050001</v>
      </c>
      <c r="F54" s="29">
        <v>100</v>
      </c>
      <c r="G54" s="14"/>
      <c r="H54" s="14"/>
      <c r="I54" s="14"/>
    </row>
    <row r="56" spans="1:9" x14ac:dyDescent="0.2">
      <c r="A56" s="14" t="s">
        <v>37</v>
      </c>
    </row>
    <row r="57" spans="1:9" x14ac:dyDescent="0.2">
      <c r="A57" s="14" t="s">
        <v>38</v>
      </c>
    </row>
    <row r="58" spans="1:9" x14ac:dyDescent="0.2">
      <c r="A58" s="14" t="s">
        <v>39</v>
      </c>
      <c r="B58" s="14"/>
      <c r="C58" s="30" t="s">
        <v>41</v>
      </c>
      <c r="D58" s="14" t="s">
        <v>40</v>
      </c>
    </row>
    <row r="59" spans="1:9" x14ac:dyDescent="0.2">
      <c r="A59" s="7" t="s">
        <v>42</v>
      </c>
      <c r="C59" s="31">
        <v>130.65649999999999</v>
      </c>
      <c r="D59" s="31">
        <v>142.26150000000001</v>
      </c>
    </row>
    <row r="60" spans="1:9" x14ac:dyDescent="0.2">
      <c r="A60" s="7" t="s">
        <v>43</v>
      </c>
      <c r="C60" s="31">
        <v>44.617899999999999</v>
      </c>
      <c r="D60" s="31">
        <v>48.580800000000004</v>
      </c>
    </row>
    <row r="61" spans="1:9" x14ac:dyDescent="0.2">
      <c r="A61" s="7" t="s">
        <v>44</v>
      </c>
      <c r="C61" s="31">
        <v>148.35550000000001</v>
      </c>
      <c r="D61" s="31">
        <v>162.3785</v>
      </c>
    </row>
    <row r="62" spans="1:9" x14ac:dyDescent="0.2">
      <c r="A62" s="7" t="s">
        <v>45</v>
      </c>
      <c r="C62" s="31">
        <v>53.248600000000003</v>
      </c>
      <c r="D62" s="31">
        <v>58.28</v>
      </c>
    </row>
    <row r="64" spans="1:9" x14ac:dyDescent="0.2">
      <c r="A64" s="7" t="s">
        <v>46</v>
      </c>
    </row>
    <row r="66" spans="1:4" x14ac:dyDescent="0.2">
      <c r="A66" s="14" t="s">
        <v>47</v>
      </c>
      <c r="D66" s="30" t="s">
        <v>48</v>
      </c>
    </row>
    <row r="68" spans="1:4" x14ac:dyDescent="0.2">
      <c r="A68" s="14" t="s">
        <v>359</v>
      </c>
      <c r="D68" s="52">
        <v>0.1326</v>
      </c>
    </row>
    <row r="70" spans="1:4" x14ac:dyDescent="0.2">
      <c r="A70" s="90" t="s">
        <v>50</v>
      </c>
      <c r="B70" s="90"/>
      <c r="C70" s="90"/>
      <c r="D70" s="30" t="s">
        <v>48</v>
      </c>
    </row>
    <row r="72" spans="1:4" x14ac:dyDescent="0.2">
      <c r="A72" s="14" t="s">
        <v>884</v>
      </c>
    </row>
    <row r="73" spans="1:4" x14ac:dyDescent="0.2">
      <c r="A73" s="65"/>
    </row>
    <row r="74" spans="1:4" x14ac:dyDescent="0.2">
      <c r="A74" s="66" t="s">
        <v>891</v>
      </c>
    </row>
    <row r="75" spans="1:4" x14ac:dyDescent="0.2">
      <c r="A75" s="67"/>
    </row>
    <row r="76" spans="1:4" x14ac:dyDescent="0.2">
      <c r="A76" s="68"/>
    </row>
    <row r="77" spans="1:4" x14ac:dyDescent="0.2">
      <c r="A77" s="68"/>
    </row>
    <row r="78" spans="1:4" x14ac:dyDescent="0.2">
      <c r="A78" s="68"/>
    </row>
    <row r="79" spans="1:4" x14ac:dyDescent="0.2">
      <c r="A79" s="68"/>
    </row>
    <row r="80" spans="1:4" x14ac:dyDescent="0.2">
      <c r="A80" s="68"/>
    </row>
    <row r="81" spans="1:1" x14ac:dyDescent="0.2">
      <c r="A81" s="68"/>
    </row>
    <row r="82" spans="1:1" x14ac:dyDescent="0.2">
      <c r="A82" s="68"/>
    </row>
    <row r="83" spans="1:1" x14ac:dyDescent="0.2">
      <c r="A83" s="68"/>
    </row>
    <row r="84" spans="1:1" x14ac:dyDescent="0.2">
      <c r="A84" s="68"/>
    </row>
    <row r="85" spans="1:1" x14ac:dyDescent="0.2">
      <c r="A85" s="68"/>
    </row>
    <row r="86" spans="1:1" x14ac:dyDescent="0.2">
      <c r="A86" s="68"/>
    </row>
    <row r="87" spans="1:1" x14ac:dyDescent="0.2">
      <c r="A87" s="68"/>
    </row>
    <row r="88" spans="1:1" x14ac:dyDescent="0.2">
      <c r="A88" s="66" t="s">
        <v>907</v>
      </c>
    </row>
    <row r="89" spans="1:1" x14ac:dyDescent="0.2">
      <c r="A89" s="68"/>
    </row>
    <row r="90" spans="1:1" x14ac:dyDescent="0.2">
      <c r="A90" s="66" t="s">
        <v>892</v>
      </c>
    </row>
    <row r="91" spans="1:1" x14ac:dyDescent="0.2">
      <c r="A91" s="68"/>
    </row>
    <row r="92" spans="1:1" x14ac:dyDescent="0.2">
      <c r="A92" s="68"/>
    </row>
    <row r="93" spans="1:1" x14ac:dyDescent="0.2">
      <c r="A93" s="68"/>
    </row>
    <row r="94" spans="1:1" x14ac:dyDescent="0.2">
      <c r="A94" s="68"/>
    </row>
    <row r="95" spans="1:1" x14ac:dyDescent="0.2">
      <c r="A95" s="68"/>
    </row>
    <row r="96" spans="1:1" x14ac:dyDescent="0.2">
      <c r="A96" s="68"/>
    </row>
    <row r="97" spans="1:1" x14ac:dyDescent="0.2">
      <c r="A97" s="68"/>
    </row>
    <row r="98" spans="1:1" x14ac:dyDescent="0.2">
      <c r="A98" s="68"/>
    </row>
    <row r="99" spans="1:1" x14ac:dyDescent="0.2">
      <c r="A99" s="68"/>
    </row>
    <row r="100" spans="1:1" x14ac:dyDescent="0.2">
      <c r="A100" s="68"/>
    </row>
    <row r="101" spans="1:1" x14ac:dyDescent="0.2">
      <c r="A101" s="68"/>
    </row>
    <row r="102" spans="1:1" x14ac:dyDescent="0.2">
      <c r="A102" s="68"/>
    </row>
    <row r="105" spans="1:1" x14ac:dyDescent="0.2">
      <c r="A105" s="7" t="s">
        <v>890</v>
      </c>
    </row>
  </sheetData>
  <mergeCells count="2">
    <mergeCell ref="A1:F1"/>
    <mergeCell ref="A70:C70"/>
  </mergeCells>
  <conditionalFormatting sqref="F2:F3">
    <cfRule type="cellIs" dxfId="35" priority="3" stopIfTrue="1" operator="between">
      <formula>0.009</formula>
      <formula>-0.009</formula>
    </cfRule>
  </conditionalFormatting>
  <conditionalFormatting sqref="F5:F104">
    <cfRule type="cellIs" dxfId="34" priority="1" stopIfTrue="1" operator="between">
      <formula>0.009</formula>
      <formula>-0.009</formula>
    </cfRule>
  </conditionalFormatting>
  <conditionalFormatting sqref="F205:F65536">
    <cfRule type="cellIs" dxfId="33" priority="2" stopIfTrue="1" operator="between">
      <formula>0.009</formula>
      <formula>-0.009</formula>
    </cfRule>
  </conditionalFormatting>
  <hyperlinks>
    <hyperlink ref="A73" r:id="rId1" tooltip="https://www.franklintempletonindia.com/downloadsServlet/pdf/product-labels-jg9o5k7l" display="https://www.franklintempletonindia.com/downloadsServlet/pdf/product-labels-jg9o5k7l" xr:uid="{00000000-0004-0000-19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I117"/>
  <sheetViews>
    <sheetView workbookViewId="0">
      <selection sqref="A1:F1"/>
    </sheetView>
  </sheetViews>
  <sheetFormatPr defaultColWidth="9.140625" defaultRowHeight="11.25" x14ac:dyDescent="0.2"/>
  <cols>
    <col min="1" max="1" width="38.7109375" style="7" bestFit="1" customWidth="1"/>
    <col min="2" max="2" width="33.140625" style="7" bestFit="1" customWidth="1"/>
    <col min="3" max="3" width="25.5703125" style="7" bestFit="1" customWidth="1"/>
    <col min="4" max="4" width="15" style="7" bestFit="1" customWidth="1"/>
    <col min="5" max="5" width="33.28515625" style="10" customWidth="1"/>
    <col min="6" max="6" width="13.5703125" style="11" bestFit="1" customWidth="1"/>
    <col min="7" max="16384" width="9.140625" style="7"/>
  </cols>
  <sheetData>
    <row r="1" spans="1:6" s="1" customFormat="1" ht="15" x14ac:dyDescent="0.2">
      <c r="A1" s="85" t="s">
        <v>22</v>
      </c>
      <c r="B1" s="86"/>
      <c r="C1" s="86"/>
      <c r="D1" s="86"/>
      <c r="E1" s="86"/>
      <c r="F1" s="86"/>
    </row>
    <row r="2" spans="1:6" s="1" customFormat="1" ht="12" x14ac:dyDescent="0.2">
      <c r="E2" s="5"/>
      <c r="F2" s="9"/>
    </row>
    <row r="3" spans="1:6" s="1" customFormat="1" ht="12" x14ac:dyDescent="0.2">
      <c r="A3" s="8" t="s">
        <v>7</v>
      </c>
      <c r="B3" s="2"/>
      <c r="C3" s="3"/>
      <c r="D3" s="3"/>
      <c r="E3" s="4"/>
      <c r="F3" s="9"/>
    </row>
    <row r="4" spans="1:6" s="1" customFormat="1" ht="30.75" customHeight="1" x14ac:dyDescent="0.2">
      <c r="A4" s="6" t="s">
        <v>2</v>
      </c>
      <c r="B4" s="6" t="s">
        <v>0</v>
      </c>
      <c r="C4" s="13" t="s">
        <v>408</v>
      </c>
      <c r="D4" s="13" t="s">
        <v>1</v>
      </c>
      <c r="E4" s="53" t="s">
        <v>6</v>
      </c>
      <c r="F4" s="12" t="s">
        <v>3</v>
      </c>
    </row>
    <row r="5" spans="1:6" x14ac:dyDescent="0.2">
      <c r="A5" s="16" t="s">
        <v>109</v>
      </c>
      <c r="B5" s="17"/>
      <c r="C5" s="17"/>
      <c r="D5" s="17"/>
      <c r="E5" s="18"/>
      <c r="F5" s="19"/>
    </row>
    <row r="6" spans="1:6" x14ac:dyDescent="0.2">
      <c r="A6" s="20" t="s">
        <v>25</v>
      </c>
      <c r="B6" s="21"/>
      <c r="C6" s="21"/>
      <c r="D6" s="21"/>
      <c r="E6" s="22"/>
      <c r="F6" s="23"/>
    </row>
    <row r="7" spans="1:6" x14ac:dyDescent="0.2">
      <c r="A7" s="21" t="s">
        <v>114</v>
      </c>
      <c r="B7" s="21" t="s">
        <v>113</v>
      </c>
      <c r="C7" s="21" t="s">
        <v>112</v>
      </c>
      <c r="D7" s="24">
        <v>103868</v>
      </c>
      <c r="E7" s="22">
        <v>1342.23423</v>
      </c>
      <c r="F7" s="23">
        <v>5.3612917489328398</v>
      </c>
    </row>
    <row r="8" spans="1:6" x14ac:dyDescent="0.2">
      <c r="A8" s="21" t="s">
        <v>111</v>
      </c>
      <c r="B8" s="21" t="s">
        <v>110</v>
      </c>
      <c r="C8" s="21" t="s">
        <v>112</v>
      </c>
      <c r="D8" s="24">
        <v>52213</v>
      </c>
      <c r="E8" s="22">
        <v>906.26104099999998</v>
      </c>
      <c r="F8" s="23">
        <v>3.6198822328443998</v>
      </c>
    </row>
    <row r="9" spans="1:6" x14ac:dyDescent="0.2">
      <c r="A9" s="21" t="s">
        <v>138</v>
      </c>
      <c r="B9" s="21" t="s">
        <v>137</v>
      </c>
      <c r="C9" s="21" t="s">
        <v>139</v>
      </c>
      <c r="D9" s="24">
        <v>296717</v>
      </c>
      <c r="E9" s="22">
        <v>717.31334749999996</v>
      </c>
      <c r="F9" s="23">
        <v>2.8651676774411801</v>
      </c>
    </row>
    <row r="10" spans="1:6" x14ac:dyDescent="0.2">
      <c r="A10" s="21" t="s">
        <v>116</v>
      </c>
      <c r="B10" s="21" t="s">
        <v>115</v>
      </c>
      <c r="C10" s="21" t="s">
        <v>117</v>
      </c>
      <c r="D10" s="24">
        <v>19650</v>
      </c>
      <c r="E10" s="22">
        <v>711.78195000000005</v>
      </c>
      <c r="F10" s="23">
        <v>2.8430735934772899</v>
      </c>
    </row>
    <row r="11" spans="1:6" x14ac:dyDescent="0.2">
      <c r="A11" s="21" t="s">
        <v>653</v>
      </c>
      <c r="B11" s="21" t="s">
        <v>652</v>
      </c>
      <c r="C11" s="21" t="s">
        <v>223</v>
      </c>
      <c r="D11" s="24">
        <v>31199</v>
      </c>
      <c r="E11" s="22">
        <v>613.62193200000002</v>
      </c>
      <c r="F11" s="23">
        <v>2.4509926266713</v>
      </c>
    </row>
    <row r="12" spans="1:6" x14ac:dyDescent="0.2">
      <c r="A12" s="21" t="s">
        <v>161</v>
      </c>
      <c r="B12" s="21" t="s">
        <v>160</v>
      </c>
      <c r="C12" s="21" t="s">
        <v>162</v>
      </c>
      <c r="D12" s="24">
        <v>81715</v>
      </c>
      <c r="E12" s="22">
        <v>588.4705725</v>
      </c>
      <c r="F12" s="23">
        <v>2.35053044715902</v>
      </c>
    </row>
    <row r="13" spans="1:6" x14ac:dyDescent="0.2">
      <c r="A13" s="21" t="s">
        <v>671</v>
      </c>
      <c r="B13" s="21" t="s">
        <v>670</v>
      </c>
      <c r="C13" s="21" t="s">
        <v>159</v>
      </c>
      <c r="D13" s="24">
        <v>85863</v>
      </c>
      <c r="E13" s="22">
        <v>581.03492100000005</v>
      </c>
      <c r="F13" s="23">
        <v>2.32083019354911</v>
      </c>
    </row>
    <row r="14" spans="1:6" x14ac:dyDescent="0.2">
      <c r="A14" s="21" t="s">
        <v>135</v>
      </c>
      <c r="B14" s="21" t="s">
        <v>134</v>
      </c>
      <c r="C14" s="21" t="s">
        <v>136</v>
      </c>
      <c r="D14" s="24">
        <v>36512</v>
      </c>
      <c r="E14" s="22">
        <v>529.09539199999995</v>
      </c>
      <c r="F14" s="23">
        <v>2.11336791755638</v>
      </c>
    </row>
    <row r="15" spans="1:6" x14ac:dyDescent="0.2">
      <c r="A15" s="21" t="s">
        <v>758</v>
      </c>
      <c r="B15" s="21" t="s">
        <v>757</v>
      </c>
      <c r="C15" s="21" t="s">
        <v>206</v>
      </c>
      <c r="D15" s="24">
        <v>51251</v>
      </c>
      <c r="E15" s="22">
        <v>513.81690049999997</v>
      </c>
      <c r="F15" s="23">
        <v>2.0523409756230802</v>
      </c>
    </row>
    <row r="16" spans="1:6" x14ac:dyDescent="0.2">
      <c r="A16" s="21" t="s">
        <v>119</v>
      </c>
      <c r="B16" s="21" t="s">
        <v>118</v>
      </c>
      <c r="C16" s="21" t="s">
        <v>120</v>
      </c>
      <c r="D16" s="24">
        <v>26515</v>
      </c>
      <c r="E16" s="22">
        <v>465.93483750000001</v>
      </c>
      <c r="F16" s="23">
        <v>1.8610854528937999</v>
      </c>
    </row>
    <row r="17" spans="1:9" x14ac:dyDescent="0.2">
      <c r="A17" s="21" t="s">
        <v>143</v>
      </c>
      <c r="B17" s="21" t="s">
        <v>142</v>
      </c>
      <c r="C17" s="21" t="s">
        <v>144</v>
      </c>
      <c r="D17" s="24">
        <v>45274</v>
      </c>
      <c r="E17" s="22">
        <v>377.60779700000001</v>
      </c>
      <c r="F17" s="23">
        <v>1.50828038887729</v>
      </c>
    </row>
    <row r="18" spans="1:9" x14ac:dyDescent="0.2">
      <c r="A18" s="21" t="s">
        <v>770</v>
      </c>
      <c r="B18" s="21" t="s">
        <v>769</v>
      </c>
      <c r="C18" s="21" t="s">
        <v>147</v>
      </c>
      <c r="D18" s="24">
        <v>9805</v>
      </c>
      <c r="E18" s="22">
        <v>314.01983250000001</v>
      </c>
      <c r="F18" s="23">
        <v>1.2542907186799499</v>
      </c>
    </row>
    <row r="19" spans="1:9" x14ac:dyDescent="0.2">
      <c r="A19" s="21" t="s">
        <v>667</v>
      </c>
      <c r="B19" s="21" t="s">
        <v>666</v>
      </c>
      <c r="C19" s="21" t="s">
        <v>174</v>
      </c>
      <c r="D19" s="24">
        <v>12937</v>
      </c>
      <c r="E19" s="22">
        <v>307.20847049999998</v>
      </c>
      <c r="F19" s="23">
        <v>1.2270840672078001</v>
      </c>
    </row>
    <row r="20" spans="1:9" x14ac:dyDescent="0.2">
      <c r="A20" s="21" t="s">
        <v>127</v>
      </c>
      <c r="B20" s="21" t="s">
        <v>126</v>
      </c>
      <c r="C20" s="21" t="s">
        <v>128</v>
      </c>
      <c r="D20" s="24">
        <v>21694</v>
      </c>
      <c r="E20" s="22">
        <v>288.97492699999998</v>
      </c>
      <c r="F20" s="23">
        <v>1.1542537488211499</v>
      </c>
    </row>
    <row r="21" spans="1:9" x14ac:dyDescent="0.2">
      <c r="A21" s="21" t="s">
        <v>649</v>
      </c>
      <c r="B21" s="21" t="s">
        <v>648</v>
      </c>
      <c r="C21" s="21" t="s">
        <v>150</v>
      </c>
      <c r="D21" s="24">
        <v>27401</v>
      </c>
      <c r="E21" s="22">
        <v>278.83257600000002</v>
      </c>
      <c r="F21" s="23">
        <v>1.11374211417816</v>
      </c>
    </row>
    <row r="22" spans="1:9" x14ac:dyDescent="0.2">
      <c r="A22" s="21" t="s">
        <v>191</v>
      </c>
      <c r="B22" s="21" t="s">
        <v>190</v>
      </c>
      <c r="C22" s="21" t="s">
        <v>174</v>
      </c>
      <c r="D22" s="24">
        <v>5805</v>
      </c>
      <c r="E22" s="22">
        <v>260.17719749999998</v>
      </c>
      <c r="F22" s="23">
        <v>1.0392268585023501</v>
      </c>
    </row>
    <row r="23" spans="1:9" x14ac:dyDescent="0.2">
      <c r="A23" s="21" t="s">
        <v>225</v>
      </c>
      <c r="B23" s="21" t="s">
        <v>224</v>
      </c>
      <c r="C23" s="21" t="s">
        <v>226</v>
      </c>
      <c r="D23" s="24">
        <v>21799</v>
      </c>
      <c r="E23" s="22">
        <v>237.71809500000001</v>
      </c>
      <c r="F23" s="23">
        <v>0.94951837228553904</v>
      </c>
    </row>
    <row r="24" spans="1:9" x14ac:dyDescent="0.2">
      <c r="A24" s="21" t="s">
        <v>149</v>
      </c>
      <c r="B24" s="21" t="s">
        <v>148</v>
      </c>
      <c r="C24" s="21" t="s">
        <v>150</v>
      </c>
      <c r="D24" s="24">
        <v>3360</v>
      </c>
      <c r="E24" s="22">
        <v>235.96271999999999</v>
      </c>
      <c r="F24" s="23">
        <v>0.94250687064637795</v>
      </c>
    </row>
    <row r="25" spans="1:9" x14ac:dyDescent="0.2">
      <c r="A25" s="21" t="s">
        <v>266</v>
      </c>
      <c r="B25" s="21" t="s">
        <v>265</v>
      </c>
      <c r="C25" s="21" t="s">
        <v>112</v>
      </c>
      <c r="D25" s="24">
        <v>12867</v>
      </c>
      <c r="E25" s="22">
        <v>222.74063699999999</v>
      </c>
      <c r="F25" s="23">
        <v>0.88969384970918597</v>
      </c>
    </row>
    <row r="26" spans="1:9" x14ac:dyDescent="0.2">
      <c r="A26" s="21" t="s">
        <v>320</v>
      </c>
      <c r="B26" s="21" t="s">
        <v>319</v>
      </c>
      <c r="C26" s="21" t="s">
        <v>321</v>
      </c>
      <c r="D26" s="24">
        <v>28035</v>
      </c>
      <c r="E26" s="22">
        <v>192.33411749999999</v>
      </c>
      <c r="F26" s="23">
        <v>0.76824096282437204</v>
      </c>
    </row>
    <row r="27" spans="1:9" x14ac:dyDescent="0.2">
      <c r="A27" s="20" t="s">
        <v>28</v>
      </c>
      <c r="B27" s="20"/>
      <c r="C27" s="20"/>
      <c r="D27" s="20"/>
      <c r="E27" s="25">
        <f>SUM(E7:E26)</f>
        <v>9685.1414940000013</v>
      </c>
      <c r="F27" s="26">
        <f>SUM(F7:F26)</f>
        <v>38.685400817880584</v>
      </c>
      <c r="G27" s="14"/>
      <c r="H27" s="14"/>
      <c r="I27" s="14"/>
    </row>
    <row r="28" spans="1:9" x14ac:dyDescent="0.2">
      <c r="A28" s="21"/>
      <c r="B28" s="21"/>
      <c r="C28" s="21"/>
      <c r="D28" s="21"/>
      <c r="E28" s="22"/>
      <c r="F28" s="23"/>
    </row>
    <row r="29" spans="1:9" x14ac:dyDescent="0.2">
      <c r="A29" s="20" t="s">
        <v>428</v>
      </c>
      <c r="B29" s="21"/>
      <c r="C29" s="21"/>
      <c r="D29" s="21"/>
      <c r="E29" s="22"/>
      <c r="F29" s="23"/>
    </row>
    <row r="30" spans="1:9" x14ac:dyDescent="0.2">
      <c r="A30" s="21" t="s">
        <v>778</v>
      </c>
      <c r="B30" s="21" t="s">
        <v>777</v>
      </c>
      <c r="C30" s="21" t="s">
        <v>431</v>
      </c>
      <c r="D30" s="24">
        <v>122000</v>
      </c>
      <c r="E30" s="22">
        <v>3307.2322899999999</v>
      </c>
      <c r="F30" s="23">
        <v>13.210091645614799</v>
      </c>
    </row>
    <row r="31" spans="1:9" x14ac:dyDescent="0.2">
      <c r="A31" s="21" t="s">
        <v>780</v>
      </c>
      <c r="B31" s="21" t="s">
        <v>779</v>
      </c>
      <c r="C31" s="21" t="s">
        <v>120</v>
      </c>
      <c r="D31" s="24">
        <v>27900</v>
      </c>
      <c r="E31" s="22">
        <v>1221.116777</v>
      </c>
      <c r="F31" s="23">
        <v>4.8775118043395196</v>
      </c>
    </row>
    <row r="32" spans="1:9" x14ac:dyDescent="0.2">
      <c r="A32" s="21" t="s">
        <v>782</v>
      </c>
      <c r="B32" s="21" t="s">
        <v>781</v>
      </c>
      <c r="C32" s="21" t="s">
        <v>139</v>
      </c>
      <c r="D32" s="24">
        <v>86704</v>
      </c>
      <c r="E32" s="22">
        <v>886.80428540000003</v>
      </c>
      <c r="F32" s="23">
        <v>3.5421660332960698</v>
      </c>
    </row>
    <row r="33" spans="1:6" x14ac:dyDescent="0.2">
      <c r="A33" s="21" t="s">
        <v>784</v>
      </c>
      <c r="B33" s="21" t="s">
        <v>783</v>
      </c>
      <c r="C33" s="21" t="s">
        <v>431</v>
      </c>
      <c r="D33" s="24">
        <v>23765</v>
      </c>
      <c r="E33" s="22">
        <v>858.17626889999997</v>
      </c>
      <c r="F33" s="23">
        <v>3.42781702831669</v>
      </c>
    </row>
    <row r="34" spans="1:6" x14ac:dyDescent="0.2">
      <c r="A34" s="21" t="s">
        <v>786</v>
      </c>
      <c r="B34" s="21" t="s">
        <v>785</v>
      </c>
      <c r="C34" s="21" t="s">
        <v>162</v>
      </c>
      <c r="D34" s="24">
        <v>111800</v>
      </c>
      <c r="E34" s="22">
        <v>743.17451270000004</v>
      </c>
      <c r="F34" s="23">
        <v>2.9684650368033698</v>
      </c>
    </row>
    <row r="35" spans="1:6" x14ac:dyDescent="0.2">
      <c r="A35" s="21" t="s">
        <v>430</v>
      </c>
      <c r="B35" s="21" t="s">
        <v>429</v>
      </c>
      <c r="C35" s="21" t="s">
        <v>431</v>
      </c>
      <c r="D35" s="24">
        <v>18000</v>
      </c>
      <c r="E35" s="22">
        <v>611.12473160000002</v>
      </c>
      <c r="F35" s="23">
        <v>2.4410180487617898</v>
      </c>
    </row>
    <row r="36" spans="1:6" x14ac:dyDescent="0.2">
      <c r="A36" s="21" t="s">
        <v>788</v>
      </c>
      <c r="B36" s="21" t="s">
        <v>787</v>
      </c>
      <c r="C36" s="21" t="s">
        <v>174</v>
      </c>
      <c r="D36" s="24">
        <v>20900</v>
      </c>
      <c r="E36" s="22">
        <v>607.37722559999997</v>
      </c>
      <c r="F36" s="23">
        <v>2.42604937001123</v>
      </c>
    </row>
    <row r="37" spans="1:6" x14ac:dyDescent="0.2">
      <c r="A37" s="21" t="s">
        <v>790</v>
      </c>
      <c r="B37" s="21" t="s">
        <v>789</v>
      </c>
      <c r="C37" s="21" t="s">
        <v>139</v>
      </c>
      <c r="D37" s="24">
        <v>27790</v>
      </c>
      <c r="E37" s="22">
        <v>548.62871140000004</v>
      </c>
      <c r="F37" s="23">
        <v>2.1913899362084401</v>
      </c>
    </row>
    <row r="38" spans="1:6" x14ac:dyDescent="0.2">
      <c r="A38" s="21" t="s">
        <v>792</v>
      </c>
      <c r="B38" s="21" t="s">
        <v>791</v>
      </c>
      <c r="C38" s="21" t="s">
        <v>434</v>
      </c>
      <c r="D38" s="24">
        <v>13921</v>
      </c>
      <c r="E38" s="22">
        <v>516.36832100000004</v>
      </c>
      <c r="F38" s="23">
        <v>2.0625321251027899</v>
      </c>
    </row>
    <row r="39" spans="1:6" x14ac:dyDescent="0.2">
      <c r="A39" s="21" t="s">
        <v>794</v>
      </c>
      <c r="B39" s="21" t="s">
        <v>793</v>
      </c>
      <c r="C39" s="21" t="s">
        <v>431</v>
      </c>
      <c r="D39" s="24">
        <v>4247</v>
      </c>
      <c r="E39" s="22">
        <v>482.6275301</v>
      </c>
      <c r="F39" s="23">
        <v>1.9277611441432001</v>
      </c>
    </row>
    <row r="40" spans="1:6" x14ac:dyDescent="0.2">
      <c r="A40" s="21" t="s">
        <v>443</v>
      </c>
      <c r="B40" s="21" t="s">
        <v>442</v>
      </c>
      <c r="C40" s="21" t="s">
        <v>144</v>
      </c>
      <c r="D40" s="24">
        <v>3611</v>
      </c>
      <c r="E40" s="22">
        <v>473.5686273</v>
      </c>
      <c r="F40" s="23">
        <v>1.89157713113675</v>
      </c>
    </row>
    <row r="41" spans="1:6" x14ac:dyDescent="0.2">
      <c r="A41" s="21" t="s">
        <v>796</v>
      </c>
      <c r="B41" s="21" t="s">
        <v>795</v>
      </c>
      <c r="C41" s="21" t="s">
        <v>139</v>
      </c>
      <c r="D41" s="24">
        <v>2649000</v>
      </c>
      <c r="E41" s="22">
        <v>471.2060103</v>
      </c>
      <c r="F41" s="23">
        <v>1.8821401202597501</v>
      </c>
    </row>
    <row r="42" spans="1:6" x14ac:dyDescent="0.2">
      <c r="A42" s="21" t="s">
        <v>798</v>
      </c>
      <c r="B42" s="21" t="s">
        <v>797</v>
      </c>
      <c r="C42" s="21" t="s">
        <v>112</v>
      </c>
      <c r="D42" s="24">
        <v>793900</v>
      </c>
      <c r="E42" s="22">
        <v>435.99393370000001</v>
      </c>
      <c r="F42" s="23">
        <v>1.74149237672964</v>
      </c>
    </row>
    <row r="43" spans="1:6" x14ac:dyDescent="0.2">
      <c r="A43" s="21" t="s">
        <v>800</v>
      </c>
      <c r="B43" s="21" t="s">
        <v>799</v>
      </c>
      <c r="C43" s="21" t="s">
        <v>136</v>
      </c>
      <c r="D43" s="24">
        <v>419900</v>
      </c>
      <c r="E43" s="22">
        <v>368.37813519999997</v>
      </c>
      <c r="F43" s="23">
        <v>1.47141431248928</v>
      </c>
    </row>
    <row r="44" spans="1:6" x14ac:dyDescent="0.2">
      <c r="A44" s="21" t="s">
        <v>802</v>
      </c>
      <c r="B44" s="21" t="s">
        <v>801</v>
      </c>
      <c r="C44" s="21" t="s">
        <v>112</v>
      </c>
      <c r="D44" s="24">
        <v>14140</v>
      </c>
      <c r="E44" s="22">
        <v>347.8665125</v>
      </c>
      <c r="F44" s="23">
        <v>1.38948465291061</v>
      </c>
    </row>
    <row r="45" spans="1:6" x14ac:dyDescent="0.2">
      <c r="A45" s="21" t="s">
        <v>804</v>
      </c>
      <c r="B45" s="21" t="s">
        <v>803</v>
      </c>
      <c r="C45" s="21" t="s">
        <v>112</v>
      </c>
      <c r="D45" s="24">
        <v>81500</v>
      </c>
      <c r="E45" s="22">
        <v>335.01813879999997</v>
      </c>
      <c r="F45" s="23">
        <v>1.33816434057957</v>
      </c>
    </row>
    <row r="46" spans="1:6" x14ac:dyDescent="0.2">
      <c r="A46" s="21" t="s">
        <v>436</v>
      </c>
      <c r="B46" s="21" t="s">
        <v>435</v>
      </c>
      <c r="C46" s="21" t="s">
        <v>437</v>
      </c>
      <c r="D46" s="24">
        <v>53000</v>
      </c>
      <c r="E46" s="22">
        <v>295.02164850000003</v>
      </c>
      <c r="F46" s="23">
        <v>1.1784061935744401</v>
      </c>
    </row>
    <row r="47" spans="1:6" x14ac:dyDescent="0.2">
      <c r="A47" s="21" t="s">
        <v>806</v>
      </c>
      <c r="B47" s="21" t="s">
        <v>805</v>
      </c>
      <c r="C47" s="21" t="s">
        <v>156</v>
      </c>
      <c r="D47" s="24">
        <v>31300</v>
      </c>
      <c r="E47" s="22">
        <v>264.10498799999999</v>
      </c>
      <c r="F47" s="23">
        <v>1.05491564837861</v>
      </c>
    </row>
    <row r="48" spans="1:6" x14ac:dyDescent="0.2">
      <c r="A48" s="21" t="s">
        <v>808</v>
      </c>
      <c r="B48" s="21" t="s">
        <v>807</v>
      </c>
      <c r="C48" s="21" t="s">
        <v>159</v>
      </c>
      <c r="D48" s="24">
        <v>387687</v>
      </c>
      <c r="E48" s="22">
        <v>258.47113259999998</v>
      </c>
      <c r="F48" s="23">
        <v>1.0324123164000301</v>
      </c>
    </row>
    <row r="49" spans="1:9" x14ac:dyDescent="0.2">
      <c r="A49" s="21" t="s">
        <v>810</v>
      </c>
      <c r="B49" s="21" t="s">
        <v>809</v>
      </c>
      <c r="C49" s="21" t="s">
        <v>159</v>
      </c>
      <c r="D49" s="24">
        <v>3022</v>
      </c>
      <c r="E49" s="22">
        <v>257.91096820000001</v>
      </c>
      <c r="F49" s="23">
        <v>1.03017484941502</v>
      </c>
    </row>
    <row r="50" spans="1:9" x14ac:dyDescent="0.2">
      <c r="A50" s="21" t="s">
        <v>812</v>
      </c>
      <c r="B50" s="21" t="s">
        <v>811</v>
      </c>
      <c r="C50" s="21" t="s">
        <v>431</v>
      </c>
      <c r="D50" s="24">
        <v>1279</v>
      </c>
      <c r="E50" s="22">
        <v>255.11457590000001</v>
      </c>
      <c r="F50" s="23">
        <v>1.0190052080590799</v>
      </c>
    </row>
    <row r="51" spans="1:9" x14ac:dyDescent="0.2">
      <c r="A51" s="21" t="s">
        <v>814</v>
      </c>
      <c r="B51" s="21" t="s">
        <v>813</v>
      </c>
      <c r="C51" s="21" t="s">
        <v>112</v>
      </c>
      <c r="D51" s="24">
        <v>985100</v>
      </c>
      <c r="E51" s="22">
        <v>253.344999</v>
      </c>
      <c r="F51" s="23">
        <v>1.01193697971188</v>
      </c>
    </row>
    <row r="52" spans="1:9" x14ac:dyDescent="0.2">
      <c r="A52" s="21" t="s">
        <v>816</v>
      </c>
      <c r="B52" s="21" t="s">
        <v>815</v>
      </c>
      <c r="C52" s="21" t="s">
        <v>150</v>
      </c>
      <c r="D52" s="24">
        <v>351800</v>
      </c>
      <c r="E52" s="22">
        <v>241.12128530000001</v>
      </c>
      <c r="F52" s="23">
        <v>0.96311174940827704</v>
      </c>
    </row>
    <row r="53" spans="1:9" x14ac:dyDescent="0.2">
      <c r="A53" s="21" t="s">
        <v>818</v>
      </c>
      <c r="B53" s="21" t="s">
        <v>817</v>
      </c>
      <c r="C53" s="21" t="s">
        <v>271</v>
      </c>
      <c r="D53" s="24">
        <v>45400</v>
      </c>
      <c r="E53" s="22">
        <v>239.5449346</v>
      </c>
      <c r="F53" s="23">
        <v>0.95681532527272595</v>
      </c>
    </row>
    <row r="54" spans="1:9" x14ac:dyDescent="0.2">
      <c r="A54" s="21" t="s">
        <v>820</v>
      </c>
      <c r="B54" s="21" t="s">
        <v>819</v>
      </c>
      <c r="C54" s="21" t="s">
        <v>112</v>
      </c>
      <c r="D54" s="24">
        <v>107910</v>
      </c>
      <c r="E54" s="22">
        <v>238.16196489999999</v>
      </c>
      <c r="F54" s="23">
        <v>0.951291323667109</v>
      </c>
    </row>
    <row r="55" spans="1:9" x14ac:dyDescent="0.2">
      <c r="A55" s="21" t="s">
        <v>822</v>
      </c>
      <c r="B55" s="21" t="s">
        <v>821</v>
      </c>
      <c r="C55" s="21" t="s">
        <v>823</v>
      </c>
      <c r="D55" s="24">
        <v>74000</v>
      </c>
      <c r="E55" s="22">
        <v>139.28619810000001</v>
      </c>
      <c r="F55" s="23">
        <v>0.556351438462239</v>
      </c>
    </row>
    <row r="56" spans="1:9" x14ac:dyDescent="0.2">
      <c r="A56" s="21" t="s">
        <v>825</v>
      </c>
      <c r="B56" s="21" t="s">
        <v>824</v>
      </c>
      <c r="C56" s="21" t="s">
        <v>223</v>
      </c>
      <c r="D56" s="24">
        <v>273300</v>
      </c>
      <c r="E56" s="22">
        <v>129.0846918</v>
      </c>
      <c r="F56" s="23">
        <v>0.515603519559234</v>
      </c>
    </row>
    <row r="57" spans="1:9" x14ac:dyDescent="0.2">
      <c r="A57" s="21" t="s">
        <v>827</v>
      </c>
      <c r="B57" s="21" t="s">
        <v>826</v>
      </c>
      <c r="C57" s="21" t="s">
        <v>235</v>
      </c>
      <c r="D57" s="24">
        <v>12800</v>
      </c>
      <c r="E57" s="22">
        <v>73.948820100000006</v>
      </c>
      <c r="F57" s="23">
        <v>0.29537407866989701</v>
      </c>
    </row>
    <row r="58" spans="1:9" x14ac:dyDescent="0.2">
      <c r="A58" s="21" t="s">
        <v>829</v>
      </c>
      <c r="B58" s="21" t="s">
        <v>828</v>
      </c>
      <c r="C58" s="21" t="s">
        <v>159</v>
      </c>
      <c r="D58" s="24">
        <v>1350</v>
      </c>
      <c r="E58" s="22">
        <v>73.164197000000001</v>
      </c>
      <c r="F58" s="23">
        <v>0.29224005536902198</v>
      </c>
    </row>
    <row r="59" spans="1:9" x14ac:dyDescent="0.2">
      <c r="A59" s="21" t="s">
        <v>831</v>
      </c>
      <c r="B59" s="21" t="s">
        <v>830</v>
      </c>
      <c r="C59" s="21" t="s">
        <v>139</v>
      </c>
      <c r="D59" s="24">
        <v>4500</v>
      </c>
      <c r="E59" s="22">
        <v>54.617584200000003</v>
      </c>
      <c r="F59" s="23">
        <v>0.21815924297959899</v>
      </c>
    </row>
    <row r="60" spans="1:9" x14ac:dyDescent="0.2">
      <c r="A60" s="20" t="s">
        <v>28</v>
      </c>
      <c r="B60" s="20"/>
      <c r="C60" s="20"/>
      <c r="D60" s="20"/>
      <c r="E60" s="25">
        <f>SUM(E29:E59)</f>
        <v>14987.559999700003</v>
      </c>
      <c r="F60" s="26">
        <f>SUM(F29:F59)</f>
        <v>59.864873035630637</v>
      </c>
      <c r="G60" s="14"/>
      <c r="H60" s="14"/>
      <c r="I60" s="14"/>
    </row>
    <row r="61" spans="1:9" x14ac:dyDescent="0.2">
      <c r="A61" s="21"/>
      <c r="B61" s="21"/>
      <c r="C61" s="21"/>
      <c r="D61" s="21"/>
      <c r="E61" s="22"/>
      <c r="F61" s="23"/>
    </row>
    <row r="62" spans="1:9" x14ac:dyDescent="0.2">
      <c r="A62" s="20" t="s">
        <v>33</v>
      </c>
      <c r="B62" s="20"/>
      <c r="C62" s="20"/>
      <c r="D62" s="20"/>
      <c r="E62" s="25">
        <f>E27+E60</f>
        <v>24672.701493700006</v>
      </c>
      <c r="F62" s="26">
        <f>F27+F60</f>
        <v>98.550273853511214</v>
      </c>
      <c r="G62" s="14"/>
      <c r="H62" s="14"/>
      <c r="I62" s="14"/>
    </row>
    <row r="63" spans="1:9" x14ac:dyDescent="0.2">
      <c r="A63" s="20"/>
      <c r="B63" s="20"/>
      <c r="C63" s="20"/>
      <c r="D63" s="20"/>
      <c r="E63" s="25"/>
      <c r="F63" s="26"/>
      <c r="G63" s="14"/>
      <c r="H63" s="14"/>
      <c r="I63" s="14"/>
    </row>
    <row r="64" spans="1:9" x14ac:dyDescent="0.2">
      <c r="A64" s="20" t="s">
        <v>35</v>
      </c>
      <c r="B64" s="20"/>
      <c r="C64" s="20"/>
      <c r="D64" s="20"/>
      <c r="E64" s="25">
        <f>E66-(E27+E60)</f>
        <v>362.94836189999478</v>
      </c>
      <c r="F64" s="26">
        <f>F66-(F27+F60)</f>
        <v>1.4497261464887856</v>
      </c>
      <c r="G64" s="14"/>
      <c r="H64" s="14"/>
      <c r="I64" s="14"/>
    </row>
    <row r="65" spans="1:9" x14ac:dyDescent="0.2">
      <c r="A65" s="20"/>
      <c r="B65" s="20"/>
      <c r="C65" s="20"/>
      <c r="D65" s="20"/>
      <c r="E65" s="25"/>
      <c r="F65" s="26"/>
      <c r="G65" s="14"/>
      <c r="H65" s="14"/>
      <c r="I65" s="14"/>
    </row>
    <row r="66" spans="1:9" x14ac:dyDescent="0.2">
      <c r="A66" s="27" t="s">
        <v>34</v>
      </c>
      <c r="B66" s="27"/>
      <c r="C66" s="27"/>
      <c r="D66" s="27"/>
      <c r="E66" s="28">
        <v>25035.649855600001</v>
      </c>
      <c r="F66" s="29">
        <v>100</v>
      </c>
      <c r="G66" s="14"/>
      <c r="H66" s="14"/>
      <c r="I66" s="14"/>
    </row>
    <row r="68" spans="1:9" x14ac:dyDescent="0.2">
      <c r="A68" s="14" t="s">
        <v>37</v>
      </c>
    </row>
    <row r="69" spans="1:9" x14ac:dyDescent="0.2">
      <c r="A69" s="14" t="s">
        <v>38</v>
      </c>
    </row>
    <row r="70" spans="1:9" x14ac:dyDescent="0.2">
      <c r="A70" s="14" t="s">
        <v>39</v>
      </c>
      <c r="B70" s="14"/>
      <c r="C70" s="30" t="s">
        <v>41</v>
      </c>
      <c r="D70" s="14" t="s">
        <v>40</v>
      </c>
    </row>
    <row r="71" spans="1:9" x14ac:dyDescent="0.2">
      <c r="A71" s="7" t="s">
        <v>42</v>
      </c>
      <c r="C71" s="31">
        <v>25.9605</v>
      </c>
      <c r="D71" s="31">
        <v>28.8477</v>
      </c>
    </row>
    <row r="72" spans="1:9" x14ac:dyDescent="0.2">
      <c r="A72" s="7" t="s">
        <v>43</v>
      </c>
      <c r="C72" s="31">
        <v>12.2539</v>
      </c>
      <c r="D72" s="31">
        <v>13.6167</v>
      </c>
    </row>
    <row r="73" spans="1:9" x14ac:dyDescent="0.2">
      <c r="A73" s="7" t="s">
        <v>44</v>
      </c>
      <c r="C73" s="31">
        <v>28.089600000000001</v>
      </c>
      <c r="D73" s="31">
        <v>31.350200000000001</v>
      </c>
    </row>
    <row r="74" spans="1:9" x14ac:dyDescent="0.2">
      <c r="A74" s="7" t="s">
        <v>45</v>
      </c>
      <c r="C74" s="31">
        <v>12.8649</v>
      </c>
      <c r="D74" s="31">
        <v>14.3573</v>
      </c>
    </row>
    <row r="76" spans="1:9" x14ac:dyDescent="0.2">
      <c r="A76" s="7" t="s">
        <v>46</v>
      </c>
    </row>
    <row r="78" spans="1:9" x14ac:dyDescent="0.2">
      <c r="A78" s="14" t="s">
        <v>47</v>
      </c>
      <c r="D78" s="30" t="s">
        <v>48</v>
      </c>
    </row>
    <row r="80" spans="1:9" x14ac:dyDescent="0.2">
      <c r="A80" s="14" t="s">
        <v>359</v>
      </c>
      <c r="D80" s="52">
        <v>0.1152</v>
      </c>
    </row>
    <row r="82" spans="1:4" x14ac:dyDescent="0.2">
      <c r="A82" s="90" t="s">
        <v>50</v>
      </c>
      <c r="B82" s="90"/>
      <c r="C82" s="90"/>
      <c r="D82" s="30" t="s">
        <v>48</v>
      </c>
    </row>
    <row r="84" spans="1:4" x14ac:dyDescent="0.2">
      <c r="A84" s="14" t="s">
        <v>884</v>
      </c>
    </row>
    <row r="85" spans="1:4" x14ac:dyDescent="0.2">
      <c r="A85" s="65"/>
    </row>
    <row r="86" spans="1:4" x14ac:dyDescent="0.2">
      <c r="A86" s="66" t="s">
        <v>891</v>
      </c>
    </row>
    <row r="87" spans="1:4" x14ac:dyDescent="0.2">
      <c r="A87" s="67"/>
    </row>
    <row r="88" spans="1:4" x14ac:dyDescent="0.2">
      <c r="A88" s="68"/>
    </row>
    <row r="89" spans="1:4" x14ac:dyDescent="0.2">
      <c r="A89" s="68"/>
    </row>
    <row r="90" spans="1:4" x14ac:dyDescent="0.2">
      <c r="A90" s="68"/>
    </row>
    <row r="91" spans="1:4" x14ac:dyDescent="0.2">
      <c r="A91" s="68"/>
    </row>
    <row r="92" spans="1:4" x14ac:dyDescent="0.2">
      <c r="A92" s="68"/>
    </row>
    <row r="93" spans="1:4" x14ac:dyDescent="0.2">
      <c r="A93" s="68"/>
    </row>
    <row r="94" spans="1:4" x14ac:dyDescent="0.2">
      <c r="A94" s="68"/>
    </row>
    <row r="95" spans="1:4" x14ac:dyDescent="0.2">
      <c r="A95" s="68"/>
    </row>
    <row r="96" spans="1:4" x14ac:dyDescent="0.2">
      <c r="A96" s="68"/>
    </row>
    <row r="97" spans="1:1" x14ac:dyDescent="0.2">
      <c r="A97" s="68"/>
    </row>
    <row r="98" spans="1:1" x14ac:dyDescent="0.2">
      <c r="A98" s="68"/>
    </row>
    <row r="99" spans="1:1" x14ac:dyDescent="0.2">
      <c r="A99" s="68"/>
    </row>
    <row r="100" spans="1:1" x14ac:dyDescent="0.2">
      <c r="A100" s="66" t="s">
        <v>908</v>
      </c>
    </row>
    <row r="101" spans="1:1" x14ac:dyDescent="0.2">
      <c r="A101" s="68"/>
    </row>
    <row r="102" spans="1:1" x14ac:dyDescent="0.2">
      <c r="A102" s="66" t="s">
        <v>892</v>
      </c>
    </row>
    <row r="103" spans="1:1" x14ac:dyDescent="0.2">
      <c r="A103" s="68"/>
    </row>
    <row r="104" spans="1:1" x14ac:dyDescent="0.2">
      <c r="A104" s="68"/>
    </row>
    <row r="105" spans="1:1" x14ac:dyDescent="0.2">
      <c r="A105" s="68"/>
    </row>
    <row r="106" spans="1:1" x14ac:dyDescent="0.2">
      <c r="A106" s="68"/>
    </row>
    <row r="107" spans="1:1" x14ac:dyDescent="0.2">
      <c r="A107" s="68"/>
    </row>
    <row r="108" spans="1:1" x14ac:dyDescent="0.2">
      <c r="A108" s="68"/>
    </row>
    <row r="109" spans="1:1" x14ac:dyDescent="0.2">
      <c r="A109" s="68"/>
    </row>
    <row r="110" spans="1:1" x14ac:dyDescent="0.2">
      <c r="A110" s="68"/>
    </row>
    <row r="111" spans="1:1" x14ac:dyDescent="0.2">
      <c r="A111" s="68"/>
    </row>
    <row r="112" spans="1:1" x14ac:dyDescent="0.2">
      <c r="A112" s="68"/>
    </row>
    <row r="113" spans="1:1" x14ac:dyDescent="0.2">
      <c r="A113" s="68"/>
    </row>
    <row r="114" spans="1:1" x14ac:dyDescent="0.2">
      <c r="A114" s="68"/>
    </row>
    <row r="117" spans="1:1" x14ac:dyDescent="0.2">
      <c r="A117" s="7" t="s">
        <v>890</v>
      </c>
    </row>
  </sheetData>
  <mergeCells count="2">
    <mergeCell ref="A1:F1"/>
    <mergeCell ref="A82:C82"/>
  </mergeCells>
  <conditionalFormatting sqref="F2:F3">
    <cfRule type="cellIs" dxfId="32" priority="3" stopIfTrue="1" operator="between">
      <formula>0.009</formula>
      <formula>-0.009</formula>
    </cfRule>
  </conditionalFormatting>
  <conditionalFormatting sqref="F5:F116">
    <cfRule type="cellIs" dxfId="31" priority="1" stopIfTrue="1" operator="between">
      <formula>0.009</formula>
      <formula>-0.009</formula>
    </cfRule>
  </conditionalFormatting>
  <conditionalFormatting sqref="F217:F65536">
    <cfRule type="cellIs" dxfId="30" priority="2" stopIfTrue="1" operator="between">
      <formula>0.009</formula>
      <formula>-0.009</formula>
    </cfRule>
  </conditionalFormatting>
  <hyperlinks>
    <hyperlink ref="A87" r:id="rId1" tooltip="https://www.franklintempletonindia.com/downloadsServlet/pdf/product-labels-jg9o5k7l" display="https://www.franklintempletonindia.com/downloadsServlet/pdf/product-labels-jg9o5k7l" xr:uid="{00000000-0004-0000-1A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I119"/>
  <sheetViews>
    <sheetView workbookViewId="0">
      <selection sqref="A1:F1"/>
    </sheetView>
  </sheetViews>
  <sheetFormatPr defaultColWidth="9.140625" defaultRowHeight="11.25" x14ac:dyDescent="0.2"/>
  <cols>
    <col min="1" max="1" width="38.7109375" style="7" bestFit="1" customWidth="1"/>
    <col min="2" max="2" width="31.7109375" style="7" bestFit="1" customWidth="1"/>
    <col min="3" max="3" width="25.5703125" style="7" bestFit="1" customWidth="1"/>
    <col min="4" max="4" width="15" style="7" bestFit="1" customWidth="1"/>
    <col min="5" max="5" width="33.28515625" style="10" customWidth="1"/>
    <col min="6" max="6" width="13.5703125" style="11" bestFit="1" customWidth="1"/>
    <col min="7" max="16384" width="9.140625" style="7"/>
  </cols>
  <sheetData>
    <row r="1" spans="1:6" s="1" customFormat="1" ht="15" customHeight="1" x14ac:dyDescent="0.2">
      <c r="A1" s="85" t="s">
        <v>877</v>
      </c>
      <c r="B1" s="86"/>
      <c r="C1" s="86"/>
      <c r="D1" s="86"/>
      <c r="E1" s="86"/>
      <c r="F1" s="86"/>
    </row>
    <row r="2" spans="1:6" s="1" customFormat="1" ht="12" x14ac:dyDescent="0.2">
      <c r="E2" s="5"/>
      <c r="F2" s="9"/>
    </row>
    <row r="3" spans="1:6" s="1" customFormat="1" ht="12" x14ac:dyDescent="0.2">
      <c r="A3" s="8" t="s">
        <v>7</v>
      </c>
      <c r="B3" s="2"/>
      <c r="C3" s="3"/>
      <c r="D3" s="3"/>
      <c r="E3" s="4"/>
      <c r="F3" s="9"/>
    </row>
    <row r="4" spans="1:6" s="1" customFormat="1" ht="30.75" customHeight="1" x14ac:dyDescent="0.2">
      <c r="A4" s="6" t="s">
        <v>2</v>
      </c>
      <c r="B4" s="6" t="s">
        <v>0</v>
      </c>
      <c r="C4" s="13" t="s">
        <v>408</v>
      </c>
      <c r="D4" s="13" t="s">
        <v>1</v>
      </c>
      <c r="E4" s="53" t="s">
        <v>6</v>
      </c>
      <c r="F4" s="12" t="s">
        <v>3</v>
      </c>
    </row>
    <row r="5" spans="1:6" x14ac:dyDescent="0.2">
      <c r="A5" s="16" t="s">
        <v>109</v>
      </c>
      <c r="B5" s="17"/>
      <c r="C5" s="17"/>
      <c r="D5" s="17"/>
      <c r="E5" s="18"/>
      <c r="F5" s="19"/>
    </row>
    <row r="6" spans="1:6" x14ac:dyDescent="0.2">
      <c r="A6" s="20" t="s">
        <v>25</v>
      </c>
      <c r="B6" s="21"/>
      <c r="C6" s="21"/>
      <c r="D6" s="21"/>
      <c r="E6" s="22"/>
      <c r="F6" s="23"/>
    </row>
    <row r="7" spans="1:6" x14ac:dyDescent="0.2">
      <c r="A7" s="21" t="s">
        <v>111</v>
      </c>
      <c r="B7" s="21" t="s">
        <v>110</v>
      </c>
      <c r="C7" s="21" t="s">
        <v>112</v>
      </c>
      <c r="D7" s="24">
        <v>485925</v>
      </c>
      <c r="E7" s="22">
        <v>8434.2002250000005</v>
      </c>
      <c r="F7" s="23">
        <v>12.0478762081065</v>
      </c>
    </row>
    <row r="8" spans="1:6" x14ac:dyDescent="0.2">
      <c r="A8" s="21" t="s">
        <v>114</v>
      </c>
      <c r="B8" s="21" t="s">
        <v>113</v>
      </c>
      <c r="C8" s="21" t="s">
        <v>112</v>
      </c>
      <c r="D8" s="24">
        <v>451313</v>
      </c>
      <c r="E8" s="22">
        <v>5832.0922430000001</v>
      </c>
      <c r="F8" s="23">
        <v>8.3308818267854399</v>
      </c>
    </row>
    <row r="9" spans="1:6" x14ac:dyDescent="0.2">
      <c r="A9" s="21" t="s">
        <v>127</v>
      </c>
      <c r="B9" s="21" t="s">
        <v>126</v>
      </c>
      <c r="C9" s="21" t="s">
        <v>128</v>
      </c>
      <c r="D9" s="24">
        <v>434450</v>
      </c>
      <c r="E9" s="22">
        <v>5787.0912250000001</v>
      </c>
      <c r="F9" s="23">
        <v>8.2665998937462195</v>
      </c>
    </row>
    <row r="10" spans="1:6" x14ac:dyDescent="0.2">
      <c r="A10" s="21" t="s">
        <v>119</v>
      </c>
      <c r="B10" s="21" t="s">
        <v>118</v>
      </c>
      <c r="C10" s="21" t="s">
        <v>120</v>
      </c>
      <c r="D10" s="24">
        <v>230553</v>
      </c>
      <c r="E10" s="22">
        <v>4051.392593</v>
      </c>
      <c r="F10" s="23">
        <v>5.7872323550278999</v>
      </c>
    </row>
    <row r="11" spans="1:6" x14ac:dyDescent="0.2">
      <c r="A11" s="21" t="s">
        <v>273</v>
      </c>
      <c r="B11" s="21" t="s">
        <v>272</v>
      </c>
      <c r="C11" s="21" t="s">
        <v>177</v>
      </c>
      <c r="D11" s="24">
        <v>595890</v>
      </c>
      <c r="E11" s="22">
        <v>2912.7103200000001</v>
      </c>
      <c r="F11" s="23">
        <v>4.1606758707740097</v>
      </c>
    </row>
    <row r="12" spans="1:6" x14ac:dyDescent="0.2">
      <c r="A12" s="21" t="s">
        <v>122</v>
      </c>
      <c r="B12" s="21" t="s">
        <v>121</v>
      </c>
      <c r="C12" s="21" t="s">
        <v>123</v>
      </c>
      <c r="D12" s="24">
        <v>171702</v>
      </c>
      <c r="E12" s="22">
        <v>2768.8664520000002</v>
      </c>
      <c r="F12" s="23">
        <v>3.9552013659333101</v>
      </c>
    </row>
    <row r="13" spans="1:6" x14ac:dyDescent="0.2">
      <c r="A13" s="21" t="s">
        <v>116</v>
      </c>
      <c r="B13" s="21" t="s">
        <v>115</v>
      </c>
      <c r="C13" s="21" t="s">
        <v>117</v>
      </c>
      <c r="D13" s="24">
        <v>75411</v>
      </c>
      <c r="E13" s="22">
        <v>2731.6126530000001</v>
      </c>
      <c r="F13" s="23">
        <v>3.9019859872773401</v>
      </c>
    </row>
    <row r="14" spans="1:6" x14ac:dyDescent="0.2">
      <c r="A14" s="21" t="s">
        <v>283</v>
      </c>
      <c r="B14" s="21" t="s">
        <v>282</v>
      </c>
      <c r="C14" s="21" t="s">
        <v>120</v>
      </c>
      <c r="D14" s="24">
        <v>65474</v>
      </c>
      <c r="E14" s="22">
        <v>2598.3029529999999</v>
      </c>
      <c r="F14" s="23">
        <v>3.7115590682934698</v>
      </c>
    </row>
    <row r="15" spans="1:6" x14ac:dyDescent="0.2">
      <c r="A15" s="21" t="s">
        <v>125</v>
      </c>
      <c r="B15" s="21" t="s">
        <v>124</v>
      </c>
      <c r="C15" s="21" t="s">
        <v>112</v>
      </c>
      <c r="D15" s="24">
        <v>182579</v>
      </c>
      <c r="E15" s="22">
        <v>2117.094795</v>
      </c>
      <c r="F15" s="23">
        <v>3.0241748275529701</v>
      </c>
    </row>
    <row r="16" spans="1:6" x14ac:dyDescent="0.2">
      <c r="A16" s="21" t="s">
        <v>141</v>
      </c>
      <c r="B16" s="21" t="s">
        <v>140</v>
      </c>
      <c r="C16" s="21" t="s">
        <v>112</v>
      </c>
      <c r="D16" s="24">
        <v>246460</v>
      </c>
      <c r="E16" s="22">
        <v>2021.4649199999999</v>
      </c>
      <c r="F16" s="23">
        <v>2.8875718462315598</v>
      </c>
    </row>
    <row r="17" spans="1:6" x14ac:dyDescent="0.2">
      <c r="A17" s="21" t="s">
        <v>266</v>
      </c>
      <c r="B17" s="21" t="s">
        <v>265</v>
      </c>
      <c r="C17" s="21" t="s">
        <v>112</v>
      </c>
      <c r="D17" s="24">
        <v>94062</v>
      </c>
      <c r="E17" s="22">
        <v>1628.307282</v>
      </c>
      <c r="F17" s="23">
        <v>2.3259638186138001</v>
      </c>
    </row>
    <row r="18" spans="1:6" x14ac:dyDescent="0.2">
      <c r="A18" s="21" t="s">
        <v>275</v>
      </c>
      <c r="B18" s="21" t="s">
        <v>274</v>
      </c>
      <c r="C18" s="21" t="s">
        <v>144</v>
      </c>
      <c r="D18" s="24">
        <v>57078</v>
      </c>
      <c r="E18" s="22">
        <v>1557.4017690000001</v>
      </c>
      <c r="F18" s="23">
        <v>2.22467847794046</v>
      </c>
    </row>
    <row r="19" spans="1:6" x14ac:dyDescent="0.2">
      <c r="A19" s="21" t="s">
        <v>176</v>
      </c>
      <c r="B19" s="21" t="s">
        <v>175</v>
      </c>
      <c r="C19" s="21" t="s">
        <v>177</v>
      </c>
      <c r="D19" s="24">
        <v>57039</v>
      </c>
      <c r="E19" s="22">
        <v>1442.088518</v>
      </c>
      <c r="F19" s="23">
        <v>2.0599586780613501</v>
      </c>
    </row>
    <row r="20" spans="1:6" x14ac:dyDescent="0.2">
      <c r="A20" s="21" t="s">
        <v>146</v>
      </c>
      <c r="B20" s="21" t="s">
        <v>145</v>
      </c>
      <c r="C20" s="21" t="s">
        <v>147</v>
      </c>
      <c r="D20" s="24">
        <v>69153</v>
      </c>
      <c r="E20" s="22">
        <v>1278.5698170000001</v>
      </c>
      <c r="F20" s="23">
        <v>1.8263795579547499</v>
      </c>
    </row>
    <row r="21" spans="1:6" x14ac:dyDescent="0.2">
      <c r="A21" s="21" t="s">
        <v>132</v>
      </c>
      <c r="B21" s="21" t="s">
        <v>131</v>
      </c>
      <c r="C21" s="21" t="s">
        <v>133</v>
      </c>
      <c r="D21" s="24">
        <v>303354</v>
      </c>
      <c r="E21" s="22">
        <v>1238.139351</v>
      </c>
      <c r="F21" s="23">
        <v>1.7686264531659599</v>
      </c>
    </row>
    <row r="22" spans="1:6" x14ac:dyDescent="0.2">
      <c r="A22" s="21" t="s">
        <v>268</v>
      </c>
      <c r="B22" s="21" t="s">
        <v>267</v>
      </c>
      <c r="C22" s="21" t="s">
        <v>218</v>
      </c>
      <c r="D22" s="24">
        <v>17920</v>
      </c>
      <c r="E22" s="22">
        <v>1234.6432</v>
      </c>
      <c r="F22" s="23">
        <v>1.7636323584884399</v>
      </c>
    </row>
    <row r="23" spans="1:6" x14ac:dyDescent="0.2">
      <c r="A23" s="21" t="s">
        <v>130</v>
      </c>
      <c r="B23" s="21" t="s">
        <v>129</v>
      </c>
      <c r="C23" s="21" t="s">
        <v>120</v>
      </c>
      <c r="D23" s="24">
        <v>67658</v>
      </c>
      <c r="E23" s="22">
        <v>1194.8741090000001</v>
      </c>
      <c r="F23" s="23">
        <v>1.70682399818218</v>
      </c>
    </row>
    <row r="24" spans="1:6" x14ac:dyDescent="0.2">
      <c r="A24" s="21" t="s">
        <v>143</v>
      </c>
      <c r="B24" s="21" t="s">
        <v>142</v>
      </c>
      <c r="C24" s="21" t="s">
        <v>144</v>
      </c>
      <c r="D24" s="24">
        <v>135967</v>
      </c>
      <c r="E24" s="22">
        <v>1134.032764</v>
      </c>
      <c r="F24" s="23">
        <v>1.6199148694752299</v>
      </c>
    </row>
    <row r="25" spans="1:6" x14ac:dyDescent="0.2">
      <c r="A25" s="21" t="s">
        <v>643</v>
      </c>
      <c r="B25" s="21" t="s">
        <v>642</v>
      </c>
      <c r="C25" s="21" t="s">
        <v>139</v>
      </c>
      <c r="D25" s="24">
        <v>14231</v>
      </c>
      <c r="E25" s="22">
        <v>1014.435489</v>
      </c>
      <c r="F25" s="23">
        <v>1.4490755337246</v>
      </c>
    </row>
    <row r="26" spans="1:6" x14ac:dyDescent="0.2">
      <c r="A26" s="21" t="s">
        <v>164</v>
      </c>
      <c r="B26" s="21" t="s">
        <v>163</v>
      </c>
      <c r="C26" s="21" t="s">
        <v>144</v>
      </c>
      <c r="D26" s="24">
        <v>8430</v>
      </c>
      <c r="E26" s="22">
        <v>933.74473499999999</v>
      </c>
      <c r="F26" s="23">
        <v>1.33381241577665</v>
      </c>
    </row>
    <row r="27" spans="1:6" x14ac:dyDescent="0.2">
      <c r="A27" s="21" t="s">
        <v>293</v>
      </c>
      <c r="B27" s="21" t="s">
        <v>292</v>
      </c>
      <c r="C27" s="21" t="s">
        <v>133</v>
      </c>
      <c r="D27" s="24">
        <v>290205</v>
      </c>
      <c r="E27" s="22">
        <v>930.97763999999995</v>
      </c>
      <c r="F27" s="23">
        <v>1.32985974485033</v>
      </c>
    </row>
    <row r="28" spans="1:6" x14ac:dyDescent="0.2">
      <c r="A28" s="21" t="s">
        <v>299</v>
      </c>
      <c r="B28" s="21" t="s">
        <v>298</v>
      </c>
      <c r="C28" s="21" t="s">
        <v>156</v>
      </c>
      <c r="D28" s="24">
        <v>26505</v>
      </c>
      <c r="E28" s="22">
        <v>865.93160250000005</v>
      </c>
      <c r="F28" s="23">
        <v>1.2369444017565101</v>
      </c>
    </row>
    <row r="29" spans="1:6" x14ac:dyDescent="0.2">
      <c r="A29" s="21" t="s">
        <v>833</v>
      </c>
      <c r="B29" s="21" t="s">
        <v>832</v>
      </c>
      <c r="C29" s="21" t="s">
        <v>156</v>
      </c>
      <c r="D29" s="24">
        <v>28978</v>
      </c>
      <c r="E29" s="22">
        <v>850.69265700000005</v>
      </c>
      <c r="F29" s="23">
        <v>1.2151762525511101</v>
      </c>
    </row>
    <row r="30" spans="1:6" x14ac:dyDescent="0.2">
      <c r="A30" s="21" t="s">
        <v>202</v>
      </c>
      <c r="B30" s="21" t="s">
        <v>201</v>
      </c>
      <c r="C30" s="21" t="s">
        <v>203</v>
      </c>
      <c r="D30" s="24">
        <v>7311</v>
      </c>
      <c r="E30" s="22">
        <v>809.00967149999997</v>
      </c>
      <c r="F30" s="23">
        <v>1.15563397991217</v>
      </c>
    </row>
    <row r="31" spans="1:6" x14ac:dyDescent="0.2">
      <c r="A31" s="21" t="s">
        <v>214</v>
      </c>
      <c r="B31" s="21" t="s">
        <v>213</v>
      </c>
      <c r="C31" s="21" t="s">
        <v>215</v>
      </c>
      <c r="D31" s="24">
        <v>530869</v>
      </c>
      <c r="E31" s="22">
        <v>788.6589864</v>
      </c>
      <c r="F31" s="23">
        <v>1.1265639402766201</v>
      </c>
    </row>
    <row r="32" spans="1:6" x14ac:dyDescent="0.2">
      <c r="A32" s="21" t="s">
        <v>835</v>
      </c>
      <c r="B32" s="21" t="s">
        <v>834</v>
      </c>
      <c r="C32" s="21" t="s">
        <v>144</v>
      </c>
      <c r="D32" s="24">
        <v>7106</v>
      </c>
      <c r="E32" s="22">
        <v>698.96747800000003</v>
      </c>
      <c r="F32" s="23">
        <v>0.99844364892776805</v>
      </c>
    </row>
    <row r="33" spans="1:6" x14ac:dyDescent="0.2">
      <c r="A33" s="21" t="s">
        <v>196</v>
      </c>
      <c r="B33" s="21" t="s">
        <v>195</v>
      </c>
      <c r="C33" s="21" t="s">
        <v>197</v>
      </c>
      <c r="D33" s="24">
        <v>248516</v>
      </c>
      <c r="E33" s="22">
        <v>661.42533400000002</v>
      </c>
      <c r="F33" s="23">
        <v>0.94481638239000798</v>
      </c>
    </row>
    <row r="34" spans="1:6" x14ac:dyDescent="0.2">
      <c r="A34" s="21" t="s">
        <v>401</v>
      </c>
      <c r="B34" s="21" t="s">
        <v>400</v>
      </c>
      <c r="C34" s="21" t="s">
        <v>402</v>
      </c>
      <c r="D34" s="24">
        <v>145304</v>
      </c>
      <c r="E34" s="22">
        <v>656.84673199999997</v>
      </c>
      <c r="F34" s="23">
        <v>0.93827605507614098</v>
      </c>
    </row>
    <row r="35" spans="1:6" x14ac:dyDescent="0.2">
      <c r="A35" s="21" t="s">
        <v>171</v>
      </c>
      <c r="B35" s="21" t="s">
        <v>170</v>
      </c>
      <c r="C35" s="21" t="s">
        <v>120</v>
      </c>
      <c r="D35" s="24">
        <v>40649</v>
      </c>
      <c r="E35" s="22">
        <v>653.90013850000003</v>
      </c>
      <c r="F35" s="23">
        <v>0.934066978604565</v>
      </c>
    </row>
    <row r="36" spans="1:6" x14ac:dyDescent="0.2">
      <c r="A36" s="21" t="s">
        <v>193</v>
      </c>
      <c r="B36" s="21" t="s">
        <v>192</v>
      </c>
      <c r="C36" s="21" t="s">
        <v>194</v>
      </c>
      <c r="D36" s="24">
        <v>229126</v>
      </c>
      <c r="E36" s="22">
        <v>652.77997400000004</v>
      </c>
      <c r="F36" s="23">
        <v>0.93246687392733496</v>
      </c>
    </row>
    <row r="37" spans="1:6" x14ac:dyDescent="0.2">
      <c r="A37" s="21" t="s">
        <v>315</v>
      </c>
      <c r="B37" s="21" t="s">
        <v>314</v>
      </c>
      <c r="C37" s="21" t="s">
        <v>316</v>
      </c>
      <c r="D37" s="24">
        <v>47220</v>
      </c>
      <c r="E37" s="22">
        <v>649.72358999999994</v>
      </c>
      <c r="F37" s="23">
        <v>0.92810096665763497</v>
      </c>
    </row>
    <row r="38" spans="1:6" x14ac:dyDescent="0.2">
      <c r="A38" s="21" t="s">
        <v>371</v>
      </c>
      <c r="B38" s="21" t="s">
        <v>370</v>
      </c>
      <c r="C38" s="21" t="s">
        <v>203</v>
      </c>
      <c r="D38" s="24">
        <v>23834</v>
      </c>
      <c r="E38" s="22">
        <v>642.52888900000005</v>
      </c>
      <c r="F38" s="23">
        <v>0.91782365942162603</v>
      </c>
    </row>
    <row r="39" spans="1:6" x14ac:dyDescent="0.2">
      <c r="A39" s="21" t="s">
        <v>320</v>
      </c>
      <c r="B39" s="21" t="s">
        <v>319</v>
      </c>
      <c r="C39" s="21" t="s">
        <v>321</v>
      </c>
      <c r="D39" s="24">
        <v>93212</v>
      </c>
      <c r="E39" s="22">
        <v>639.48092599999995</v>
      </c>
      <c r="F39" s="23">
        <v>0.91346978117220501</v>
      </c>
    </row>
    <row r="40" spans="1:6" x14ac:dyDescent="0.2">
      <c r="A40" s="21" t="s">
        <v>837</v>
      </c>
      <c r="B40" s="21" t="s">
        <v>836</v>
      </c>
      <c r="C40" s="21" t="s">
        <v>218</v>
      </c>
      <c r="D40" s="24">
        <v>34984</v>
      </c>
      <c r="E40" s="22">
        <v>612.48238000000003</v>
      </c>
      <c r="F40" s="23">
        <v>0.87490357082273795</v>
      </c>
    </row>
    <row r="41" spans="1:6" x14ac:dyDescent="0.2">
      <c r="A41" s="21" t="s">
        <v>323</v>
      </c>
      <c r="B41" s="21" t="s">
        <v>322</v>
      </c>
      <c r="C41" s="21" t="s">
        <v>215</v>
      </c>
      <c r="D41" s="24">
        <v>61439</v>
      </c>
      <c r="E41" s="22">
        <v>592.05692350000004</v>
      </c>
      <c r="F41" s="23">
        <v>0.845726723600563</v>
      </c>
    </row>
    <row r="42" spans="1:6" x14ac:dyDescent="0.2">
      <c r="A42" s="21" t="s">
        <v>839</v>
      </c>
      <c r="B42" s="21" t="s">
        <v>838</v>
      </c>
      <c r="C42" s="21" t="s">
        <v>218</v>
      </c>
      <c r="D42" s="24">
        <v>17903</v>
      </c>
      <c r="E42" s="22">
        <v>561.957267</v>
      </c>
      <c r="F42" s="23">
        <v>0.80273071618499003</v>
      </c>
    </row>
    <row r="43" spans="1:6" x14ac:dyDescent="0.2">
      <c r="A43" s="21" t="s">
        <v>289</v>
      </c>
      <c r="B43" s="21" t="s">
        <v>288</v>
      </c>
      <c r="C43" s="21" t="s">
        <v>147</v>
      </c>
      <c r="D43" s="24">
        <v>35201</v>
      </c>
      <c r="E43" s="22">
        <v>546.2315175</v>
      </c>
      <c r="F43" s="23">
        <v>0.78026718932987604</v>
      </c>
    </row>
    <row r="44" spans="1:6" x14ac:dyDescent="0.2">
      <c r="A44" s="21" t="s">
        <v>841</v>
      </c>
      <c r="B44" s="21" t="s">
        <v>840</v>
      </c>
      <c r="C44" s="21" t="s">
        <v>434</v>
      </c>
      <c r="D44" s="24">
        <v>22948</v>
      </c>
      <c r="E44" s="22">
        <v>519.30176600000004</v>
      </c>
      <c r="F44" s="23">
        <v>0.74179924883382597</v>
      </c>
    </row>
    <row r="45" spans="1:6" x14ac:dyDescent="0.2">
      <c r="A45" s="21" t="s">
        <v>318</v>
      </c>
      <c r="B45" s="21" t="s">
        <v>317</v>
      </c>
      <c r="C45" s="21" t="s">
        <v>120</v>
      </c>
      <c r="D45" s="24">
        <v>90571</v>
      </c>
      <c r="E45" s="22">
        <v>499.77077800000001</v>
      </c>
      <c r="F45" s="23">
        <v>0.71390010968978102</v>
      </c>
    </row>
    <row r="46" spans="1:6" x14ac:dyDescent="0.2">
      <c r="A46" s="21" t="s">
        <v>380</v>
      </c>
      <c r="B46" s="21" t="s">
        <v>379</v>
      </c>
      <c r="C46" s="21" t="s">
        <v>147</v>
      </c>
      <c r="D46" s="24">
        <v>39060</v>
      </c>
      <c r="E46" s="22">
        <v>497.70251999999999</v>
      </c>
      <c r="F46" s="23">
        <v>0.71094569603043201</v>
      </c>
    </row>
    <row r="47" spans="1:6" x14ac:dyDescent="0.2">
      <c r="A47" s="21" t="s">
        <v>161</v>
      </c>
      <c r="B47" s="21" t="s">
        <v>160</v>
      </c>
      <c r="C47" s="21" t="s">
        <v>162</v>
      </c>
      <c r="D47" s="24">
        <v>68364</v>
      </c>
      <c r="E47" s="22">
        <v>492.32334600000002</v>
      </c>
      <c r="F47" s="23">
        <v>0.70326178757142099</v>
      </c>
    </row>
    <row r="48" spans="1:6" x14ac:dyDescent="0.2">
      <c r="A48" s="21" t="s">
        <v>843</v>
      </c>
      <c r="B48" s="21" t="s">
        <v>842</v>
      </c>
      <c r="C48" s="21" t="s">
        <v>162</v>
      </c>
      <c r="D48" s="24">
        <v>28652</v>
      </c>
      <c r="E48" s="22">
        <v>464.77841799999999</v>
      </c>
      <c r="F48" s="23">
        <v>0.66391509507513202</v>
      </c>
    </row>
    <row r="49" spans="1:9" x14ac:dyDescent="0.2">
      <c r="A49" s="21" t="s">
        <v>149</v>
      </c>
      <c r="B49" s="21" t="s">
        <v>148</v>
      </c>
      <c r="C49" s="21" t="s">
        <v>150</v>
      </c>
      <c r="D49" s="24">
        <v>6485</v>
      </c>
      <c r="E49" s="22">
        <v>455.42209500000001</v>
      </c>
      <c r="F49" s="23">
        <v>0.65055000789912099</v>
      </c>
    </row>
    <row r="50" spans="1:9" x14ac:dyDescent="0.2">
      <c r="A50" s="21" t="s">
        <v>179</v>
      </c>
      <c r="B50" s="21" t="s">
        <v>178</v>
      </c>
      <c r="C50" s="21" t="s">
        <v>112</v>
      </c>
      <c r="D50" s="24">
        <v>42312</v>
      </c>
      <c r="E50" s="22">
        <v>446.64547199999998</v>
      </c>
      <c r="F50" s="23">
        <v>0.63801299613648899</v>
      </c>
    </row>
    <row r="51" spans="1:9" x14ac:dyDescent="0.2">
      <c r="A51" s="21" t="s">
        <v>845</v>
      </c>
      <c r="B51" s="21" t="s">
        <v>844</v>
      </c>
      <c r="C51" s="21" t="s">
        <v>846</v>
      </c>
      <c r="D51" s="24">
        <v>15075</v>
      </c>
      <c r="E51" s="22">
        <v>444.29793749999999</v>
      </c>
      <c r="F51" s="23">
        <v>0.63465964854030199</v>
      </c>
    </row>
    <row r="52" spans="1:9" x14ac:dyDescent="0.2">
      <c r="A52" s="21" t="s">
        <v>848</v>
      </c>
      <c r="B52" s="21" t="s">
        <v>847</v>
      </c>
      <c r="C52" s="21" t="s">
        <v>434</v>
      </c>
      <c r="D52" s="24">
        <v>7550</v>
      </c>
      <c r="E52" s="22">
        <v>432.38094999999998</v>
      </c>
      <c r="F52" s="23">
        <v>0.61763676713561599</v>
      </c>
    </row>
    <row r="53" spans="1:9" x14ac:dyDescent="0.2">
      <c r="A53" s="21" t="s">
        <v>850</v>
      </c>
      <c r="B53" s="21" t="s">
        <v>849</v>
      </c>
      <c r="C53" s="21" t="s">
        <v>144</v>
      </c>
      <c r="D53" s="24">
        <v>8810</v>
      </c>
      <c r="E53" s="22">
        <v>431.21866499999999</v>
      </c>
      <c r="F53" s="23">
        <v>0.61597649521593401</v>
      </c>
    </row>
    <row r="54" spans="1:9" x14ac:dyDescent="0.2">
      <c r="A54" s="21" t="s">
        <v>758</v>
      </c>
      <c r="B54" s="21" t="s">
        <v>757</v>
      </c>
      <c r="C54" s="21" t="s">
        <v>206</v>
      </c>
      <c r="D54" s="24">
        <v>41670</v>
      </c>
      <c r="E54" s="22">
        <v>417.762585</v>
      </c>
      <c r="F54" s="23">
        <v>0.59675508930173204</v>
      </c>
    </row>
    <row r="55" spans="1:9" x14ac:dyDescent="0.2">
      <c r="A55" s="21" t="s">
        <v>311</v>
      </c>
      <c r="B55" s="21" t="s">
        <v>310</v>
      </c>
      <c r="C55" s="21" t="s">
        <v>144</v>
      </c>
      <c r="D55" s="24">
        <v>8303</v>
      </c>
      <c r="E55" s="22">
        <v>414.28233649999999</v>
      </c>
      <c r="F55" s="23">
        <v>0.59178371063121404</v>
      </c>
    </row>
    <row r="56" spans="1:9" x14ac:dyDescent="0.2">
      <c r="A56" s="21" t="s">
        <v>277</v>
      </c>
      <c r="B56" s="21" t="s">
        <v>276</v>
      </c>
      <c r="C56" s="21" t="s">
        <v>128</v>
      </c>
      <c r="D56" s="24">
        <v>123997</v>
      </c>
      <c r="E56" s="22">
        <v>385.32067749999999</v>
      </c>
      <c r="F56" s="23">
        <v>0.55041328153241997</v>
      </c>
    </row>
    <row r="57" spans="1:9" x14ac:dyDescent="0.2">
      <c r="A57" s="20" t="s">
        <v>28</v>
      </c>
      <c r="B57" s="20"/>
      <c r="C57" s="20"/>
      <c r="D57" s="20"/>
      <c r="E57" s="25">
        <f>SUM(E7:E56)</f>
        <v>69625.92466639998</v>
      </c>
      <c r="F57" s="26">
        <f>SUM(F7:F56)</f>
        <v>99.457506210167736</v>
      </c>
      <c r="G57" s="14"/>
      <c r="H57" s="14"/>
      <c r="I57" s="14"/>
    </row>
    <row r="58" spans="1:9" x14ac:dyDescent="0.2">
      <c r="A58" s="21"/>
      <c r="B58" s="21"/>
      <c r="C58" s="21"/>
      <c r="D58" s="21"/>
      <c r="E58" s="22"/>
      <c r="F58" s="23"/>
    </row>
    <row r="59" spans="1:9" x14ac:dyDescent="0.2">
      <c r="A59" s="20" t="s">
        <v>33</v>
      </c>
      <c r="B59" s="20"/>
      <c r="C59" s="20"/>
      <c r="D59" s="20"/>
      <c r="E59" s="25">
        <f>E57</f>
        <v>69625.92466639998</v>
      </c>
      <c r="F59" s="26">
        <f>F57</f>
        <v>99.457506210167736</v>
      </c>
      <c r="G59" s="14"/>
      <c r="H59" s="14"/>
      <c r="I59" s="14"/>
    </row>
    <row r="60" spans="1:9" x14ac:dyDescent="0.2">
      <c r="A60" s="20"/>
      <c r="B60" s="20"/>
      <c r="C60" s="20"/>
      <c r="D60" s="20"/>
      <c r="E60" s="25"/>
      <c r="F60" s="26"/>
      <c r="G60" s="14"/>
      <c r="H60" s="14"/>
      <c r="I60" s="14"/>
    </row>
    <row r="61" spans="1:9" x14ac:dyDescent="0.2">
      <c r="A61" s="20" t="s">
        <v>35</v>
      </c>
      <c r="B61" s="20"/>
      <c r="C61" s="20"/>
      <c r="D61" s="20"/>
      <c r="E61" s="25">
        <f>E63-(E57)</f>
        <v>379.7765818000189</v>
      </c>
      <c r="F61" s="26">
        <f>F63-(F57)</f>
        <v>0.54249378983226393</v>
      </c>
      <c r="G61" s="14"/>
      <c r="H61" s="14"/>
      <c r="I61" s="14"/>
    </row>
    <row r="62" spans="1:9" x14ac:dyDescent="0.2">
      <c r="A62" s="20"/>
      <c r="B62" s="20"/>
      <c r="C62" s="20"/>
      <c r="D62" s="20"/>
      <c r="E62" s="25"/>
      <c r="F62" s="26"/>
      <c r="G62" s="14"/>
      <c r="H62" s="14"/>
      <c r="I62" s="14"/>
    </row>
    <row r="63" spans="1:9" x14ac:dyDescent="0.2">
      <c r="A63" s="27" t="s">
        <v>34</v>
      </c>
      <c r="B63" s="27"/>
      <c r="C63" s="27"/>
      <c r="D63" s="27"/>
      <c r="E63" s="28">
        <v>70005.701248199999</v>
      </c>
      <c r="F63" s="29">
        <v>100</v>
      </c>
      <c r="G63" s="14"/>
      <c r="H63" s="14"/>
      <c r="I63" s="14"/>
    </row>
    <row r="65" spans="1:4" x14ac:dyDescent="0.2">
      <c r="A65" s="14" t="s">
        <v>37</v>
      </c>
    </row>
    <row r="66" spans="1:4" x14ac:dyDescent="0.2">
      <c r="A66" s="14" t="s">
        <v>38</v>
      </c>
    </row>
    <row r="67" spans="1:4" x14ac:dyDescent="0.2">
      <c r="A67" s="14" t="s">
        <v>39</v>
      </c>
      <c r="B67" s="14"/>
      <c r="C67" s="30" t="s">
        <v>41</v>
      </c>
      <c r="D67" s="14" t="s">
        <v>40</v>
      </c>
    </row>
    <row r="68" spans="1:4" x14ac:dyDescent="0.2">
      <c r="A68" s="7" t="s">
        <v>42</v>
      </c>
      <c r="C68" s="31">
        <v>180.1354</v>
      </c>
      <c r="D68" s="31">
        <v>194.14859999999999</v>
      </c>
    </row>
    <row r="69" spans="1:4" x14ac:dyDescent="0.2">
      <c r="A69" s="7" t="s">
        <v>43</v>
      </c>
      <c r="C69" s="31">
        <v>180.1354</v>
      </c>
      <c r="D69" s="31">
        <v>184.60409999999999</v>
      </c>
    </row>
    <row r="70" spans="1:4" x14ac:dyDescent="0.2">
      <c r="A70" s="7" t="s">
        <v>44</v>
      </c>
      <c r="C70" s="31">
        <v>188.3699</v>
      </c>
      <c r="D70" s="31">
        <v>203.41200000000001</v>
      </c>
    </row>
    <row r="71" spans="1:4" x14ac:dyDescent="0.2">
      <c r="A71" s="7" t="s">
        <v>45</v>
      </c>
      <c r="C71" s="31">
        <v>188.3699</v>
      </c>
      <c r="D71" s="31">
        <v>193.85149999999999</v>
      </c>
    </row>
    <row r="73" spans="1:4" x14ac:dyDescent="0.2">
      <c r="A73" s="14" t="s">
        <v>47</v>
      </c>
    </row>
    <row r="74" spans="1:4" x14ac:dyDescent="0.2">
      <c r="A74" s="88" t="s">
        <v>52</v>
      </c>
      <c r="B74" s="89"/>
      <c r="C74" s="33" t="s">
        <v>53</v>
      </c>
    </row>
    <row r="75" spans="1:4" x14ac:dyDescent="0.2">
      <c r="A75" s="83" t="s">
        <v>43</v>
      </c>
      <c r="B75" s="84"/>
      <c r="C75" s="34">
        <v>9</v>
      </c>
    </row>
    <row r="76" spans="1:4" x14ac:dyDescent="0.2">
      <c r="A76" s="83" t="s">
        <v>45</v>
      </c>
      <c r="B76" s="84"/>
      <c r="C76" s="34">
        <v>9</v>
      </c>
    </row>
    <row r="77" spans="1:4" x14ac:dyDescent="0.2">
      <c r="A77" s="7" t="s">
        <v>54</v>
      </c>
    </row>
    <row r="78" spans="1:4" x14ac:dyDescent="0.2">
      <c r="A78" s="7" t="s">
        <v>46</v>
      </c>
    </row>
    <row r="80" spans="1:4" x14ac:dyDescent="0.2">
      <c r="A80" s="14" t="s">
        <v>359</v>
      </c>
      <c r="D80" s="52">
        <v>3.85E-2</v>
      </c>
    </row>
    <row r="82" spans="1:4" x14ac:dyDescent="0.2">
      <c r="A82" s="90" t="s">
        <v>50</v>
      </c>
      <c r="B82" s="90"/>
      <c r="C82" s="90"/>
      <c r="D82" s="30" t="s">
        <v>48</v>
      </c>
    </row>
    <row r="84" spans="1:4" x14ac:dyDescent="0.2">
      <c r="A84" s="14" t="s">
        <v>884</v>
      </c>
    </row>
    <row r="85" spans="1:4" x14ac:dyDescent="0.2">
      <c r="A85" s="14"/>
    </row>
    <row r="86" spans="1:4" x14ac:dyDescent="0.2">
      <c r="A86" s="66" t="s">
        <v>891</v>
      </c>
    </row>
    <row r="87" spans="1:4" x14ac:dyDescent="0.2">
      <c r="A87" s="67"/>
    </row>
    <row r="88" spans="1:4" x14ac:dyDescent="0.2">
      <c r="A88" s="68"/>
    </row>
    <row r="89" spans="1:4" x14ac:dyDescent="0.2">
      <c r="A89" s="68"/>
    </row>
    <row r="90" spans="1:4" x14ac:dyDescent="0.2">
      <c r="A90" s="68"/>
    </row>
    <row r="91" spans="1:4" x14ac:dyDescent="0.2">
      <c r="A91" s="68"/>
    </row>
    <row r="92" spans="1:4" x14ac:dyDescent="0.2">
      <c r="A92" s="68"/>
    </row>
    <row r="93" spans="1:4" x14ac:dyDescent="0.2">
      <c r="A93" s="68"/>
    </row>
    <row r="94" spans="1:4" x14ac:dyDescent="0.2">
      <c r="A94" s="68"/>
    </row>
    <row r="95" spans="1:4" x14ac:dyDescent="0.2">
      <c r="A95" s="68"/>
    </row>
    <row r="96" spans="1:4" x14ac:dyDescent="0.2">
      <c r="A96" s="68"/>
    </row>
    <row r="97" spans="1:1" x14ac:dyDescent="0.2">
      <c r="A97" s="68"/>
    </row>
    <row r="98" spans="1:1" x14ac:dyDescent="0.2">
      <c r="A98" s="68"/>
    </row>
    <row r="99" spans="1:1" x14ac:dyDescent="0.2">
      <c r="A99" s="68"/>
    </row>
    <row r="100" spans="1:1" x14ac:dyDescent="0.2">
      <c r="A100" s="66" t="s">
        <v>909</v>
      </c>
    </row>
    <row r="101" spans="1:1" x14ac:dyDescent="0.2">
      <c r="A101" s="68"/>
    </row>
    <row r="102" spans="1:1" x14ac:dyDescent="0.2">
      <c r="A102" s="66" t="s">
        <v>892</v>
      </c>
    </row>
    <row r="103" spans="1:1" x14ac:dyDescent="0.2">
      <c r="A103" s="68"/>
    </row>
    <row r="104" spans="1:1" x14ac:dyDescent="0.2">
      <c r="A104" s="68"/>
    </row>
    <row r="105" spans="1:1" x14ac:dyDescent="0.2">
      <c r="A105" s="68"/>
    </row>
    <row r="106" spans="1:1" x14ac:dyDescent="0.2">
      <c r="A106" s="68"/>
    </row>
    <row r="107" spans="1:1" x14ac:dyDescent="0.2">
      <c r="A107" s="68"/>
    </row>
    <row r="108" spans="1:1" x14ac:dyDescent="0.2">
      <c r="A108" s="68"/>
    </row>
    <row r="109" spans="1:1" x14ac:dyDescent="0.2">
      <c r="A109" s="68"/>
    </row>
    <row r="110" spans="1:1" x14ac:dyDescent="0.2">
      <c r="A110" s="68"/>
    </row>
    <row r="111" spans="1:1" x14ac:dyDescent="0.2">
      <c r="A111" s="68"/>
    </row>
    <row r="112" spans="1:1" x14ac:dyDescent="0.2">
      <c r="A112" s="68"/>
    </row>
    <row r="113" spans="1:1" x14ac:dyDescent="0.2">
      <c r="A113" s="68"/>
    </row>
    <row r="114" spans="1:1" x14ac:dyDescent="0.2">
      <c r="A114" s="68"/>
    </row>
    <row r="117" spans="1:1" x14ac:dyDescent="0.2">
      <c r="A117" s="14" t="s">
        <v>910</v>
      </c>
    </row>
    <row r="119" spans="1:1" x14ac:dyDescent="0.2">
      <c r="A119" s="7" t="s">
        <v>890</v>
      </c>
    </row>
  </sheetData>
  <mergeCells count="5">
    <mergeCell ref="A1:F1"/>
    <mergeCell ref="A74:B74"/>
    <mergeCell ref="A75:B75"/>
    <mergeCell ref="A76:B76"/>
    <mergeCell ref="A82:C82"/>
  </mergeCells>
  <conditionalFormatting sqref="F2:F3">
    <cfRule type="cellIs" dxfId="29" priority="3" stopIfTrue="1" operator="between">
      <formula>0.009</formula>
      <formula>-0.009</formula>
    </cfRule>
  </conditionalFormatting>
  <conditionalFormatting sqref="F5:F119">
    <cfRule type="cellIs" dxfId="28" priority="1" stopIfTrue="1" operator="between">
      <formula>0.009</formula>
      <formula>-0.009</formula>
    </cfRule>
  </conditionalFormatting>
  <conditionalFormatting sqref="F220:F65536">
    <cfRule type="cellIs" dxfId="27" priority="2" stopIfTrue="1" operator="between">
      <formula>0.009</formula>
      <formula>-0.009</formula>
    </cfRule>
  </conditionalFormatting>
  <hyperlinks>
    <hyperlink ref="A87" r:id="rId1" tooltip="https://www.franklintempletonindia.com/downloadsServlet/pdf/product-labels-jg9o5k7l" display="https://www.franklintempletonindia.com/downloadsServlet/pdf/product-labels-jg9o5k7l" xr:uid="{00000000-0004-0000-1B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I128"/>
  <sheetViews>
    <sheetView workbookViewId="0">
      <selection sqref="A1:F1"/>
    </sheetView>
  </sheetViews>
  <sheetFormatPr defaultColWidth="9.140625" defaultRowHeight="11.25" x14ac:dyDescent="0.2"/>
  <cols>
    <col min="1" max="1" width="38.7109375" style="7" bestFit="1" customWidth="1"/>
    <col min="2" max="2" width="34.140625" style="7" bestFit="1" customWidth="1"/>
    <col min="3" max="3" width="25.5703125" style="7" bestFit="1" customWidth="1"/>
    <col min="4" max="4" width="15" style="7" bestFit="1" customWidth="1"/>
    <col min="5" max="5" width="33.28515625" style="10" customWidth="1"/>
    <col min="6" max="6" width="14.7109375" style="11" bestFit="1" customWidth="1"/>
    <col min="7" max="16384" width="9.140625" style="7"/>
  </cols>
  <sheetData>
    <row r="1" spans="1:6" s="1" customFormat="1" ht="15" x14ac:dyDescent="0.2">
      <c r="A1" s="85" t="s">
        <v>878</v>
      </c>
      <c r="B1" s="86"/>
      <c r="C1" s="86"/>
      <c r="D1" s="86"/>
      <c r="E1" s="86"/>
      <c r="F1" s="86"/>
    </row>
    <row r="2" spans="1:6" s="1" customFormat="1" ht="12" x14ac:dyDescent="0.2">
      <c r="E2" s="5"/>
      <c r="F2" s="9"/>
    </row>
    <row r="3" spans="1:6" s="1" customFormat="1" ht="12" x14ac:dyDescent="0.2">
      <c r="A3" s="8" t="s">
        <v>7</v>
      </c>
      <c r="B3" s="2"/>
      <c r="C3" s="3"/>
      <c r="D3" s="3"/>
      <c r="E3" s="4"/>
      <c r="F3" s="9"/>
    </row>
    <row r="4" spans="1:6" s="1" customFormat="1" ht="30.75" customHeight="1" x14ac:dyDescent="0.2">
      <c r="A4" s="6" t="s">
        <v>2</v>
      </c>
      <c r="B4" s="6" t="s">
        <v>0</v>
      </c>
      <c r="C4" s="13" t="s">
        <v>408</v>
      </c>
      <c r="D4" s="13" t="s">
        <v>1</v>
      </c>
      <c r="E4" s="53" t="s">
        <v>6</v>
      </c>
      <c r="F4" s="12" t="s">
        <v>3</v>
      </c>
    </row>
    <row r="5" spans="1:6" x14ac:dyDescent="0.2">
      <c r="A5" s="16" t="s">
        <v>109</v>
      </c>
      <c r="B5" s="17"/>
      <c r="C5" s="17"/>
      <c r="D5" s="17"/>
      <c r="E5" s="18"/>
      <c r="F5" s="19"/>
    </row>
    <row r="6" spans="1:6" x14ac:dyDescent="0.2">
      <c r="A6" s="20" t="s">
        <v>25</v>
      </c>
      <c r="B6" s="21"/>
      <c r="C6" s="21"/>
      <c r="D6" s="21"/>
      <c r="E6" s="22"/>
      <c r="F6" s="23"/>
    </row>
    <row r="7" spans="1:6" x14ac:dyDescent="0.2">
      <c r="A7" s="21" t="s">
        <v>114</v>
      </c>
      <c r="B7" s="21" t="s">
        <v>113</v>
      </c>
      <c r="C7" s="21" t="s">
        <v>112</v>
      </c>
      <c r="D7" s="24">
        <v>4546914</v>
      </c>
      <c r="E7" s="22">
        <v>58757.496169999999</v>
      </c>
      <c r="F7" s="23">
        <v>8.5994677453931008</v>
      </c>
    </row>
    <row r="8" spans="1:6" x14ac:dyDescent="0.2">
      <c r="A8" s="21" t="s">
        <v>111</v>
      </c>
      <c r="B8" s="21" t="s">
        <v>110</v>
      </c>
      <c r="C8" s="21" t="s">
        <v>112</v>
      </c>
      <c r="D8" s="24">
        <v>3260417</v>
      </c>
      <c r="E8" s="22">
        <v>56591.057869999997</v>
      </c>
      <c r="F8" s="23">
        <v>8.2823981372986299</v>
      </c>
    </row>
    <row r="9" spans="1:6" x14ac:dyDescent="0.2">
      <c r="A9" s="21" t="s">
        <v>122</v>
      </c>
      <c r="B9" s="21" t="s">
        <v>121</v>
      </c>
      <c r="C9" s="21" t="s">
        <v>123</v>
      </c>
      <c r="D9" s="24">
        <v>2263637</v>
      </c>
      <c r="E9" s="22">
        <v>36503.410259999997</v>
      </c>
      <c r="F9" s="23">
        <v>5.3424655505997496</v>
      </c>
    </row>
    <row r="10" spans="1:6" x14ac:dyDescent="0.2">
      <c r="A10" s="21" t="s">
        <v>119</v>
      </c>
      <c r="B10" s="21" t="s">
        <v>118</v>
      </c>
      <c r="C10" s="21" t="s">
        <v>120</v>
      </c>
      <c r="D10" s="24">
        <v>1922741</v>
      </c>
      <c r="E10" s="22">
        <v>33787.366220000004</v>
      </c>
      <c r="F10" s="23">
        <v>4.9449582597943103</v>
      </c>
    </row>
    <row r="11" spans="1:6" x14ac:dyDescent="0.2">
      <c r="A11" s="21" t="s">
        <v>116</v>
      </c>
      <c r="B11" s="21" t="s">
        <v>115</v>
      </c>
      <c r="C11" s="21" t="s">
        <v>117</v>
      </c>
      <c r="D11" s="24">
        <v>883853</v>
      </c>
      <c r="E11" s="22">
        <v>32015.807219999999</v>
      </c>
      <c r="F11" s="23">
        <v>4.6856813083822999</v>
      </c>
    </row>
    <row r="12" spans="1:6" x14ac:dyDescent="0.2">
      <c r="A12" s="21" t="s">
        <v>125</v>
      </c>
      <c r="B12" s="21" t="s">
        <v>124</v>
      </c>
      <c r="C12" s="21" t="s">
        <v>112</v>
      </c>
      <c r="D12" s="24">
        <v>2252948</v>
      </c>
      <c r="E12" s="22">
        <v>26124.058529999998</v>
      </c>
      <c r="F12" s="23">
        <v>3.8233929855948898</v>
      </c>
    </row>
    <row r="13" spans="1:6" x14ac:dyDescent="0.2">
      <c r="A13" s="21" t="s">
        <v>130</v>
      </c>
      <c r="B13" s="21" t="s">
        <v>129</v>
      </c>
      <c r="C13" s="21" t="s">
        <v>120</v>
      </c>
      <c r="D13" s="24">
        <v>1462587</v>
      </c>
      <c r="E13" s="22">
        <v>25830.01771</v>
      </c>
      <c r="F13" s="23">
        <v>3.78035856935456</v>
      </c>
    </row>
    <row r="14" spans="1:6" x14ac:dyDescent="0.2">
      <c r="A14" s="21" t="s">
        <v>135</v>
      </c>
      <c r="B14" s="21" t="s">
        <v>134</v>
      </c>
      <c r="C14" s="21" t="s">
        <v>136</v>
      </c>
      <c r="D14" s="24">
        <v>1625000</v>
      </c>
      <c r="E14" s="22">
        <v>23547.875</v>
      </c>
      <c r="F14" s="23">
        <v>3.4463550139911998</v>
      </c>
    </row>
    <row r="15" spans="1:6" x14ac:dyDescent="0.2">
      <c r="A15" s="21" t="s">
        <v>132</v>
      </c>
      <c r="B15" s="21" t="s">
        <v>131</v>
      </c>
      <c r="C15" s="21" t="s">
        <v>133</v>
      </c>
      <c r="D15" s="24">
        <v>4581067</v>
      </c>
      <c r="E15" s="22">
        <v>18697.624960000001</v>
      </c>
      <c r="F15" s="23">
        <v>2.7364954812535398</v>
      </c>
    </row>
    <row r="16" spans="1:6" x14ac:dyDescent="0.2">
      <c r="A16" s="21" t="s">
        <v>127</v>
      </c>
      <c r="B16" s="21" t="s">
        <v>126</v>
      </c>
      <c r="C16" s="21" t="s">
        <v>128</v>
      </c>
      <c r="D16" s="24">
        <v>1364806</v>
      </c>
      <c r="E16" s="22">
        <v>18179.89832</v>
      </c>
      <c r="F16" s="23">
        <v>2.6607234720322901</v>
      </c>
    </row>
    <row r="17" spans="1:6" x14ac:dyDescent="0.2">
      <c r="A17" s="21" t="s">
        <v>138</v>
      </c>
      <c r="B17" s="21" t="s">
        <v>137</v>
      </c>
      <c r="C17" s="21" t="s">
        <v>139</v>
      </c>
      <c r="D17" s="24">
        <v>7500000</v>
      </c>
      <c r="E17" s="22">
        <v>18131.25</v>
      </c>
      <c r="F17" s="23">
        <v>2.6536035352416301</v>
      </c>
    </row>
    <row r="18" spans="1:6" x14ac:dyDescent="0.2">
      <c r="A18" s="21" t="s">
        <v>371</v>
      </c>
      <c r="B18" s="21" t="s">
        <v>370</v>
      </c>
      <c r="C18" s="21" t="s">
        <v>203</v>
      </c>
      <c r="D18" s="24">
        <v>658198</v>
      </c>
      <c r="E18" s="22">
        <v>17744.030780000001</v>
      </c>
      <c r="F18" s="23">
        <v>2.59693197144402</v>
      </c>
    </row>
    <row r="19" spans="1:6" x14ac:dyDescent="0.2">
      <c r="A19" s="21" t="s">
        <v>143</v>
      </c>
      <c r="B19" s="21" t="s">
        <v>142</v>
      </c>
      <c r="C19" s="21" t="s">
        <v>144</v>
      </c>
      <c r="D19" s="24">
        <v>2061397</v>
      </c>
      <c r="E19" s="22">
        <v>17193.081679999999</v>
      </c>
      <c r="F19" s="23">
        <v>2.5162976809511801</v>
      </c>
    </row>
    <row r="20" spans="1:6" x14ac:dyDescent="0.2">
      <c r="A20" s="21" t="s">
        <v>149</v>
      </c>
      <c r="B20" s="21" t="s">
        <v>148</v>
      </c>
      <c r="C20" s="21" t="s">
        <v>150</v>
      </c>
      <c r="D20" s="24">
        <v>212347</v>
      </c>
      <c r="E20" s="22">
        <v>14912.492770000001</v>
      </c>
      <c r="F20" s="23">
        <v>2.1825215323674501</v>
      </c>
    </row>
    <row r="21" spans="1:6" x14ac:dyDescent="0.2">
      <c r="A21" s="21" t="s">
        <v>266</v>
      </c>
      <c r="B21" s="21" t="s">
        <v>265</v>
      </c>
      <c r="C21" s="21" t="s">
        <v>112</v>
      </c>
      <c r="D21" s="24">
        <v>843530</v>
      </c>
      <c r="E21" s="22">
        <v>14602.347830000001</v>
      </c>
      <c r="F21" s="23">
        <v>2.1371301936995999</v>
      </c>
    </row>
    <row r="22" spans="1:6" x14ac:dyDescent="0.2">
      <c r="A22" s="21" t="s">
        <v>193</v>
      </c>
      <c r="B22" s="21" t="s">
        <v>192</v>
      </c>
      <c r="C22" s="21" t="s">
        <v>194</v>
      </c>
      <c r="D22" s="24">
        <v>4232579</v>
      </c>
      <c r="E22" s="22">
        <v>12058.61757</v>
      </c>
      <c r="F22" s="23">
        <v>1.7648419283766299</v>
      </c>
    </row>
    <row r="23" spans="1:6" x14ac:dyDescent="0.2">
      <c r="A23" s="21" t="s">
        <v>516</v>
      </c>
      <c r="B23" s="21" t="s">
        <v>515</v>
      </c>
      <c r="C23" s="21" t="s">
        <v>156</v>
      </c>
      <c r="D23" s="24">
        <v>1834982</v>
      </c>
      <c r="E23" s="22">
        <v>12058.584210000001</v>
      </c>
      <c r="F23" s="23">
        <v>1.7648370459656599</v>
      </c>
    </row>
    <row r="24" spans="1:6" x14ac:dyDescent="0.2">
      <c r="A24" s="21" t="s">
        <v>184</v>
      </c>
      <c r="B24" s="21" t="s">
        <v>183</v>
      </c>
      <c r="C24" s="21" t="s">
        <v>185</v>
      </c>
      <c r="D24" s="24">
        <v>1014431</v>
      </c>
      <c r="E24" s="22">
        <v>11635.01635</v>
      </c>
      <c r="F24" s="23">
        <v>1.7028456680567601</v>
      </c>
    </row>
    <row r="25" spans="1:6" x14ac:dyDescent="0.2">
      <c r="A25" s="21" t="s">
        <v>669</v>
      </c>
      <c r="B25" s="21" t="s">
        <v>668</v>
      </c>
      <c r="C25" s="21" t="s">
        <v>167</v>
      </c>
      <c r="D25" s="24">
        <v>26719</v>
      </c>
      <c r="E25" s="22">
        <v>11532.935719999999</v>
      </c>
      <c r="F25" s="23">
        <v>1.6879056324471</v>
      </c>
    </row>
    <row r="26" spans="1:6" x14ac:dyDescent="0.2">
      <c r="A26" s="21" t="s">
        <v>171</v>
      </c>
      <c r="B26" s="21" t="s">
        <v>170</v>
      </c>
      <c r="C26" s="21" t="s">
        <v>120</v>
      </c>
      <c r="D26" s="24">
        <v>674952</v>
      </c>
      <c r="E26" s="22">
        <v>10857.61535</v>
      </c>
      <c r="F26" s="23">
        <v>1.58906895426701</v>
      </c>
    </row>
    <row r="27" spans="1:6" x14ac:dyDescent="0.2">
      <c r="A27" s="21" t="s">
        <v>141</v>
      </c>
      <c r="B27" s="21" t="s">
        <v>140</v>
      </c>
      <c r="C27" s="21" t="s">
        <v>112</v>
      </c>
      <c r="D27" s="24">
        <v>1310706</v>
      </c>
      <c r="E27" s="22">
        <v>10750.410610000001</v>
      </c>
      <c r="F27" s="23">
        <v>1.57337897828308</v>
      </c>
    </row>
    <row r="28" spans="1:6" x14ac:dyDescent="0.2">
      <c r="A28" s="21" t="s">
        <v>205</v>
      </c>
      <c r="B28" s="21" t="s">
        <v>204</v>
      </c>
      <c r="C28" s="21" t="s">
        <v>206</v>
      </c>
      <c r="D28" s="24">
        <v>1633734</v>
      </c>
      <c r="E28" s="22">
        <v>10455.8976</v>
      </c>
      <c r="F28" s="23">
        <v>1.53027545455964</v>
      </c>
    </row>
    <row r="29" spans="1:6" x14ac:dyDescent="0.2">
      <c r="A29" s="21" t="s">
        <v>700</v>
      </c>
      <c r="B29" s="21" t="s">
        <v>699</v>
      </c>
      <c r="C29" s="21" t="s">
        <v>147</v>
      </c>
      <c r="D29" s="24">
        <v>459177</v>
      </c>
      <c r="E29" s="22">
        <v>10041.9714</v>
      </c>
      <c r="F29" s="23">
        <v>1.4696951841618899</v>
      </c>
    </row>
    <row r="30" spans="1:6" x14ac:dyDescent="0.2">
      <c r="A30" s="21" t="s">
        <v>152</v>
      </c>
      <c r="B30" s="21" t="s">
        <v>151</v>
      </c>
      <c r="C30" s="21" t="s">
        <v>153</v>
      </c>
      <c r="D30" s="24">
        <v>550412</v>
      </c>
      <c r="E30" s="22">
        <v>9363.3337379999994</v>
      </c>
      <c r="F30" s="23">
        <v>1.3703730028985299</v>
      </c>
    </row>
    <row r="31" spans="1:6" x14ac:dyDescent="0.2">
      <c r="A31" s="21" t="s">
        <v>543</v>
      </c>
      <c r="B31" s="21" t="s">
        <v>542</v>
      </c>
      <c r="C31" s="21" t="s">
        <v>544</v>
      </c>
      <c r="D31" s="24">
        <v>1723096</v>
      </c>
      <c r="E31" s="22">
        <v>8944.5913359999995</v>
      </c>
      <c r="F31" s="23">
        <v>1.3090878560772801</v>
      </c>
    </row>
    <row r="32" spans="1:6" x14ac:dyDescent="0.2">
      <c r="A32" s="21" t="s">
        <v>275</v>
      </c>
      <c r="B32" s="21" t="s">
        <v>274</v>
      </c>
      <c r="C32" s="21" t="s">
        <v>144</v>
      </c>
      <c r="D32" s="24">
        <v>321590</v>
      </c>
      <c r="E32" s="22">
        <v>8774.7439450000002</v>
      </c>
      <c r="F32" s="23">
        <v>1.2842297995610901</v>
      </c>
    </row>
    <row r="33" spans="1:6" x14ac:dyDescent="0.2">
      <c r="A33" s="21" t="s">
        <v>191</v>
      </c>
      <c r="B33" s="21" t="s">
        <v>190</v>
      </c>
      <c r="C33" s="21" t="s">
        <v>174</v>
      </c>
      <c r="D33" s="24">
        <v>188945</v>
      </c>
      <c r="E33" s="22">
        <v>8468.4204279999994</v>
      </c>
      <c r="F33" s="23">
        <v>1.2393977461925301</v>
      </c>
    </row>
    <row r="34" spans="1:6" x14ac:dyDescent="0.2">
      <c r="A34" s="21" t="s">
        <v>146</v>
      </c>
      <c r="B34" s="21" t="s">
        <v>145</v>
      </c>
      <c r="C34" s="21" t="s">
        <v>147</v>
      </c>
      <c r="D34" s="24">
        <v>447035</v>
      </c>
      <c r="E34" s="22">
        <v>8265.2301150000003</v>
      </c>
      <c r="F34" s="23">
        <v>1.20965977815923</v>
      </c>
    </row>
    <row r="35" spans="1:6" x14ac:dyDescent="0.2">
      <c r="A35" s="21" t="s">
        <v>645</v>
      </c>
      <c r="B35" s="21" t="s">
        <v>644</v>
      </c>
      <c r="C35" s="21" t="s">
        <v>156</v>
      </c>
      <c r="D35" s="24">
        <v>500868</v>
      </c>
      <c r="E35" s="22">
        <v>8261.8176600000006</v>
      </c>
      <c r="F35" s="23">
        <v>1.20916034747178</v>
      </c>
    </row>
    <row r="36" spans="1:6" x14ac:dyDescent="0.2">
      <c r="A36" s="21" t="s">
        <v>158</v>
      </c>
      <c r="B36" s="21" t="s">
        <v>157</v>
      </c>
      <c r="C36" s="21" t="s">
        <v>159</v>
      </c>
      <c r="D36" s="24">
        <v>1330000</v>
      </c>
      <c r="E36" s="22">
        <v>7660.8</v>
      </c>
      <c r="F36" s="23">
        <v>1.12119826061519</v>
      </c>
    </row>
    <row r="37" spans="1:6" x14ac:dyDescent="0.2">
      <c r="A37" s="21" t="s">
        <v>305</v>
      </c>
      <c r="B37" s="21" t="s">
        <v>304</v>
      </c>
      <c r="C37" s="21" t="s">
        <v>128</v>
      </c>
      <c r="D37" s="24">
        <v>5039457</v>
      </c>
      <c r="E37" s="22">
        <v>7187.2735730000004</v>
      </c>
      <c r="F37" s="23">
        <v>1.05189518439498</v>
      </c>
    </row>
    <row r="38" spans="1:6" x14ac:dyDescent="0.2">
      <c r="A38" s="21" t="s">
        <v>619</v>
      </c>
      <c r="B38" s="21" t="s">
        <v>618</v>
      </c>
      <c r="C38" s="21" t="s">
        <v>159</v>
      </c>
      <c r="D38" s="24">
        <v>4200152</v>
      </c>
      <c r="E38" s="22">
        <v>7122.1977459999998</v>
      </c>
      <c r="F38" s="23">
        <v>1.0423709957932099</v>
      </c>
    </row>
    <row r="39" spans="1:6" x14ac:dyDescent="0.2">
      <c r="A39" s="21" t="s">
        <v>181</v>
      </c>
      <c r="B39" s="21" t="s">
        <v>180</v>
      </c>
      <c r="C39" s="21" t="s">
        <v>182</v>
      </c>
      <c r="D39" s="24">
        <v>3541198</v>
      </c>
      <c r="E39" s="22">
        <v>7082.0418799999998</v>
      </c>
      <c r="F39" s="23">
        <v>1.0364939741880601</v>
      </c>
    </row>
    <row r="40" spans="1:6" x14ac:dyDescent="0.2">
      <c r="A40" s="21" t="s">
        <v>313</v>
      </c>
      <c r="B40" s="21" t="s">
        <v>312</v>
      </c>
      <c r="C40" s="21" t="s">
        <v>203</v>
      </c>
      <c r="D40" s="24">
        <v>300000</v>
      </c>
      <c r="E40" s="22">
        <v>6961.2</v>
      </c>
      <c r="F40" s="23">
        <v>1.01880813123883</v>
      </c>
    </row>
    <row r="41" spans="1:6" x14ac:dyDescent="0.2">
      <c r="A41" s="21" t="s">
        <v>297</v>
      </c>
      <c r="B41" s="21" t="s">
        <v>296</v>
      </c>
      <c r="C41" s="21" t="s">
        <v>218</v>
      </c>
      <c r="D41" s="24">
        <v>534037</v>
      </c>
      <c r="E41" s="22">
        <v>6796.9559179999997</v>
      </c>
      <c r="F41" s="23">
        <v>0.99477014838394096</v>
      </c>
    </row>
    <row r="42" spans="1:6" x14ac:dyDescent="0.2">
      <c r="A42" s="21" t="s">
        <v>214</v>
      </c>
      <c r="B42" s="21" t="s">
        <v>213</v>
      </c>
      <c r="C42" s="21" t="s">
        <v>215</v>
      </c>
      <c r="D42" s="24">
        <v>4228993</v>
      </c>
      <c r="E42" s="22">
        <v>6282.592001</v>
      </c>
      <c r="F42" s="23">
        <v>0.91949029131110105</v>
      </c>
    </row>
    <row r="43" spans="1:6" x14ac:dyDescent="0.2">
      <c r="A43" s="21" t="s">
        <v>169</v>
      </c>
      <c r="B43" s="21" t="s">
        <v>168</v>
      </c>
      <c r="C43" s="21" t="s">
        <v>147</v>
      </c>
      <c r="D43" s="24">
        <v>443906</v>
      </c>
      <c r="E43" s="22">
        <v>5873.5422390000003</v>
      </c>
      <c r="F43" s="23">
        <v>0.85962371319139297</v>
      </c>
    </row>
    <row r="44" spans="1:6" x14ac:dyDescent="0.2">
      <c r="A44" s="21" t="s">
        <v>230</v>
      </c>
      <c r="B44" s="21" t="s">
        <v>229</v>
      </c>
      <c r="C44" s="21" t="s">
        <v>185</v>
      </c>
      <c r="D44" s="24">
        <v>111808</v>
      </c>
      <c r="E44" s="22">
        <v>5767.8392960000001</v>
      </c>
      <c r="F44" s="23">
        <v>0.84415353307528196</v>
      </c>
    </row>
    <row r="45" spans="1:6" x14ac:dyDescent="0.2">
      <c r="A45" s="21" t="s">
        <v>225</v>
      </c>
      <c r="B45" s="21" t="s">
        <v>224</v>
      </c>
      <c r="C45" s="21" t="s">
        <v>226</v>
      </c>
      <c r="D45" s="24">
        <v>519375</v>
      </c>
      <c r="E45" s="22">
        <v>5663.7843750000002</v>
      </c>
      <c r="F45" s="23">
        <v>0.82892454962268503</v>
      </c>
    </row>
    <row r="46" spans="1:6" x14ac:dyDescent="0.2">
      <c r="A46" s="21" t="s">
        <v>228</v>
      </c>
      <c r="B46" s="21" t="s">
        <v>227</v>
      </c>
      <c r="C46" s="21" t="s">
        <v>203</v>
      </c>
      <c r="D46" s="24">
        <v>675384</v>
      </c>
      <c r="E46" s="22">
        <v>5471.9611679999998</v>
      </c>
      <c r="F46" s="23">
        <v>0.80085021717254601</v>
      </c>
    </row>
    <row r="47" spans="1:6" x14ac:dyDescent="0.2">
      <c r="A47" s="21" t="s">
        <v>173</v>
      </c>
      <c r="B47" s="21" t="s">
        <v>172</v>
      </c>
      <c r="C47" s="21" t="s">
        <v>174</v>
      </c>
      <c r="D47" s="24">
        <v>374730</v>
      </c>
      <c r="E47" s="22">
        <v>5210.9953800000003</v>
      </c>
      <c r="F47" s="23">
        <v>0.76265650534275398</v>
      </c>
    </row>
    <row r="48" spans="1:6" x14ac:dyDescent="0.2">
      <c r="A48" s="21" t="s">
        <v>179</v>
      </c>
      <c r="B48" s="21" t="s">
        <v>178</v>
      </c>
      <c r="C48" s="21" t="s">
        <v>112</v>
      </c>
      <c r="D48" s="24">
        <v>490288</v>
      </c>
      <c r="E48" s="22">
        <v>5175.4801280000001</v>
      </c>
      <c r="F48" s="23">
        <v>0.75745866193635902</v>
      </c>
    </row>
    <row r="49" spans="1:9" x14ac:dyDescent="0.2">
      <c r="A49" s="21" t="s">
        <v>222</v>
      </c>
      <c r="B49" s="21" t="s">
        <v>221</v>
      </c>
      <c r="C49" s="21" t="s">
        <v>223</v>
      </c>
      <c r="D49" s="24">
        <v>287280</v>
      </c>
      <c r="E49" s="22">
        <v>4701.1935599999997</v>
      </c>
      <c r="F49" s="23">
        <v>0.68804433509389495</v>
      </c>
    </row>
    <row r="50" spans="1:9" x14ac:dyDescent="0.2">
      <c r="A50" s="21" t="s">
        <v>241</v>
      </c>
      <c r="B50" s="21" t="s">
        <v>240</v>
      </c>
      <c r="C50" s="21" t="s">
        <v>235</v>
      </c>
      <c r="D50" s="24">
        <v>209500</v>
      </c>
      <c r="E50" s="22">
        <v>4699.3992500000004</v>
      </c>
      <c r="F50" s="23">
        <v>0.68778172841430496</v>
      </c>
    </row>
    <row r="51" spans="1:9" x14ac:dyDescent="0.2">
      <c r="A51" s="21" t="s">
        <v>220</v>
      </c>
      <c r="B51" s="21" t="s">
        <v>219</v>
      </c>
      <c r="C51" s="21" t="s">
        <v>120</v>
      </c>
      <c r="D51" s="24">
        <v>604568</v>
      </c>
      <c r="E51" s="22">
        <v>4450.5273319999997</v>
      </c>
      <c r="F51" s="23">
        <v>0.65135801789091796</v>
      </c>
    </row>
    <row r="52" spans="1:9" x14ac:dyDescent="0.2">
      <c r="A52" s="21" t="s">
        <v>212</v>
      </c>
      <c r="B52" s="21" t="s">
        <v>211</v>
      </c>
      <c r="C52" s="21" t="s">
        <v>159</v>
      </c>
      <c r="D52" s="24">
        <v>3645399</v>
      </c>
      <c r="E52" s="22">
        <v>4292.4573229999996</v>
      </c>
      <c r="F52" s="23">
        <v>0.628223643002365</v>
      </c>
    </row>
    <row r="53" spans="1:9" x14ac:dyDescent="0.2">
      <c r="A53" s="21" t="s">
        <v>199</v>
      </c>
      <c r="B53" s="21" t="s">
        <v>198</v>
      </c>
      <c r="C53" s="21" t="s">
        <v>200</v>
      </c>
      <c r="D53" s="24">
        <v>135368</v>
      </c>
      <c r="E53" s="22">
        <v>3779.8806639999998</v>
      </c>
      <c r="F53" s="23">
        <v>0.55320536051192704</v>
      </c>
    </row>
    <row r="54" spans="1:9" x14ac:dyDescent="0.2">
      <c r="A54" s="21" t="s">
        <v>591</v>
      </c>
      <c r="B54" s="21" t="s">
        <v>590</v>
      </c>
      <c r="C54" s="21" t="s">
        <v>203</v>
      </c>
      <c r="D54" s="24">
        <v>407700</v>
      </c>
      <c r="E54" s="22">
        <v>3614.4643500000002</v>
      </c>
      <c r="F54" s="23">
        <v>0.52899581535552398</v>
      </c>
    </row>
    <row r="55" spans="1:9" x14ac:dyDescent="0.2">
      <c r="A55" s="21" t="s">
        <v>373</v>
      </c>
      <c r="B55" s="21" t="s">
        <v>372</v>
      </c>
      <c r="C55" s="21" t="s">
        <v>144</v>
      </c>
      <c r="D55" s="24">
        <v>154054</v>
      </c>
      <c r="E55" s="22">
        <v>2807.7111770000001</v>
      </c>
      <c r="F55" s="23">
        <v>0.41092325709615402</v>
      </c>
    </row>
    <row r="56" spans="1:9" x14ac:dyDescent="0.2">
      <c r="A56" s="21" t="s">
        <v>239</v>
      </c>
      <c r="B56" s="21" t="s">
        <v>238</v>
      </c>
      <c r="C56" s="21" t="s">
        <v>123</v>
      </c>
      <c r="D56" s="24">
        <v>808586</v>
      </c>
      <c r="E56" s="22">
        <v>2753.639623</v>
      </c>
      <c r="F56" s="23">
        <v>0.40300960156493498</v>
      </c>
    </row>
    <row r="57" spans="1:9" x14ac:dyDescent="0.2">
      <c r="A57" s="21" t="s">
        <v>423</v>
      </c>
      <c r="B57" s="21" t="s">
        <v>887</v>
      </c>
      <c r="C57" s="21" t="s">
        <v>203</v>
      </c>
      <c r="D57" s="24">
        <v>26815</v>
      </c>
      <c r="E57" s="22">
        <v>473.15067499999998</v>
      </c>
      <c r="F57" s="23">
        <v>6.9248082944196598E-2</v>
      </c>
    </row>
    <row r="58" spans="1:9" x14ac:dyDescent="0.2">
      <c r="A58" s="21" t="s">
        <v>628</v>
      </c>
      <c r="B58" s="21" t="s">
        <v>627</v>
      </c>
      <c r="C58" s="21" t="s">
        <v>139</v>
      </c>
      <c r="D58" s="24">
        <v>7356</v>
      </c>
      <c r="E58" s="22">
        <v>49.053485999999999</v>
      </c>
      <c r="F58" s="23">
        <v>7.1792349598359699E-3</v>
      </c>
    </row>
    <row r="59" spans="1:9" x14ac:dyDescent="0.2">
      <c r="A59" s="20" t="s">
        <v>28</v>
      </c>
      <c r="B59" s="20"/>
      <c r="C59" s="20"/>
      <c r="D59" s="20"/>
      <c r="E59" s="25">
        <f>SUM(E7:E58)</f>
        <v>667965.14249600016</v>
      </c>
      <c r="F59" s="26">
        <f>SUM(F7:F58)</f>
        <v>97.760202056977064</v>
      </c>
      <c r="G59" s="14"/>
      <c r="H59" s="14"/>
      <c r="I59" s="14"/>
    </row>
    <row r="60" spans="1:9" x14ac:dyDescent="0.2">
      <c r="A60" s="21"/>
      <c r="B60" s="21"/>
      <c r="C60" s="21"/>
      <c r="D60" s="21"/>
      <c r="E60" s="22"/>
      <c r="F60" s="23"/>
    </row>
    <row r="61" spans="1:9" x14ac:dyDescent="0.2">
      <c r="A61" s="20" t="s">
        <v>1278</v>
      </c>
      <c r="B61" s="21"/>
      <c r="C61" s="21"/>
      <c r="D61" s="21"/>
      <c r="E61" s="22"/>
      <c r="F61" s="23"/>
    </row>
    <row r="62" spans="1:9" x14ac:dyDescent="0.2">
      <c r="A62" s="21" t="s">
        <v>344</v>
      </c>
      <c r="B62" s="21" t="s">
        <v>343</v>
      </c>
      <c r="C62" s="21" t="s">
        <v>345</v>
      </c>
      <c r="D62" s="24">
        <v>3000</v>
      </c>
      <c r="E62" s="22">
        <v>2.9999999999999997E-4</v>
      </c>
      <c r="F62" s="23">
        <v>4.3906573489003202E-8</v>
      </c>
    </row>
    <row r="63" spans="1:9" x14ac:dyDescent="0.2">
      <c r="A63" s="21"/>
      <c r="B63" s="21" t="s">
        <v>342</v>
      </c>
      <c r="C63" s="21" t="s">
        <v>218</v>
      </c>
      <c r="D63" s="24">
        <v>2900</v>
      </c>
      <c r="E63" s="22">
        <v>2.9E-4</v>
      </c>
      <c r="F63" s="23">
        <v>4.2443021039369802E-8</v>
      </c>
    </row>
    <row r="64" spans="1:9" x14ac:dyDescent="0.2">
      <c r="A64" s="20" t="s">
        <v>28</v>
      </c>
      <c r="B64" s="20"/>
      <c r="C64" s="20"/>
      <c r="D64" s="20"/>
      <c r="E64" s="25">
        <f>SUM(E61:E63)</f>
        <v>5.9000000000000003E-4</v>
      </c>
      <c r="F64" s="26">
        <f>SUM(F61:F63)</f>
        <v>8.6349594528372997E-8</v>
      </c>
      <c r="G64" s="14"/>
      <c r="H64" s="14"/>
      <c r="I64" s="14"/>
    </row>
    <row r="65" spans="1:9" x14ac:dyDescent="0.2">
      <c r="A65" s="21"/>
      <c r="B65" s="21"/>
      <c r="C65" s="21"/>
      <c r="D65" s="21"/>
      <c r="E65" s="22"/>
      <c r="F65" s="23"/>
    </row>
    <row r="66" spans="1:9" x14ac:dyDescent="0.2">
      <c r="A66" s="20" t="s">
        <v>33</v>
      </c>
      <c r="B66" s="20"/>
      <c r="C66" s="20"/>
      <c r="D66" s="20"/>
      <c r="E66" s="25">
        <f>E59+E64</f>
        <v>667965.14308600011</v>
      </c>
      <c r="F66" s="26">
        <f>F59+F64</f>
        <v>97.760202143326666</v>
      </c>
      <c r="G66" s="14"/>
      <c r="H66" s="14"/>
      <c r="I66" s="14"/>
    </row>
    <row r="67" spans="1:9" x14ac:dyDescent="0.2">
      <c r="A67" s="20"/>
      <c r="B67" s="20"/>
      <c r="C67" s="20"/>
      <c r="D67" s="20"/>
      <c r="E67" s="25"/>
      <c r="F67" s="26"/>
      <c r="G67" s="14"/>
      <c r="H67" s="14"/>
      <c r="I67" s="14"/>
    </row>
    <row r="68" spans="1:9" x14ac:dyDescent="0.2">
      <c r="A68" s="20" t="s">
        <v>35</v>
      </c>
      <c r="B68" s="20"/>
      <c r="C68" s="20"/>
      <c r="D68" s="20"/>
      <c r="E68" s="25">
        <f>E70-(E59+E64)</f>
        <v>15303.844130999874</v>
      </c>
      <c r="F68" s="26">
        <f>F70-(F59+F64)</f>
        <v>2.2397978566733343</v>
      </c>
      <c r="G68" s="14"/>
      <c r="H68" s="14"/>
      <c r="I68" s="14"/>
    </row>
    <row r="69" spans="1:9" x14ac:dyDescent="0.2">
      <c r="A69" s="20"/>
      <c r="B69" s="20"/>
      <c r="C69" s="20"/>
      <c r="D69" s="20"/>
      <c r="E69" s="25"/>
      <c r="F69" s="26"/>
      <c r="G69" s="14"/>
      <c r="H69" s="14"/>
      <c r="I69" s="14"/>
    </row>
    <row r="70" spans="1:9" x14ac:dyDescent="0.2">
      <c r="A70" s="27" t="s">
        <v>34</v>
      </c>
      <c r="B70" s="27"/>
      <c r="C70" s="27"/>
      <c r="D70" s="27"/>
      <c r="E70" s="28">
        <v>683268.98721699999</v>
      </c>
      <c r="F70" s="29">
        <v>100</v>
      </c>
      <c r="G70" s="14"/>
      <c r="H70" s="14"/>
      <c r="I70" s="14"/>
    </row>
    <row r="71" spans="1:9" x14ac:dyDescent="0.2">
      <c r="F71" s="15" t="s">
        <v>707</v>
      </c>
    </row>
    <row r="72" spans="1:9" x14ac:dyDescent="0.2">
      <c r="A72" s="14" t="s">
        <v>36</v>
      </c>
    </row>
    <row r="73" spans="1:9" x14ac:dyDescent="0.2">
      <c r="A73" s="14" t="s">
        <v>358</v>
      </c>
    </row>
    <row r="75" spans="1:9" x14ac:dyDescent="0.2">
      <c r="A75" s="14" t="s">
        <v>37</v>
      </c>
    </row>
    <row r="76" spans="1:9" x14ac:dyDescent="0.2">
      <c r="A76" s="14" t="s">
        <v>38</v>
      </c>
    </row>
    <row r="77" spans="1:9" x14ac:dyDescent="0.2">
      <c r="A77" s="14" t="s">
        <v>39</v>
      </c>
      <c r="B77" s="14"/>
      <c r="C77" s="30" t="s">
        <v>41</v>
      </c>
      <c r="D77" s="14" t="s">
        <v>40</v>
      </c>
    </row>
    <row r="78" spans="1:9" x14ac:dyDescent="0.2">
      <c r="A78" s="7" t="s">
        <v>42</v>
      </c>
      <c r="C78" s="31">
        <v>1311.2379000000001</v>
      </c>
      <c r="D78" s="31">
        <v>1453.4786999999999</v>
      </c>
    </row>
    <row r="79" spans="1:9" x14ac:dyDescent="0.2">
      <c r="A79" s="7" t="s">
        <v>43</v>
      </c>
      <c r="C79" s="31">
        <v>63.8063</v>
      </c>
      <c r="D79" s="31">
        <v>70.727900000000005</v>
      </c>
    </row>
    <row r="80" spans="1:9" x14ac:dyDescent="0.2">
      <c r="A80" s="7" t="s">
        <v>44</v>
      </c>
      <c r="C80" s="31">
        <v>1447.9221</v>
      </c>
      <c r="D80" s="31">
        <v>1611.4742000000001</v>
      </c>
    </row>
    <row r="81" spans="1:4" x14ac:dyDescent="0.2">
      <c r="A81" s="7" t="s">
        <v>45</v>
      </c>
      <c r="C81" s="31">
        <v>73.3215</v>
      </c>
      <c r="D81" s="31">
        <v>81.598200000000006</v>
      </c>
    </row>
    <row r="83" spans="1:4" x14ac:dyDescent="0.2">
      <c r="A83" s="7" t="s">
        <v>46</v>
      </c>
    </row>
    <row r="85" spans="1:4" x14ac:dyDescent="0.2">
      <c r="A85" s="14" t="s">
        <v>47</v>
      </c>
      <c r="D85" s="30" t="s">
        <v>48</v>
      </c>
    </row>
    <row r="87" spans="1:4" x14ac:dyDescent="0.2">
      <c r="A87" s="14" t="s">
        <v>359</v>
      </c>
      <c r="D87" s="52">
        <v>0.1583</v>
      </c>
    </row>
    <row r="89" spans="1:4" x14ac:dyDescent="0.2">
      <c r="A89" s="90" t="s">
        <v>50</v>
      </c>
      <c r="B89" s="90"/>
      <c r="C89" s="90"/>
      <c r="D89" s="30" t="s">
        <v>48</v>
      </c>
    </row>
    <row r="90" spans="1:4" x14ac:dyDescent="0.2">
      <c r="A90" s="61" t="s">
        <v>882</v>
      </c>
    </row>
    <row r="91" spans="1:4" ht="15" x14ac:dyDescent="0.25">
      <c r="A91" s="35" t="s">
        <v>883</v>
      </c>
    </row>
    <row r="93" spans="1:4" x14ac:dyDescent="0.2">
      <c r="A93" s="14" t="s">
        <v>884</v>
      </c>
    </row>
    <row r="94" spans="1:4" x14ac:dyDescent="0.2">
      <c r="A94" s="65"/>
    </row>
    <row r="95" spans="1:4" x14ac:dyDescent="0.2">
      <c r="A95" s="66" t="s">
        <v>891</v>
      </c>
    </row>
    <row r="96" spans="1:4" x14ac:dyDescent="0.2">
      <c r="A96" s="67"/>
    </row>
    <row r="97" spans="1:1" x14ac:dyDescent="0.2">
      <c r="A97" s="68"/>
    </row>
    <row r="98" spans="1:1" x14ac:dyDescent="0.2">
      <c r="A98" s="68"/>
    </row>
    <row r="99" spans="1:1" x14ac:dyDescent="0.2">
      <c r="A99" s="68"/>
    </row>
    <row r="100" spans="1:1" x14ac:dyDescent="0.2">
      <c r="A100" s="68"/>
    </row>
    <row r="101" spans="1:1" x14ac:dyDescent="0.2">
      <c r="A101" s="68"/>
    </row>
    <row r="102" spans="1:1" x14ac:dyDescent="0.2">
      <c r="A102" s="68"/>
    </row>
    <row r="103" spans="1:1" x14ac:dyDescent="0.2">
      <c r="A103" s="68"/>
    </row>
    <row r="104" spans="1:1" x14ac:dyDescent="0.2">
      <c r="A104" s="68"/>
    </row>
    <row r="105" spans="1:1" x14ac:dyDescent="0.2">
      <c r="A105" s="68"/>
    </row>
    <row r="106" spans="1:1" x14ac:dyDescent="0.2">
      <c r="A106" s="68"/>
    </row>
    <row r="107" spans="1:1" x14ac:dyDescent="0.2">
      <c r="A107" s="68"/>
    </row>
    <row r="108" spans="1:1" x14ac:dyDescent="0.2">
      <c r="A108" s="68"/>
    </row>
    <row r="109" spans="1:1" x14ac:dyDescent="0.2">
      <c r="A109" s="66" t="s">
        <v>902</v>
      </c>
    </row>
    <row r="110" spans="1:1" x14ac:dyDescent="0.2">
      <c r="A110" s="68"/>
    </row>
    <row r="111" spans="1:1" x14ac:dyDescent="0.2">
      <c r="A111" s="66" t="s">
        <v>892</v>
      </c>
    </row>
    <row r="112" spans="1:1" x14ac:dyDescent="0.2">
      <c r="A112" s="68"/>
    </row>
    <row r="113" spans="1:1" x14ac:dyDescent="0.2">
      <c r="A113" s="68"/>
    </row>
    <row r="114" spans="1:1" x14ac:dyDescent="0.2">
      <c r="A114" s="68"/>
    </row>
    <row r="115" spans="1:1" x14ac:dyDescent="0.2">
      <c r="A115" s="68"/>
    </row>
    <row r="116" spans="1:1" x14ac:dyDescent="0.2">
      <c r="A116" s="68"/>
    </row>
    <row r="117" spans="1:1" x14ac:dyDescent="0.2">
      <c r="A117" s="68"/>
    </row>
    <row r="118" spans="1:1" x14ac:dyDescent="0.2">
      <c r="A118" s="68"/>
    </row>
    <row r="119" spans="1:1" x14ac:dyDescent="0.2">
      <c r="A119" s="68"/>
    </row>
    <row r="120" spans="1:1" x14ac:dyDescent="0.2">
      <c r="A120" s="68"/>
    </row>
    <row r="121" spans="1:1" x14ac:dyDescent="0.2">
      <c r="A121" s="68"/>
    </row>
    <row r="122" spans="1:1" x14ac:dyDescent="0.2">
      <c r="A122" s="68"/>
    </row>
    <row r="123" spans="1:1" x14ac:dyDescent="0.2">
      <c r="A123" s="68"/>
    </row>
    <row r="126" spans="1:1" x14ac:dyDescent="0.2">
      <c r="A126" s="14" t="s">
        <v>911</v>
      </c>
    </row>
    <row r="128" spans="1:1" x14ac:dyDescent="0.2">
      <c r="A128" s="7" t="s">
        <v>890</v>
      </c>
    </row>
  </sheetData>
  <mergeCells count="2">
    <mergeCell ref="A1:F1"/>
    <mergeCell ref="A89:C89"/>
  </mergeCells>
  <conditionalFormatting sqref="F2:F3">
    <cfRule type="cellIs" dxfId="26" priority="3" stopIfTrue="1" operator="between">
      <formula>0.009</formula>
      <formula>-0.009</formula>
    </cfRule>
  </conditionalFormatting>
  <conditionalFormatting sqref="F5:F125">
    <cfRule type="cellIs" dxfId="25" priority="1" stopIfTrue="1" operator="between">
      <formula>0.009</formula>
      <formula>-0.009</formula>
    </cfRule>
  </conditionalFormatting>
  <conditionalFormatting sqref="F226:F65534">
    <cfRule type="cellIs" dxfId="24" priority="2" stopIfTrue="1" operator="between">
      <formula>0.009</formula>
      <formula>-0.009</formula>
    </cfRule>
  </conditionalFormatting>
  <hyperlinks>
    <hyperlink ref="A91" r:id="rId1" xr:uid="{00000000-0004-0000-1C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148"/>
  <sheetViews>
    <sheetView workbookViewId="0">
      <selection sqref="A1:G1"/>
    </sheetView>
  </sheetViews>
  <sheetFormatPr defaultColWidth="9.140625" defaultRowHeight="11.25" x14ac:dyDescent="0.2"/>
  <cols>
    <col min="1" max="1" width="35" style="7" bestFit="1" customWidth="1"/>
    <col min="2" max="2" width="49" style="7" bestFit="1" customWidth="1"/>
    <col min="3" max="3" width="24.7109375" style="7" bestFit="1" customWidth="1"/>
    <col min="4" max="4" width="15" style="7" bestFit="1" customWidth="1"/>
    <col min="5" max="5" width="32.5703125" style="10" customWidth="1"/>
    <col min="6" max="6" width="13.5703125" style="11" bestFit="1" customWidth="1"/>
    <col min="7" max="7" width="4.5703125" style="10" bestFit="1" customWidth="1"/>
    <col min="8" max="16384" width="9.140625" style="7"/>
  </cols>
  <sheetData>
    <row r="1" spans="1:7" s="1" customFormat="1" ht="15" x14ac:dyDescent="0.2">
      <c r="A1" s="85" t="s">
        <v>1030</v>
      </c>
      <c r="B1" s="86"/>
      <c r="C1" s="86"/>
      <c r="D1" s="86"/>
      <c r="E1" s="86"/>
      <c r="F1" s="86"/>
      <c r="G1" s="86"/>
    </row>
    <row r="2" spans="1:7" s="1" customFormat="1" ht="12" x14ac:dyDescent="0.2">
      <c r="E2" s="5"/>
      <c r="F2" s="9"/>
      <c r="G2" s="10"/>
    </row>
    <row r="3" spans="1:7" s="1" customFormat="1" ht="12" x14ac:dyDescent="0.2">
      <c r="A3" s="8" t="s">
        <v>7</v>
      </c>
      <c r="B3" s="2"/>
      <c r="C3" s="3"/>
      <c r="D3" s="3"/>
      <c r="E3" s="4"/>
      <c r="F3" s="9"/>
      <c r="G3" s="10"/>
    </row>
    <row r="4" spans="1:7" s="1" customFormat="1" ht="30" customHeight="1" x14ac:dyDescent="0.2">
      <c r="A4" s="6" t="s">
        <v>2</v>
      </c>
      <c r="B4" s="6" t="s">
        <v>0</v>
      </c>
      <c r="C4" s="13" t="s">
        <v>921</v>
      </c>
      <c r="D4" s="13" t="s">
        <v>1</v>
      </c>
      <c r="E4" s="53" t="s">
        <v>6</v>
      </c>
      <c r="F4" s="12" t="s">
        <v>3</v>
      </c>
      <c r="G4" s="12" t="s">
        <v>5</v>
      </c>
    </row>
    <row r="5" spans="1:7" x14ac:dyDescent="0.2">
      <c r="A5" s="16" t="s">
        <v>29</v>
      </c>
      <c r="B5" s="17"/>
      <c r="C5" s="17"/>
      <c r="D5" s="17"/>
      <c r="E5" s="18"/>
      <c r="F5" s="19"/>
      <c r="G5" s="18"/>
    </row>
    <row r="6" spans="1:7" x14ac:dyDescent="0.2">
      <c r="A6" s="20" t="s">
        <v>938</v>
      </c>
      <c r="B6" s="21"/>
      <c r="C6" s="21"/>
      <c r="D6" s="21"/>
      <c r="E6" s="22"/>
      <c r="F6" s="23"/>
      <c r="G6" s="22"/>
    </row>
    <row r="7" spans="1:7" x14ac:dyDescent="0.2">
      <c r="A7" s="21" t="s">
        <v>1031</v>
      </c>
      <c r="B7" s="21" t="s">
        <v>1032</v>
      </c>
      <c r="C7" s="21" t="s">
        <v>941</v>
      </c>
      <c r="D7" s="24">
        <v>2500</v>
      </c>
      <c r="E7" s="22">
        <v>12183.237499999999</v>
      </c>
      <c r="F7" s="23">
        <v>4.9562269328018198</v>
      </c>
      <c r="G7" s="22">
        <v>7.3</v>
      </c>
    </row>
    <row r="8" spans="1:7" x14ac:dyDescent="0.2">
      <c r="A8" s="21" t="s">
        <v>1033</v>
      </c>
      <c r="B8" s="21" t="s">
        <v>1034</v>
      </c>
      <c r="C8" s="21" t="s">
        <v>1035</v>
      </c>
      <c r="D8" s="24">
        <v>2500</v>
      </c>
      <c r="E8" s="22">
        <v>11726.225</v>
      </c>
      <c r="F8" s="23">
        <v>4.7703110248892404</v>
      </c>
      <c r="G8" s="22">
        <v>7.4798999999999998</v>
      </c>
    </row>
    <row r="9" spans="1:7" x14ac:dyDescent="0.2">
      <c r="A9" s="21" t="s">
        <v>1036</v>
      </c>
      <c r="B9" s="21" t="s">
        <v>1037</v>
      </c>
      <c r="C9" s="21" t="s">
        <v>941</v>
      </c>
      <c r="D9" s="24">
        <v>2000</v>
      </c>
      <c r="E9" s="22">
        <v>9742.7900000000009</v>
      </c>
      <c r="F9" s="23">
        <v>3.9634356794433598</v>
      </c>
      <c r="G9" s="22">
        <v>7.3</v>
      </c>
    </row>
    <row r="10" spans="1:7" x14ac:dyDescent="0.2">
      <c r="A10" s="21" t="s">
        <v>1038</v>
      </c>
      <c r="B10" s="21" t="s">
        <v>1039</v>
      </c>
      <c r="C10" s="21" t="s">
        <v>1040</v>
      </c>
      <c r="D10" s="24">
        <v>2000</v>
      </c>
      <c r="E10" s="22">
        <v>9620.68</v>
      </c>
      <c r="F10" s="23">
        <v>3.9137604703074902</v>
      </c>
      <c r="G10" s="22">
        <v>7.38</v>
      </c>
    </row>
    <row r="11" spans="1:7" x14ac:dyDescent="0.2">
      <c r="A11" s="21" t="s">
        <v>1041</v>
      </c>
      <c r="B11" s="21" t="s">
        <v>1042</v>
      </c>
      <c r="C11" s="21" t="s">
        <v>941</v>
      </c>
      <c r="D11" s="24">
        <v>2000</v>
      </c>
      <c r="E11" s="22">
        <v>9579.64</v>
      </c>
      <c r="F11" s="23">
        <v>3.89706510888798</v>
      </c>
      <c r="G11" s="22">
        <v>7.415</v>
      </c>
    </row>
    <row r="12" spans="1:7" x14ac:dyDescent="0.2">
      <c r="A12" s="21" t="s">
        <v>1043</v>
      </c>
      <c r="B12" s="21" t="s">
        <v>1044</v>
      </c>
      <c r="C12" s="21" t="s">
        <v>1040</v>
      </c>
      <c r="D12" s="24">
        <v>1500</v>
      </c>
      <c r="E12" s="22">
        <v>7331.085</v>
      </c>
      <c r="F12" s="23">
        <v>2.9823370777807998</v>
      </c>
      <c r="G12" s="22">
        <v>7.2499000000000002</v>
      </c>
    </row>
    <row r="13" spans="1:7" x14ac:dyDescent="0.2">
      <c r="A13" s="21" t="s">
        <v>1045</v>
      </c>
      <c r="B13" s="21" t="s">
        <v>1046</v>
      </c>
      <c r="C13" s="21" t="s">
        <v>1040</v>
      </c>
      <c r="D13" s="24">
        <v>1500</v>
      </c>
      <c r="E13" s="22">
        <v>7328.2425000000003</v>
      </c>
      <c r="F13" s="23">
        <v>2.9811807287351102</v>
      </c>
      <c r="G13" s="22">
        <v>7.25</v>
      </c>
    </row>
    <row r="14" spans="1:7" x14ac:dyDescent="0.2">
      <c r="A14" s="21" t="s">
        <v>1047</v>
      </c>
      <c r="B14" s="21" t="s">
        <v>1048</v>
      </c>
      <c r="C14" s="21" t="s">
        <v>941</v>
      </c>
      <c r="D14" s="24">
        <v>1500</v>
      </c>
      <c r="E14" s="22">
        <v>7311.3675000000003</v>
      </c>
      <c r="F14" s="23">
        <v>2.97431585973038</v>
      </c>
      <c r="G14" s="22">
        <v>7.3</v>
      </c>
    </row>
    <row r="15" spans="1:7" x14ac:dyDescent="0.2">
      <c r="A15" s="21" t="s">
        <v>1049</v>
      </c>
      <c r="B15" s="21" t="s">
        <v>1050</v>
      </c>
      <c r="C15" s="21" t="s">
        <v>967</v>
      </c>
      <c r="D15" s="24">
        <v>1200</v>
      </c>
      <c r="E15" s="22">
        <v>5894.34</v>
      </c>
      <c r="F15" s="23">
        <v>2.3978590796650798</v>
      </c>
      <c r="G15" s="22">
        <v>7.19</v>
      </c>
    </row>
    <row r="16" spans="1:7" x14ac:dyDescent="0.2">
      <c r="A16" s="21" t="s">
        <v>1051</v>
      </c>
      <c r="B16" s="21" t="s">
        <v>1052</v>
      </c>
      <c r="C16" s="21" t="s">
        <v>1040</v>
      </c>
      <c r="D16" s="24">
        <v>1000</v>
      </c>
      <c r="E16" s="22">
        <v>4904.55</v>
      </c>
      <c r="F16" s="23">
        <v>1.9952055275351199</v>
      </c>
      <c r="G16" s="22">
        <v>7.2484000000000002</v>
      </c>
    </row>
    <row r="17" spans="1:9" x14ac:dyDescent="0.2">
      <c r="A17" s="21" t="s">
        <v>1053</v>
      </c>
      <c r="B17" s="21" t="s">
        <v>1054</v>
      </c>
      <c r="C17" s="21" t="s">
        <v>941</v>
      </c>
      <c r="D17" s="24">
        <v>1000</v>
      </c>
      <c r="E17" s="22">
        <v>4890.53</v>
      </c>
      <c r="F17" s="23">
        <v>1.9895020926642299</v>
      </c>
      <c r="G17" s="22">
        <v>7.2949999999999999</v>
      </c>
    </row>
    <row r="18" spans="1:9" x14ac:dyDescent="0.2">
      <c r="A18" s="21" t="s">
        <v>1055</v>
      </c>
      <c r="B18" s="21" t="s">
        <v>1056</v>
      </c>
      <c r="C18" s="21" t="s">
        <v>941</v>
      </c>
      <c r="D18" s="24">
        <v>1000</v>
      </c>
      <c r="E18" s="22">
        <v>4885.84</v>
      </c>
      <c r="F18" s="23">
        <v>1.98759416758973</v>
      </c>
      <c r="G18" s="22">
        <v>7.2275999999999998</v>
      </c>
    </row>
    <row r="19" spans="1:9" x14ac:dyDescent="0.2">
      <c r="A19" s="21" t="s">
        <v>1057</v>
      </c>
      <c r="B19" s="21" t="s">
        <v>1058</v>
      </c>
      <c r="C19" s="21" t="s">
        <v>1035</v>
      </c>
      <c r="D19" s="24">
        <v>1000</v>
      </c>
      <c r="E19" s="22">
        <v>4885.4449999999997</v>
      </c>
      <c r="F19" s="23">
        <v>1.9874334788041399</v>
      </c>
      <c r="G19" s="22">
        <v>7.2531999999999996</v>
      </c>
    </row>
    <row r="20" spans="1:9" x14ac:dyDescent="0.2">
      <c r="A20" s="21" t="s">
        <v>1059</v>
      </c>
      <c r="B20" s="21" t="s">
        <v>1060</v>
      </c>
      <c r="C20" s="21" t="s">
        <v>941</v>
      </c>
      <c r="D20" s="24">
        <v>1000</v>
      </c>
      <c r="E20" s="22">
        <v>4878.05</v>
      </c>
      <c r="F20" s="23">
        <v>1.98442514065362</v>
      </c>
      <c r="G20" s="22">
        <v>7.3000999999999996</v>
      </c>
    </row>
    <row r="21" spans="1:9" x14ac:dyDescent="0.2">
      <c r="A21" s="21" t="s">
        <v>1061</v>
      </c>
      <c r="B21" s="21" t="s">
        <v>1062</v>
      </c>
      <c r="C21" s="21" t="s">
        <v>1040</v>
      </c>
      <c r="D21" s="24">
        <v>1000</v>
      </c>
      <c r="E21" s="22">
        <v>4875.8649999999998</v>
      </c>
      <c r="F21" s="23">
        <v>1.9835362672447101</v>
      </c>
      <c r="G21" s="22">
        <v>7.375</v>
      </c>
    </row>
    <row r="22" spans="1:9" x14ac:dyDescent="0.2">
      <c r="A22" s="21" t="s">
        <v>1063</v>
      </c>
      <c r="B22" s="21" t="s">
        <v>1064</v>
      </c>
      <c r="C22" s="21" t="s">
        <v>1035</v>
      </c>
      <c r="D22" s="24">
        <v>1000</v>
      </c>
      <c r="E22" s="22">
        <v>4872.26</v>
      </c>
      <c r="F22" s="23">
        <v>1.98206972782177</v>
      </c>
      <c r="G22" s="22">
        <v>7.3051000000000004</v>
      </c>
    </row>
    <row r="23" spans="1:9" x14ac:dyDescent="0.2">
      <c r="A23" s="21" t="s">
        <v>1065</v>
      </c>
      <c r="B23" s="21" t="s">
        <v>1066</v>
      </c>
      <c r="C23" s="21" t="s">
        <v>1040</v>
      </c>
      <c r="D23" s="24">
        <v>1000</v>
      </c>
      <c r="E23" s="22">
        <v>4866.21</v>
      </c>
      <c r="F23" s="23">
        <v>1.9796085451563701</v>
      </c>
      <c r="G23" s="22">
        <v>7.3250000000000002</v>
      </c>
    </row>
    <row r="24" spans="1:9" x14ac:dyDescent="0.2">
      <c r="A24" s="21" t="s">
        <v>1067</v>
      </c>
      <c r="B24" s="21" t="s">
        <v>1068</v>
      </c>
      <c r="C24" s="21" t="s">
        <v>967</v>
      </c>
      <c r="D24" s="24">
        <v>1000</v>
      </c>
      <c r="E24" s="22">
        <v>4743.5</v>
      </c>
      <c r="F24" s="23">
        <v>1.9296892517892299</v>
      </c>
      <c r="G24" s="22">
        <v>7.4199000000000002</v>
      </c>
    </row>
    <row r="25" spans="1:9" x14ac:dyDescent="0.2">
      <c r="A25" s="21" t="s">
        <v>1069</v>
      </c>
      <c r="B25" s="21" t="s">
        <v>1070</v>
      </c>
      <c r="C25" s="21" t="s">
        <v>1035</v>
      </c>
      <c r="D25" s="24">
        <v>600</v>
      </c>
      <c r="E25" s="22">
        <v>2935.59</v>
      </c>
      <c r="F25" s="23">
        <v>1.1942187141688501</v>
      </c>
      <c r="G25" s="22">
        <v>7.2149000000000001</v>
      </c>
    </row>
    <row r="26" spans="1:9" x14ac:dyDescent="0.2">
      <c r="A26" s="21" t="s">
        <v>1071</v>
      </c>
      <c r="B26" s="21" t="s">
        <v>1072</v>
      </c>
      <c r="C26" s="21" t="s">
        <v>1040</v>
      </c>
      <c r="D26" s="24">
        <v>500</v>
      </c>
      <c r="E26" s="22">
        <v>2438.9850000000001</v>
      </c>
      <c r="F26" s="23">
        <v>0.99219629804472398</v>
      </c>
      <c r="G26" s="22">
        <v>7.3049999999999997</v>
      </c>
    </row>
    <row r="27" spans="1:9" x14ac:dyDescent="0.2">
      <c r="A27" s="21" t="s">
        <v>1073</v>
      </c>
      <c r="B27" s="21" t="s">
        <v>1074</v>
      </c>
      <c r="C27" s="21" t="s">
        <v>941</v>
      </c>
      <c r="D27" s="24">
        <v>500</v>
      </c>
      <c r="E27" s="22">
        <v>2438.3850000000002</v>
      </c>
      <c r="F27" s="23">
        <v>0.99195221381344401</v>
      </c>
      <c r="G27" s="22">
        <v>7.3198999999999996</v>
      </c>
    </row>
    <row r="28" spans="1:9" x14ac:dyDescent="0.2">
      <c r="A28" s="21" t="s">
        <v>1075</v>
      </c>
      <c r="B28" s="21" t="s">
        <v>1076</v>
      </c>
      <c r="C28" s="21" t="s">
        <v>941</v>
      </c>
      <c r="D28" s="24">
        <v>200</v>
      </c>
      <c r="E28" s="22">
        <v>976.97900000000004</v>
      </c>
      <c r="F28" s="23">
        <v>0.397441946985093</v>
      </c>
      <c r="G28" s="22">
        <v>7.2274000000000003</v>
      </c>
    </row>
    <row r="29" spans="1:9" x14ac:dyDescent="0.2">
      <c r="A29" s="21" t="s">
        <v>1077</v>
      </c>
      <c r="B29" s="21" t="s">
        <v>1078</v>
      </c>
      <c r="C29" s="21" t="s">
        <v>967</v>
      </c>
      <c r="D29" s="24">
        <v>200</v>
      </c>
      <c r="E29" s="22">
        <v>974.65899999999999</v>
      </c>
      <c r="F29" s="23">
        <v>0.396498154624146</v>
      </c>
      <c r="G29" s="22">
        <v>7.3</v>
      </c>
    </row>
    <row r="30" spans="1:9" x14ac:dyDescent="0.2">
      <c r="A30" s="20" t="s">
        <v>28</v>
      </c>
      <c r="B30" s="20"/>
      <c r="C30" s="20"/>
      <c r="D30" s="20"/>
      <c r="E30" s="25">
        <f>SUM(E6:E29)</f>
        <v>134284.45549999998</v>
      </c>
      <c r="F30" s="26">
        <f>SUM(F6:F29)</f>
        <v>54.627863489136438</v>
      </c>
      <c r="G30" s="25"/>
      <c r="H30" s="14"/>
      <c r="I30" s="14"/>
    </row>
    <row r="31" spans="1:9" x14ac:dyDescent="0.2">
      <c r="A31" s="21"/>
      <c r="B31" s="21"/>
      <c r="C31" s="21"/>
      <c r="D31" s="21"/>
      <c r="E31" s="22"/>
      <c r="F31" s="23"/>
      <c r="G31" s="22"/>
    </row>
    <row r="32" spans="1:9" x14ac:dyDescent="0.2">
      <c r="A32" s="20" t="s">
        <v>956</v>
      </c>
      <c r="B32" s="21"/>
      <c r="C32" s="21"/>
      <c r="D32" s="21"/>
      <c r="E32" s="22"/>
      <c r="F32" s="23"/>
      <c r="G32" s="22"/>
    </row>
    <row r="33" spans="1:7" x14ac:dyDescent="0.2">
      <c r="A33" s="21" t="s">
        <v>1079</v>
      </c>
      <c r="B33" s="21" t="s">
        <v>1080</v>
      </c>
      <c r="C33" s="21" t="s">
        <v>941</v>
      </c>
      <c r="D33" s="24">
        <v>2000</v>
      </c>
      <c r="E33" s="22">
        <v>9262.3700000000008</v>
      </c>
      <c r="F33" s="23">
        <v>3.7679974354579899</v>
      </c>
      <c r="G33" s="22">
        <v>8.3049999999999997</v>
      </c>
    </row>
    <row r="34" spans="1:7" x14ac:dyDescent="0.2">
      <c r="A34" s="21" t="s">
        <v>1081</v>
      </c>
      <c r="B34" s="21" t="s">
        <v>1082</v>
      </c>
      <c r="C34" s="21" t="s">
        <v>941</v>
      </c>
      <c r="D34" s="24">
        <v>1500</v>
      </c>
      <c r="E34" s="22">
        <v>7349.2425000000003</v>
      </c>
      <c r="F34" s="23">
        <v>2.98972367682989</v>
      </c>
      <c r="G34" s="22">
        <v>7.6402000000000001</v>
      </c>
    </row>
    <row r="35" spans="1:7" x14ac:dyDescent="0.2">
      <c r="A35" s="21" t="s">
        <v>1083</v>
      </c>
      <c r="B35" s="21" t="s">
        <v>1084</v>
      </c>
      <c r="C35" s="21" t="s">
        <v>967</v>
      </c>
      <c r="D35" s="24">
        <v>1500</v>
      </c>
      <c r="E35" s="22">
        <v>7294.4025000000001</v>
      </c>
      <c r="F35" s="23">
        <v>2.9674143780909601</v>
      </c>
      <c r="G35" s="22">
        <v>7.9749999999999996</v>
      </c>
    </row>
    <row r="36" spans="1:7" x14ac:dyDescent="0.2">
      <c r="A36" s="21" t="s">
        <v>1085</v>
      </c>
      <c r="B36" s="21" t="s">
        <v>1086</v>
      </c>
      <c r="C36" s="21" t="s">
        <v>941</v>
      </c>
      <c r="D36" s="24">
        <v>1400</v>
      </c>
      <c r="E36" s="22">
        <v>6508.5230000000001</v>
      </c>
      <c r="F36" s="23">
        <v>2.6477130553648101</v>
      </c>
      <c r="G36" s="22">
        <v>7.875</v>
      </c>
    </row>
    <row r="37" spans="1:7" x14ac:dyDescent="0.2">
      <c r="A37" s="21" t="s">
        <v>1087</v>
      </c>
      <c r="B37" s="21" t="s">
        <v>1088</v>
      </c>
      <c r="C37" s="21" t="s">
        <v>941</v>
      </c>
      <c r="D37" s="24">
        <v>1000</v>
      </c>
      <c r="E37" s="22">
        <v>4911.47</v>
      </c>
      <c r="F37" s="23">
        <v>1.99802063233588</v>
      </c>
      <c r="G37" s="22">
        <v>7.2298999999999998</v>
      </c>
    </row>
    <row r="38" spans="1:7" x14ac:dyDescent="0.2">
      <c r="A38" s="21" t="s">
        <v>1089</v>
      </c>
      <c r="B38" s="21" t="s">
        <v>1090</v>
      </c>
      <c r="C38" s="21" t="s">
        <v>941</v>
      </c>
      <c r="D38" s="24">
        <v>1000</v>
      </c>
      <c r="E38" s="22">
        <v>4911.1099999999997</v>
      </c>
      <c r="F38" s="23">
        <v>1.99787418179711</v>
      </c>
      <c r="G38" s="22">
        <v>7.8650000000000002</v>
      </c>
    </row>
    <row r="39" spans="1:7" x14ac:dyDescent="0.2">
      <c r="A39" s="21" t="s">
        <v>1091</v>
      </c>
      <c r="B39" s="21" t="s">
        <v>1092</v>
      </c>
      <c r="C39" s="21" t="s">
        <v>941</v>
      </c>
      <c r="D39" s="24">
        <v>1000</v>
      </c>
      <c r="E39" s="22">
        <v>4861.4549999999999</v>
      </c>
      <c r="F39" s="23">
        <v>1.9776741776234801</v>
      </c>
      <c r="G39" s="22">
        <v>7.43</v>
      </c>
    </row>
    <row r="40" spans="1:7" x14ac:dyDescent="0.2">
      <c r="A40" s="21" t="s">
        <v>1093</v>
      </c>
      <c r="B40" s="21" t="s">
        <v>1094</v>
      </c>
      <c r="C40" s="21" t="s">
        <v>941</v>
      </c>
      <c r="D40" s="24">
        <v>1000</v>
      </c>
      <c r="E40" s="22">
        <v>4850.49</v>
      </c>
      <c r="F40" s="23">
        <v>1.9732135382968501</v>
      </c>
      <c r="G40" s="22">
        <v>8.0363000000000007</v>
      </c>
    </row>
    <row r="41" spans="1:7" x14ac:dyDescent="0.2">
      <c r="A41" s="21" t="s">
        <v>1095</v>
      </c>
      <c r="B41" s="21" t="s">
        <v>1096</v>
      </c>
      <c r="C41" s="21" t="s">
        <v>967</v>
      </c>
      <c r="D41" s="24">
        <v>1000</v>
      </c>
      <c r="E41" s="22">
        <v>4764.5950000000003</v>
      </c>
      <c r="F41" s="23">
        <v>1.93827084655396</v>
      </c>
      <c r="G41" s="22">
        <v>8.16</v>
      </c>
    </row>
    <row r="42" spans="1:7" x14ac:dyDescent="0.2">
      <c r="A42" s="21" t="s">
        <v>1097</v>
      </c>
      <c r="B42" s="21" t="s">
        <v>1098</v>
      </c>
      <c r="C42" s="21" t="s">
        <v>941</v>
      </c>
      <c r="D42" s="24">
        <v>900</v>
      </c>
      <c r="E42" s="22">
        <v>4406.0715</v>
      </c>
      <c r="F42" s="23">
        <v>1.79242095839883</v>
      </c>
      <c r="G42" s="22">
        <v>7.9401000000000002</v>
      </c>
    </row>
    <row r="43" spans="1:7" x14ac:dyDescent="0.2">
      <c r="A43" s="21" t="s">
        <v>1099</v>
      </c>
      <c r="B43" s="21" t="s">
        <v>1100</v>
      </c>
      <c r="C43" s="21" t="s">
        <v>967</v>
      </c>
      <c r="D43" s="24">
        <v>500</v>
      </c>
      <c r="E43" s="22">
        <v>2448</v>
      </c>
      <c r="F43" s="23">
        <v>0.99586366361969503</v>
      </c>
      <c r="G43" s="22">
        <v>8.5200999999999993</v>
      </c>
    </row>
    <row r="44" spans="1:7" x14ac:dyDescent="0.2">
      <c r="A44" s="21" t="s">
        <v>1101</v>
      </c>
      <c r="B44" s="21" t="s">
        <v>1102</v>
      </c>
      <c r="C44" s="21" t="s">
        <v>941</v>
      </c>
      <c r="D44" s="24">
        <v>500</v>
      </c>
      <c r="E44" s="22">
        <v>2438.9349999999999</v>
      </c>
      <c r="F44" s="23">
        <v>0.99217595769211697</v>
      </c>
      <c r="G44" s="22">
        <v>7.4298000000000002</v>
      </c>
    </row>
    <row r="45" spans="1:7" x14ac:dyDescent="0.2">
      <c r="A45" s="21" t="s">
        <v>1103</v>
      </c>
      <c r="B45" s="21" t="s">
        <v>1104</v>
      </c>
      <c r="C45" s="21" t="s">
        <v>967</v>
      </c>
      <c r="D45" s="24">
        <v>500</v>
      </c>
      <c r="E45" s="22">
        <v>2431.77</v>
      </c>
      <c r="F45" s="23">
        <v>0.98926118516358896</v>
      </c>
      <c r="G45" s="22">
        <v>7.7000999999999999</v>
      </c>
    </row>
    <row r="46" spans="1:7" x14ac:dyDescent="0.2">
      <c r="A46" s="21" t="s">
        <v>1105</v>
      </c>
      <c r="B46" s="21" t="s">
        <v>1106</v>
      </c>
      <c r="C46" s="21" t="s">
        <v>941</v>
      </c>
      <c r="D46" s="24">
        <v>500</v>
      </c>
      <c r="E46" s="22">
        <v>2429.87</v>
      </c>
      <c r="F46" s="23">
        <v>0.98848825176453803</v>
      </c>
      <c r="G46" s="22">
        <v>8.6349999999999998</v>
      </c>
    </row>
    <row r="47" spans="1:7" x14ac:dyDescent="0.2">
      <c r="A47" s="21" t="s">
        <v>1107</v>
      </c>
      <c r="B47" s="21" t="s">
        <v>1108</v>
      </c>
      <c r="C47" s="21" t="s">
        <v>967</v>
      </c>
      <c r="D47" s="24">
        <v>500</v>
      </c>
      <c r="E47" s="22">
        <v>2424.21</v>
      </c>
      <c r="F47" s="23">
        <v>0.98618572384947001</v>
      </c>
      <c r="G47" s="22">
        <v>8.6448999999999998</v>
      </c>
    </row>
    <row r="48" spans="1:7" x14ac:dyDescent="0.2">
      <c r="A48" s="21" t="s">
        <v>1109</v>
      </c>
      <c r="B48" s="21" t="s">
        <v>1110</v>
      </c>
      <c r="C48" s="21" t="s">
        <v>941</v>
      </c>
      <c r="D48" s="24">
        <v>500</v>
      </c>
      <c r="E48" s="22">
        <v>2415.5100000000002</v>
      </c>
      <c r="F48" s="23">
        <v>0.98264650249591901</v>
      </c>
      <c r="G48" s="22">
        <v>7.6449999999999996</v>
      </c>
    </row>
    <row r="49" spans="1:9" x14ac:dyDescent="0.2">
      <c r="A49" s="21" t="s">
        <v>957</v>
      </c>
      <c r="B49" s="21" t="s">
        <v>958</v>
      </c>
      <c r="C49" s="21" t="s">
        <v>941</v>
      </c>
      <c r="D49" s="24">
        <v>200</v>
      </c>
      <c r="E49" s="22">
        <v>984.69500000000005</v>
      </c>
      <c r="F49" s="23">
        <v>0.40058087019934502</v>
      </c>
      <c r="G49" s="22">
        <v>7.4649000000000001</v>
      </c>
    </row>
    <row r="50" spans="1:9" x14ac:dyDescent="0.2">
      <c r="A50" s="20" t="s">
        <v>28</v>
      </c>
      <c r="B50" s="20"/>
      <c r="C50" s="20"/>
      <c r="D50" s="20"/>
      <c r="E50" s="25">
        <f>SUM(E32:E49)</f>
        <v>74692.719500000007</v>
      </c>
      <c r="F50" s="26">
        <f>SUM(F32:F49)</f>
        <v>30.385525035534425</v>
      </c>
      <c r="G50" s="25"/>
      <c r="H50" s="14"/>
      <c r="I50" s="14"/>
    </row>
    <row r="51" spans="1:9" x14ac:dyDescent="0.2">
      <c r="A51" s="21"/>
      <c r="B51" s="21"/>
      <c r="C51" s="21"/>
      <c r="D51" s="21"/>
      <c r="E51" s="22"/>
      <c r="F51" s="23"/>
      <c r="G51" s="22"/>
    </row>
    <row r="52" spans="1:9" x14ac:dyDescent="0.2">
      <c r="A52" s="20" t="s">
        <v>30</v>
      </c>
      <c r="B52" s="21"/>
      <c r="C52" s="21"/>
      <c r="D52" s="21"/>
      <c r="E52" s="22"/>
      <c r="F52" s="23"/>
      <c r="G52" s="22"/>
    </row>
    <row r="53" spans="1:9" x14ac:dyDescent="0.2">
      <c r="A53" s="21" t="s">
        <v>1111</v>
      </c>
      <c r="B53" s="21" t="s">
        <v>1112</v>
      </c>
      <c r="C53" s="21" t="s">
        <v>32</v>
      </c>
      <c r="D53" s="24">
        <v>10000000</v>
      </c>
      <c r="E53" s="22">
        <v>9530.99</v>
      </c>
      <c r="F53" s="23">
        <v>3.87727394580175</v>
      </c>
      <c r="G53" s="22">
        <v>6.6035000000000004</v>
      </c>
    </row>
    <row r="54" spans="1:9" x14ac:dyDescent="0.2">
      <c r="A54" s="21" t="s">
        <v>1113</v>
      </c>
      <c r="B54" s="21" t="s">
        <v>1114</v>
      </c>
      <c r="C54" s="21" t="s">
        <v>32</v>
      </c>
      <c r="D54" s="24">
        <v>10000000</v>
      </c>
      <c r="E54" s="22">
        <v>9383.9699999999993</v>
      </c>
      <c r="F54" s="23">
        <v>3.8174651729972702</v>
      </c>
      <c r="G54" s="22">
        <v>6.6009000000000002</v>
      </c>
    </row>
    <row r="55" spans="1:9" x14ac:dyDescent="0.2">
      <c r="A55" s="21" t="s">
        <v>1115</v>
      </c>
      <c r="B55" s="21" t="s">
        <v>1116</v>
      </c>
      <c r="C55" s="21" t="s">
        <v>32</v>
      </c>
      <c r="D55" s="24">
        <v>7151200</v>
      </c>
      <c r="E55" s="22">
        <v>6783.5496569999996</v>
      </c>
      <c r="F55" s="23">
        <v>2.7595958389567601</v>
      </c>
      <c r="G55" s="22">
        <v>6.5941000000000001</v>
      </c>
    </row>
    <row r="56" spans="1:9" x14ac:dyDescent="0.2">
      <c r="A56" s="21" t="s">
        <v>1117</v>
      </c>
      <c r="B56" s="21" t="s">
        <v>1118</v>
      </c>
      <c r="C56" s="21" t="s">
        <v>32</v>
      </c>
      <c r="D56" s="24">
        <v>5000000</v>
      </c>
      <c r="E56" s="22">
        <v>4697.5649999999996</v>
      </c>
      <c r="F56" s="23">
        <v>1.9110025698495301</v>
      </c>
      <c r="G56" s="22">
        <v>6.6009000000000002</v>
      </c>
    </row>
    <row r="57" spans="1:9" x14ac:dyDescent="0.2">
      <c r="A57" s="20" t="s">
        <v>28</v>
      </c>
      <c r="B57" s="20"/>
      <c r="C57" s="20"/>
      <c r="D57" s="20"/>
      <c r="E57" s="25">
        <f>SUM(E52:E56)</f>
        <v>30396.074656999997</v>
      </c>
      <c r="F57" s="26">
        <f>SUM(F52:F56)</f>
        <v>12.365337527605309</v>
      </c>
      <c r="G57" s="25"/>
      <c r="H57" s="14"/>
      <c r="I57" s="14"/>
    </row>
    <row r="58" spans="1:9" x14ac:dyDescent="0.2">
      <c r="A58" s="21"/>
      <c r="B58" s="21"/>
      <c r="C58" s="21"/>
      <c r="D58" s="21"/>
      <c r="E58" s="22"/>
      <c r="F58" s="23"/>
      <c r="G58" s="22"/>
    </row>
    <row r="59" spans="1:9" x14ac:dyDescent="0.2">
      <c r="A59" s="20" t="s">
        <v>31</v>
      </c>
      <c r="B59" s="21"/>
      <c r="C59" s="21"/>
      <c r="D59" s="21"/>
      <c r="E59" s="22"/>
      <c r="F59" s="23"/>
      <c r="G59" s="22"/>
    </row>
    <row r="60" spans="1:9" x14ac:dyDescent="0.2">
      <c r="A60" s="21" t="s">
        <v>1119</v>
      </c>
      <c r="B60" s="21" t="s">
        <v>1120</v>
      </c>
      <c r="C60" s="21" t="s">
        <v>32</v>
      </c>
      <c r="D60" s="24">
        <v>5000000</v>
      </c>
      <c r="E60" s="22">
        <v>5055.92</v>
      </c>
      <c r="F60" s="23">
        <v>2.0567839110163799</v>
      </c>
      <c r="G60" s="22">
        <v>6.7397944675124899</v>
      </c>
    </row>
    <row r="61" spans="1:9" x14ac:dyDescent="0.2">
      <c r="A61" s="20" t="s">
        <v>28</v>
      </c>
      <c r="B61" s="20"/>
      <c r="C61" s="20"/>
      <c r="D61" s="20"/>
      <c r="E61" s="25">
        <f>SUM(E60:E60)</f>
        <v>5055.92</v>
      </c>
      <c r="F61" s="26">
        <f>SUM(F60:F60)</f>
        <v>2.0567839110163799</v>
      </c>
      <c r="G61" s="25"/>
      <c r="H61" s="14"/>
      <c r="I61" s="14"/>
    </row>
    <row r="62" spans="1:9" x14ac:dyDescent="0.2">
      <c r="A62" s="21"/>
      <c r="B62" s="21"/>
      <c r="C62" s="21"/>
      <c r="D62" s="21"/>
      <c r="E62" s="22"/>
      <c r="F62" s="23"/>
      <c r="G62" s="22"/>
    </row>
    <row r="63" spans="1:9" x14ac:dyDescent="0.2">
      <c r="A63" s="20" t="s">
        <v>992</v>
      </c>
      <c r="B63" s="21"/>
      <c r="C63" s="21"/>
      <c r="D63" s="21"/>
      <c r="E63" s="22"/>
      <c r="F63" s="23"/>
      <c r="G63" s="22"/>
    </row>
    <row r="64" spans="1:9" x14ac:dyDescent="0.2">
      <c r="A64" s="21" t="s">
        <v>993</v>
      </c>
      <c r="B64" s="21" t="s">
        <v>994</v>
      </c>
      <c r="C64" s="21" t="s">
        <v>995</v>
      </c>
      <c r="D64" s="24">
        <v>3966.085</v>
      </c>
      <c r="E64" s="22">
        <v>413.8205236</v>
      </c>
      <c r="F64" s="23">
        <v>0.168345107317531</v>
      </c>
      <c r="G64" s="22">
        <v>6.67</v>
      </c>
    </row>
    <row r="65" spans="1:9" x14ac:dyDescent="0.2">
      <c r="A65" s="20" t="s">
        <v>28</v>
      </c>
      <c r="B65" s="20"/>
      <c r="C65" s="20"/>
      <c r="D65" s="20"/>
      <c r="E65" s="25">
        <f>SUM(E64:E64)</f>
        <v>413.8205236</v>
      </c>
      <c r="F65" s="26">
        <f>SUM(F64:F64)</f>
        <v>0.168345107317531</v>
      </c>
      <c r="G65" s="25"/>
      <c r="H65" s="14"/>
      <c r="I65" s="14"/>
    </row>
    <row r="66" spans="1:9" x14ac:dyDescent="0.2">
      <c r="A66" s="21"/>
      <c r="B66" s="21"/>
      <c r="C66" s="21"/>
      <c r="D66" s="21"/>
      <c r="E66" s="22"/>
      <c r="F66" s="23"/>
      <c r="G66" s="22"/>
    </row>
    <row r="67" spans="1:9" x14ac:dyDescent="0.2">
      <c r="A67" s="20" t="s">
        <v>33</v>
      </c>
      <c r="B67" s="20"/>
      <c r="C67" s="20"/>
      <c r="D67" s="20"/>
      <c r="E67" s="25">
        <f>E30+E50+E57+E61+E65</f>
        <v>244842.9901806</v>
      </c>
      <c r="F67" s="26">
        <f>F30+F50+F57+F61+F65</f>
        <v>99.603855070610081</v>
      </c>
      <c r="G67" s="25"/>
      <c r="H67" s="14"/>
      <c r="I67" s="14"/>
    </row>
    <row r="68" spans="1:9" x14ac:dyDescent="0.2">
      <c r="A68" s="20"/>
      <c r="B68" s="20"/>
      <c r="C68" s="20"/>
      <c r="D68" s="20"/>
      <c r="E68" s="25"/>
      <c r="F68" s="26"/>
      <c r="G68" s="25"/>
      <c r="H68" s="14"/>
      <c r="I68" s="14"/>
    </row>
    <row r="69" spans="1:9" x14ac:dyDescent="0.2">
      <c r="A69" s="20" t="s">
        <v>35</v>
      </c>
      <c r="B69" s="20"/>
      <c r="C69" s="20"/>
      <c r="D69" s="20"/>
      <c r="E69" s="25">
        <f>E71-(E30+E50+E57+E61+E65)</f>
        <v>973.79071309999563</v>
      </c>
      <c r="F69" s="26">
        <f>F71-(F30+F50+F57+F61+F65)</f>
        <v>0.3961449293899193</v>
      </c>
      <c r="G69" s="25"/>
      <c r="H69" s="14"/>
      <c r="I69" s="14"/>
    </row>
    <row r="70" spans="1:9" x14ac:dyDescent="0.2">
      <c r="A70" s="20"/>
      <c r="B70" s="20"/>
      <c r="C70" s="20"/>
      <c r="D70" s="20"/>
      <c r="E70" s="25"/>
      <c r="F70" s="26"/>
      <c r="G70" s="25"/>
      <c r="H70" s="14"/>
      <c r="I70" s="14"/>
    </row>
    <row r="71" spans="1:9" x14ac:dyDescent="0.2">
      <c r="A71" s="27" t="s">
        <v>34</v>
      </c>
      <c r="B71" s="27"/>
      <c r="C71" s="27"/>
      <c r="D71" s="27"/>
      <c r="E71" s="28">
        <v>245816.78089369999</v>
      </c>
      <c r="F71" s="29">
        <v>100</v>
      </c>
      <c r="G71" s="28"/>
      <c r="H71" s="14"/>
      <c r="I71" s="14"/>
    </row>
    <row r="73" spans="1:9" x14ac:dyDescent="0.2">
      <c r="A73" s="14" t="s">
        <v>996</v>
      </c>
    </row>
    <row r="74" spans="1:9" x14ac:dyDescent="0.2">
      <c r="A74" s="14" t="s">
        <v>36</v>
      </c>
    </row>
    <row r="75" spans="1:9" x14ac:dyDescent="0.2">
      <c r="A75" s="14" t="s">
        <v>997</v>
      </c>
    </row>
    <row r="77" spans="1:9" x14ac:dyDescent="0.2">
      <c r="A77" s="14" t="s">
        <v>37</v>
      </c>
    </row>
    <row r="78" spans="1:9" x14ac:dyDescent="0.2">
      <c r="A78" s="14" t="s">
        <v>38</v>
      </c>
    </row>
    <row r="79" spans="1:9" x14ac:dyDescent="0.2">
      <c r="A79" s="14" t="s">
        <v>39</v>
      </c>
      <c r="B79" s="14"/>
      <c r="C79" s="30" t="s">
        <v>41</v>
      </c>
      <c r="D79" s="14" t="s">
        <v>40</v>
      </c>
    </row>
    <row r="80" spans="1:9" x14ac:dyDescent="0.2">
      <c r="A80" s="7" t="s">
        <v>1121</v>
      </c>
      <c r="C80" s="31">
        <v>45.947899999999997</v>
      </c>
      <c r="D80" s="31">
        <v>47.660899999999998</v>
      </c>
    </row>
    <row r="81" spans="1:4" x14ac:dyDescent="0.2">
      <c r="A81" s="7" t="s">
        <v>1122</v>
      </c>
      <c r="C81" s="31">
        <v>10.045500000000001</v>
      </c>
      <c r="D81" s="31">
        <v>10.045199999999999</v>
      </c>
    </row>
    <row r="82" spans="1:4" x14ac:dyDescent="0.2">
      <c r="A82" s="7" t="s">
        <v>1123</v>
      </c>
      <c r="C82" s="31">
        <v>10.0212</v>
      </c>
      <c r="D82" s="31">
        <v>10.025600000000001</v>
      </c>
    </row>
    <row r="83" spans="1:4" x14ac:dyDescent="0.2">
      <c r="A83" s="7" t="s">
        <v>1124</v>
      </c>
      <c r="C83" s="31">
        <v>10.3765</v>
      </c>
      <c r="D83" s="31">
        <v>10.4277</v>
      </c>
    </row>
    <row r="84" spans="1:4" x14ac:dyDescent="0.2">
      <c r="A84" s="7" t="s">
        <v>1125</v>
      </c>
      <c r="C84" s="31">
        <v>10.807399999999999</v>
      </c>
      <c r="D84" s="31">
        <v>10.925599999999999</v>
      </c>
    </row>
    <row r="85" spans="1:4" x14ac:dyDescent="0.2">
      <c r="A85" s="7" t="s">
        <v>1126</v>
      </c>
      <c r="C85" s="31">
        <v>47.393000000000001</v>
      </c>
      <c r="D85" s="31">
        <v>49.196199999999997</v>
      </c>
    </row>
    <row r="86" spans="1:4" x14ac:dyDescent="0.2">
      <c r="A86" s="7" t="s">
        <v>1127</v>
      </c>
      <c r="C86" s="31">
        <v>10.056900000000001</v>
      </c>
      <c r="D86" s="31">
        <v>10.056699999999999</v>
      </c>
    </row>
    <row r="87" spans="1:4" x14ac:dyDescent="0.2">
      <c r="A87" s="7" t="s">
        <v>1128</v>
      </c>
      <c r="C87" s="31">
        <v>10.026</v>
      </c>
      <c r="D87" s="31">
        <v>10.0306</v>
      </c>
    </row>
    <row r="88" spans="1:4" x14ac:dyDescent="0.2">
      <c r="A88" s="7" t="s">
        <v>1129</v>
      </c>
      <c r="C88" s="31">
        <v>10.8043</v>
      </c>
      <c r="D88" s="31">
        <v>10.849299999999999</v>
      </c>
    </row>
    <row r="89" spans="1:4" x14ac:dyDescent="0.2">
      <c r="A89" s="7" t="s">
        <v>1130</v>
      </c>
      <c r="C89" s="31">
        <v>11.321999999999999</v>
      </c>
      <c r="D89" s="31">
        <v>11.448</v>
      </c>
    </row>
    <row r="91" spans="1:4" x14ac:dyDescent="0.2">
      <c r="A91" s="14" t="s">
        <v>47</v>
      </c>
    </row>
    <row r="92" spans="1:4" x14ac:dyDescent="0.2">
      <c r="A92" s="88" t="s">
        <v>52</v>
      </c>
      <c r="B92" s="89"/>
      <c r="C92" s="33" t="s">
        <v>53</v>
      </c>
    </row>
    <row r="93" spans="1:4" x14ac:dyDescent="0.2">
      <c r="A93" s="83" t="s">
        <v>1122</v>
      </c>
      <c r="B93" s="84"/>
      <c r="C93" s="34">
        <v>0.3679636</v>
      </c>
    </row>
    <row r="94" spans="1:4" x14ac:dyDescent="0.2">
      <c r="A94" s="83" t="s">
        <v>1123</v>
      </c>
      <c r="B94" s="84"/>
      <c r="C94" s="34">
        <v>0.36272449000000001</v>
      </c>
    </row>
    <row r="95" spans="1:4" x14ac:dyDescent="0.2">
      <c r="A95" s="83" t="s">
        <v>1124</v>
      </c>
      <c r="B95" s="84"/>
      <c r="C95" s="34">
        <v>0.33</v>
      </c>
    </row>
    <row r="96" spans="1:4" x14ac:dyDescent="0.2">
      <c r="A96" s="83" t="s">
        <v>1125</v>
      </c>
      <c r="B96" s="84"/>
      <c r="C96" s="34">
        <v>0.28000000000000003</v>
      </c>
    </row>
    <row r="97" spans="1:5" x14ac:dyDescent="0.2">
      <c r="A97" s="83" t="s">
        <v>1127</v>
      </c>
      <c r="B97" s="84"/>
      <c r="C97" s="34">
        <v>0.37633804999999998</v>
      </c>
    </row>
    <row r="98" spans="1:5" x14ac:dyDescent="0.2">
      <c r="A98" s="83" t="s">
        <v>1128</v>
      </c>
      <c r="B98" s="84"/>
      <c r="C98" s="34">
        <v>0.36995542999999997</v>
      </c>
    </row>
    <row r="99" spans="1:5" x14ac:dyDescent="0.2">
      <c r="A99" s="83" t="s">
        <v>1129</v>
      </c>
      <c r="B99" s="84"/>
      <c r="C99" s="34">
        <v>0.36</v>
      </c>
    </row>
    <row r="100" spans="1:5" x14ac:dyDescent="0.2">
      <c r="A100" s="83" t="s">
        <v>1130</v>
      </c>
      <c r="B100" s="84"/>
      <c r="C100" s="34">
        <v>0.3</v>
      </c>
    </row>
    <row r="101" spans="1:5" x14ac:dyDescent="0.2">
      <c r="A101" s="7" t="s">
        <v>54</v>
      </c>
    </row>
    <row r="102" spans="1:5" x14ac:dyDescent="0.2">
      <c r="A102" s="7" t="s">
        <v>46</v>
      </c>
    </row>
    <row r="104" spans="1:5" x14ac:dyDescent="0.2">
      <c r="A104" s="14" t="s">
        <v>1015</v>
      </c>
      <c r="D104" s="32">
        <v>0.50080164585644105</v>
      </c>
      <c r="E104" s="10" t="s">
        <v>49</v>
      </c>
    </row>
    <row r="106" spans="1:5" x14ac:dyDescent="0.2">
      <c r="A106" s="14" t="s">
        <v>1272</v>
      </c>
      <c r="D106" s="30" t="s">
        <v>48</v>
      </c>
    </row>
    <row r="108" spans="1:5" x14ac:dyDescent="0.2">
      <c r="A108" s="14" t="s">
        <v>1016</v>
      </c>
    </row>
    <row r="110" spans="1:5" x14ac:dyDescent="0.2">
      <c r="A110" s="66" t="s">
        <v>891</v>
      </c>
    </row>
    <row r="111" spans="1:5" x14ac:dyDescent="0.2">
      <c r="A111" s="68"/>
    </row>
    <row r="112" spans="1:5" x14ac:dyDescent="0.2">
      <c r="A112" s="68"/>
    </row>
    <row r="113" spans="1:1" x14ac:dyDescent="0.2">
      <c r="A113" s="68"/>
    </row>
    <row r="114" spans="1:1" x14ac:dyDescent="0.2">
      <c r="A114" s="68"/>
    </row>
    <row r="115" spans="1:1" x14ac:dyDescent="0.2">
      <c r="A115" s="68"/>
    </row>
    <row r="116" spans="1:1" x14ac:dyDescent="0.2">
      <c r="A116" s="68"/>
    </row>
    <row r="117" spans="1:1" x14ac:dyDescent="0.2">
      <c r="A117" s="68"/>
    </row>
    <row r="118" spans="1:1" x14ac:dyDescent="0.2">
      <c r="A118" s="68"/>
    </row>
    <row r="119" spans="1:1" x14ac:dyDescent="0.2">
      <c r="A119" s="68"/>
    </row>
    <row r="120" spans="1:1" x14ac:dyDescent="0.2">
      <c r="A120" s="68"/>
    </row>
    <row r="121" spans="1:1" x14ac:dyDescent="0.2">
      <c r="A121" s="68"/>
    </row>
    <row r="122" spans="1:1" x14ac:dyDescent="0.2">
      <c r="A122" s="68"/>
    </row>
    <row r="123" spans="1:1" x14ac:dyDescent="0.2">
      <c r="A123" s="68"/>
    </row>
    <row r="124" spans="1:1" x14ac:dyDescent="0.2">
      <c r="A124" s="66"/>
    </row>
    <row r="125" spans="1:1" x14ac:dyDescent="0.2">
      <c r="A125" s="68"/>
    </row>
    <row r="126" spans="1:1" x14ac:dyDescent="0.2">
      <c r="A126" s="66" t="s">
        <v>1131</v>
      </c>
    </row>
    <row r="127" spans="1:1" x14ac:dyDescent="0.2">
      <c r="A127" s="68"/>
    </row>
    <row r="128" spans="1:1" x14ac:dyDescent="0.2">
      <c r="A128" s="66" t="s">
        <v>1274</v>
      </c>
    </row>
    <row r="129" spans="1:1" x14ac:dyDescent="0.2">
      <c r="A129" s="68"/>
    </row>
    <row r="130" spans="1:1" x14ac:dyDescent="0.2">
      <c r="A130" s="68"/>
    </row>
    <row r="131" spans="1:1" x14ac:dyDescent="0.2">
      <c r="A131" s="68"/>
    </row>
    <row r="132" spans="1:1" x14ac:dyDescent="0.2">
      <c r="A132" s="68"/>
    </row>
    <row r="133" spans="1:1" x14ac:dyDescent="0.2">
      <c r="A133" s="68"/>
    </row>
    <row r="134" spans="1:1" x14ac:dyDescent="0.2">
      <c r="A134" s="68"/>
    </row>
    <row r="135" spans="1:1" x14ac:dyDescent="0.2">
      <c r="A135" s="68"/>
    </row>
    <row r="136" spans="1:1" x14ac:dyDescent="0.2">
      <c r="A136" s="68"/>
    </row>
    <row r="137" spans="1:1" x14ac:dyDescent="0.2">
      <c r="A137" s="68"/>
    </row>
    <row r="138" spans="1:1" x14ac:dyDescent="0.2">
      <c r="A138" s="68"/>
    </row>
    <row r="139" spans="1:1" x14ac:dyDescent="0.2">
      <c r="A139" s="68"/>
    </row>
    <row r="140" spans="1:1" x14ac:dyDescent="0.2">
      <c r="A140" s="68"/>
    </row>
    <row r="141" spans="1:1" x14ac:dyDescent="0.2">
      <c r="A141" s="68"/>
    </row>
    <row r="142" spans="1:1" x14ac:dyDescent="0.2">
      <c r="A142" s="14" t="s">
        <v>1132</v>
      </c>
    </row>
    <row r="144" spans="1:1" x14ac:dyDescent="0.2">
      <c r="A144" s="68"/>
    </row>
    <row r="145" spans="1:1" x14ac:dyDescent="0.2">
      <c r="A145" s="7" t="s">
        <v>890</v>
      </c>
    </row>
    <row r="147" spans="1:1" x14ac:dyDescent="0.2">
      <c r="A147" s="68"/>
    </row>
    <row r="148" spans="1:1" x14ac:dyDescent="0.2">
      <c r="A148" s="67"/>
    </row>
  </sheetData>
  <mergeCells count="10">
    <mergeCell ref="A97:B97"/>
    <mergeCell ref="A98:B98"/>
    <mergeCell ref="A99:B99"/>
    <mergeCell ref="A100:B100"/>
    <mergeCell ref="A1:G1"/>
    <mergeCell ref="A92:B92"/>
    <mergeCell ref="A93:B93"/>
    <mergeCell ref="A94:B94"/>
    <mergeCell ref="A95:B95"/>
    <mergeCell ref="A96:B96"/>
  </mergeCells>
  <conditionalFormatting sqref="F2:F3">
    <cfRule type="cellIs" dxfId="92" priority="2" stopIfTrue="1" operator="between">
      <formula>0.009</formula>
      <formula>-0.009</formula>
    </cfRule>
  </conditionalFormatting>
  <conditionalFormatting sqref="F5:F65536">
    <cfRule type="cellIs" dxfId="91"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H163"/>
  <sheetViews>
    <sheetView workbookViewId="0">
      <selection sqref="A1:F1"/>
    </sheetView>
  </sheetViews>
  <sheetFormatPr defaultColWidth="9.140625" defaultRowHeight="11.25" x14ac:dyDescent="0.2"/>
  <cols>
    <col min="1" max="1" width="35" style="7" bestFit="1" customWidth="1"/>
    <col min="2" max="2" width="33.5703125" style="7" bestFit="1" customWidth="1"/>
    <col min="3" max="3" width="18.85546875" style="7" bestFit="1" customWidth="1"/>
    <col min="4" max="4" width="26.5703125" style="7" customWidth="1"/>
    <col min="5" max="5" width="24.42578125" style="10" customWidth="1"/>
    <col min="6" max="6" width="13.5703125" style="11" bestFit="1" customWidth="1"/>
    <col min="7" max="16384" width="9.140625" style="7"/>
  </cols>
  <sheetData>
    <row r="1" spans="1:8" s="1" customFormat="1" ht="15" x14ac:dyDescent="0.2">
      <c r="A1" s="85" t="s">
        <v>23</v>
      </c>
      <c r="B1" s="86"/>
      <c r="C1" s="86"/>
      <c r="D1" s="86"/>
      <c r="E1" s="86"/>
      <c r="F1" s="86"/>
    </row>
    <row r="2" spans="1:8" s="1" customFormat="1" ht="12" x14ac:dyDescent="0.2">
      <c r="E2" s="5"/>
      <c r="F2" s="9"/>
    </row>
    <row r="3" spans="1:8" s="1" customFormat="1" ht="12" x14ac:dyDescent="0.2">
      <c r="A3" s="8" t="s">
        <v>7</v>
      </c>
      <c r="B3" s="2"/>
      <c r="C3" s="3"/>
      <c r="D3" s="3"/>
      <c r="E3" s="4"/>
      <c r="F3" s="9"/>
    </row>
    <row r="4" spans="1:8" s="1" customFormat="1" ht="30.75" customHeight="1" x14ac:dyDescent="0.2">
      <c r="A4" s="6" t="s">
        <v>2</v>
      </c>
      <c r="B4" s="6" t="s">
        <v>0</v>
      </c>
      <c r="C4" s="13" t="s">
        <v>1</v>
      </c>
      <c r="D4" s="53" t="s">
        <v>6</v>
      </c>
      <c r="E4" s="12" t="s">
        <v>3</v>
      </c>
    </row>
    <row r="5" spans="1:8" x14ac:dyDescent="0.2">
      <c r="A5" s="16" t="s">
        <v>456</v>
      </c>
      <c r="B5" s="17"/>
      <c r="C5" s="17"/>
      <c r="D5" s="18"/>
      <c r="E5" s="19"/>
      <c r="F5" s="7"/>
    </row>
    <row r="6" spans="1:8" x14ac:dyDescent="0.2">
      <c r="A6" s="21" t="s">
        <v>852</v>
      </c>
      <c r="B6" s="21" t="s">
        <v>851</v>
      </c>
      <c r="C6" s="24">
        <v>4439616.5939999996</v>
      </c>
      <c r="D6" s="22">
        <v>347947.30553000001</v>
      </c>
      <c r="E6" s="23">
        <v>99.023290281162105</v>
      </c>
      <c r="F6" s="7"/>
    </row>
    <row r="7" spans="1:8" x14ac:dyDescent="0.2">
      <c r="A7" s="20" t="s">
        <v>28</v>
      </c>
      <c r="B7" s="20"/>
      <c r="C7" s="20"/>
      <c r="D7" s="25">
        <f>SUM(D6:D6)</f>
        <v>347947.30553000001</v>
      </c>
      <c r="E7" s="26">
        <f>SUM(E6:E6)</f>
        <v>99.023290281162105</v>
      </c>
      <c r="F7" s="14"/>
      <c r="G7" s="14"/>
      <c r="H7" s="14"/>
    </row>
    <row r="8" spans="1:8" x14ac:dyDescent="0.2">
      <c r="A8" s="21"/>
      <c r="B8" s="21"/>
      <c r="C8" s="21"/>
      <c r="D8" s="22"/>
      <c r="E8" s="23"/>
      <c r="F8" s="7"/>
    </row>
    <row r="9" spans="1:8" x14ac:dyDescent="0.2">
      <c r="A9" s="20" t="s">
        <v>33</v>
      </c>
      <c r="B9" s="20"/>
      <c r="C9" s="20"/>
      <c r="D9" s="25">
        <f>D7</f>
        <v>347947.30553000001</v>
      </c>
      <c r="E9" s="26">
        <f>E7</f>
        <v>99.023290281162105</v>
      </c>
      <c r="F9" s="14"/>
      <c r="G9" s="14"/>
      <c r="H9" s="14"/>
    </row>
    <row r="10" spans="1:8" x14ac:dyDescent="0.2">
      <c r="A10" s="20"/>
      <c r="B10" s="20"/>
      <c r="C10" s="20"/>
      <c r="D10" s="25"/>
      <c r="E10" s="26"/>
      <c r="F10" s="14"/>
      <c r="G10" s="14"/>
      <c r="H10" s="14"/>
    </row>
    <row r="11" spans="1:8" x14ac:dyDescent="0.2">
      <c r="A11" s="20" t="s">
        <v>35</v>
      </c>
      <c r="B11" s="20"/>
      <c r="C11" s="20"/>
      <c r="D11" s="25">
        <f>D13-(D7)</f>
        <v>3431.9553913999698</v>
      </c>
      <c r="E11" s="26">
        <f>E13-(E7)</f>
        <v>0.97670971883789548</v>
      </c>
      <c r="F11" s="14"/>
      <c r="G11" s="14"/>
      <c r="H11" s="14"/>
    </row>
    <row r="12" spans="1:8" x14ac:dyDescent="0.2">
      <c r="A12" s="20"/>
      <c r="B12" s="20"/>
      <c r="C12" s="20"/>
      <c r="D12" s="25"/>
      <c r="E12" s="26"/>
      <c r="F12" s="14"/>
      <c r="G12" s="14"/>
      <c r="H12" s="14"/>
    </row>
    <row r="13" spans="1:8" x14ac:dyDescent="0.2">
      <c r="A13" s="27" t="s">
        <v>34</v>
      </c>
      <c r="B13" s="27"/>
      <c r="C13" s="27"/>
      <c r="D13" s="28">
        <v>351379.26092139998</v>
      </c>
      <c r="E13" s="29">
        <v>100</v>
      </c>
      <c r="F13" s="14"/>
      <c r="G13" s="14"/>
      <c r="H13" s="14"/>
    </row>
    <row r="15" spans="1:8" x14ac:dyDescent="0.2">
      <c r="A15" s="14" t="s">
        <v>37</v>
      </c>
    </row>
    <row r="16" spans="1:8" x14ac:dyDescent="0.2">
      <c r="A16" s="14" t="s">
        <v>38</v>
      </c>
    </row>
    <row r="17" spans="1:6" x14ac:dyDescent="0.2">
      <c r="A17" s="14" t="s">
        <v>39</v>
      </c>
      <c r="B17" s="14"/>
      <c r="C17" s="30" t="s">
        <v>41</v>
      </c>
      <c r="D17" s="14" t="s">
        <v>40</v>
      </c>
    </row>
    <row r="18" spans="1:6" x14ac:dyDescent="0.2">
      <c r="A18" s="7" t="s">
        <v>42</v>
      </c>
      <c r="C18" s="31">
        <v>61.1297</v>
      </c>
      <c r="D18" s="31">
        <v>69.155199999999994</v>
      </c>
    </row>
    <row r="19" spans="1:6" x14ac:dyDescent="0.2">
      <c r="A19" s="7" t="s">
        <v>43</v>
      </c>
      <c r="C19" s="31">
        <v>61.1297</v>
      </c>
      <c r="D19" s="31">
        <v>69.155199999999994</v>
      </c>
    </row>
    <row r="20" spans="1:6" x14ac:dyDescent="0.2">
      <c r="A20" s="7" t="s">
        <v>44</v>
      </c>
      <c r="C20" s="31">
        <v>68.297899999999998</v>
      </c>
      <c r="D20" s="31">
        <v>77.631100000000004</v>
      </c>
    </row>
    <row r="21" spans="1:6" x14ac:dyDescent="0.2">
      <c r="A21" s="7" t="s">
        <v>45</v>
      </c>
      <c r="C21" s="31">
        <v>68.297899999999998</v>
      </c>
      <c r="D21" s="31">
        <v>77.631100000000004</v>
      </c>
    </row>
    <row r="23" spans="1:6" x14ac:dyDescent="0.2">
      <c r="A23" s="7" t="s">
        <v>46</v>
      </c>
    </row>
    <row r="25" spans="1:6" x14ac:dyDescent="0.2">
      <c r="A25" s="14" t="s">
        <v>47</v>
      </c>
      <c r="D25" s="30" t="s">
        <v>48</v>
      </c>
    </row>
    <row r="27" spans="1:6" x14ac:dyDescent="0.2">
      <c r="A27" s="14" t="s">
        <v>359</v>
      </c>
      <c r="D27" s="52">
        <v>0</v>
      </c>
    </row>
    <row r="29" spans="1:6" x14ac:dyDescent="0.2">
      <c r="A29" s="90" t="s">
        <v>50</v>
      </c>
      <c r="B29" s="90"/>
      <c r="C29" s="90"/>
      <c r="D29" s="30" t="s">
        <v>48</v>
      </c>
    </row>
    <row r="31" spans="1:6" x14ac:dyDescent="0.2">
      <c r="A31" s="14" t="s">
        <v>884</v>
      </c>
      <c r="F31" s="7"/>
    </row>
    <row r="32" spans="1:6" x14ac:dyDescent="0.2">
      <c r="A32" s="65"/>
      <c r="F32" s="7"/>
    </row>
    <row r="33" spans="1:6" x14ac:dyDescent="0.2">
      <c r="A33" s="66" t="s">
        <v>891</v>
      </c>
      <c r="F33" s="7"/>
    </row>
    <row r="34" spans="1:6" x14ac:dyDescent="0.2">
      <c r="A34" s="67"/>
      <c r="F34" s="7"/>
    </row>
    <row r="35" spans="1:6" x14ac:dyDescent="0.2">
      <c r="A35" s="68"/>
      <c r="F35" s="7"/>
    </row>
    <row r="36" spans="1:6" x14ac:dyDescent="0.2">
      <c r="A36" s="68"/>
      <c r="F36" s="7"/>
    </row>
    <row r="37" spans="1:6" x14ac:dyDescent="0.2">
      <c r="A37" s="68"/>
      <c r="F37" s="7"/>
    </row>
    <row r="38" spans="1:6" x14ac:dyDescent="0.2">
      <c r="A38" s="68"/>
      <c r="F38" s="7"/>
    </row>
    <row r="39" spans="1:6" x14ac:dyDescent="0.2">
      <c r="A39" s="68"/>
      <c r="F39" s="7"/>
    </row>
    <row r="40" spans="1:6" x14ac:dyDescent="0.2">
      <c r="A40" s="68"/>
      <c r="F40" s="7"/>
    </row>
    <row r="41" spans="1:6" x14ac:dyDescent="0.2">
      <c r="A41" s="68"/>
      <c r="F41" s="7"/>
    </row>
    <row r="42" spans="1:6" x14ac:dyDescent="0.2">
      <c r="A42" s="68"/>
      <c r="F42" s="7"/>
    </row>
    <row r="43" spans="1:6" x14ac:dyDescent="0.2">
      <c r="A43" s="68"/>
      <c r="F43" s="7"/>
    </row>
    <row r="44" spans="1:6" x14ac:dyDescent="0.2">
      <c r="A44" s="68"/>
      <c r="F44" s="7"/>
    </row>
    <row r="45" spans="1:6" x14ac:dyDescent="0.2">
      <c r="A45" s="68"/>
      <c r="F45" s="7"/>
    </row>
    <row r="46" spans="1:6" x14ac:dyDescent="0.2">
      <c r="A46" s="68"/>
      <c r="F46" s="7"/>
    </row>
    <row r="47" spans="1:6" x14ac:dyDescent="0.2">
      <c r="A47" s="66" t="s">
        <v>912</v>
      </c>
      <c r="F47" s="7"/>
    </row>
    <row r="48" spans="1:6" x14ac:dyDescent="0.2">
      <c r="A48" s="68"/>
      <c r="F48" s="7"/>
    </row>
    <row r="49" spans="1:6" x14ac:dyDescent="0.2">
      <c r="A49" s="66" t="s">
        <v>892</v>
      </c>
      <c r="F49" s="7"/>
    </row>
    <row r="50" spans="1:6" x14ac:dyDescent="0.2">
      <c r="A50" s="68"/>
      <c r="F50" s="7"/>
    </row>
    <row r="51" spans="1:6" x14ac:dyDescent="0.2">
      <c r="A51" s="68"/>
      <c r="F51" s="7"/>
    </row>
    <row r="52" spans="1:6" x14ac:dyDescent="0.2">
      <c r="A52" s="68"/>
      <c r="F52" s="7"/>
    </row>
    <row r="53" spans="1:6" x14ac:dyDescent="0.2">
      <c r="A53" s="68"/>
      <c r="F53" s="7"/>
    </row>
    <row r="54" spans="1:6" x14ac:dyDescent="0.2">
      <c r="A54" s="68"/>
      <c r="F54" s="7"/>
    </row>
    <row r="55" spans="1:6" x14ac:dyDescent="0.2">
      <c r="A55" s="68"/>
      <c r="F55" s="7"/>
    </row>
    <row r="56" spans="1:6" x14ac:dyDescent="0.2">
      <c r="A56" s="68"/>
      <c r="F56" s="7"/>
    </row>
    <row r="57" spans="1:6" x14ac:dyDescent="0.2">
      <c r="A57" s="68"/>
      <c r="F57" s="7"/>
    </row>
    <row r="58" spans="1:6" x14ac:dyDescent="0.2">
      <c r="A58" s="68"/>
      <c r="F58" s="7"/>
    </row>
    <row r="59" spans="1:6" x14ac:dyDescent="0.2">
      <c r="A59" s="68"/>
      <c r="F59" s="7"/>
    </row>
    <row r="60" spans="1:6" x14ac:dyDescent="0.2">
      <c r="A60" s="68"/>
      <c r="F60" s="7"/>
    </row>
    <row r="61" spans="1:6" x14ac:dyDescent="0.2">
      <c r="A61" s="68"/>
      <c r="F61" s="7"/>
    </row>
    <row r="62" spans="1:6" x14ac:dyDescent="0.2">
      <c r="F62" s="7"/>
    </row>
    <row r="63" spans="1:6" x14ac:dyDescent="0.2">
      <c r="F63" s="7"/>
    </row>
    <row r="64" spans="1:6" x14ac:dyDescent="0.2">
      <c r="F64" s="7"/>
    </row>
    <row r="65" spans="1:6" x14ac:dyDescent="0.2">
      <c r="A65" s="7" t="s">
        <v>890</v>
      </c>
      <c r="F65" s="7"/>
    </row>
    <row r="66" spans="1:6" x14ac:dyDescent="0.2">
      <c r="F66" s="7"/>
    </row>
    <row r="67" spans="1:6" x14ac:dyDescent="0.2">
      <c r="F67" s="7"/>
    </row>
    <row r="68" spans="1:6" x14ac:dyDescent="0.2">
      <c r="F68" s="7"/>
    </row>
    <row r="69" spans="1:6" x14ac:dyDescent="0.2">
      <c r="F69" s="7"/>
    </row>
    <row r="70" spans="1:6" x14ac:dyDescent="0.2">
      <c r="F70" s="7"/>
    </row>
    <row r="71" spans="1:6" x14ac:dyDescent="0.2">
      <c r="F71" s="7"/>
    </row>
    <row r="72" spans="1:6" x14ac:dyDescent="0.2">
      <c r="F72" s="7"/>
    </row>
    <row r="73" spans="1:6" x14ac:dyDescent="0.2">
      <c r="F73" s="7"/>
    </row>
    <row r="74" spans="1:6" x14ac:dyDescent="0.2">
      <c r="F74" s="7"/>
    </row>
    <row r="75" spans="1:6" x14ac:dyDescent="0.2">
      <c r="F75" s="7"/>
    </row>
    <row r="76" spans="1:6" x14ac:dyDescent="0.2">
      <c r="F76" s="7"/>
    </row>
    <row r="77" spans="1:6" x14ac:dyDescent="0.2">
      <c r="F77" s="7"/>
    </row>
    <row r="78" spans="1:6" x14ac:dyDescent="0.2">
      <c r="F78" s="7"/>
    </row>
    <row r="79" spans="1:6" x14ac:dyDescent="0.2">
      <c r="F79" s="7"/>
    </row>
    <row r="80" spans="1:6" x14ac:dyDescent="0.2">
      <c r="F80" s="7"/>
    </row>
    <row r="81" spans="6:6" x14ac:dyDescent="0.2">
      <c r="F81" s="7"/>
    </row>
    <row r="82" spans="6:6" x14ac:dyDescent="0.2">
      <c r="F82" s="7"/>
    </row>
    <row r="83" spans="6:6" x14ac:dyDescent="0.2">
      <c r="F83" s="7"/>
    </row>
    <row r="84" spans="6:6" x14ac:dyDescent="0.2">
      <c r="F84" s="7"/>
    </row>
    <row r="85" spans="6:6" x14ac:dyDescent="0.2">
      <c r="F85" s="7"/>
    </row>
    <row r="86" spans="6:6" x14ac:dyDescent="0.2">
      <c r="F86" s="7"/>
    </row>
    <row r="87" spans="6:6" x14ac:dyDescent="0.2">
      <c r="F87" s="7"/>
    </row>
    <row r="88" spans="6:6" x14ac:dyDescent="0.2">
      <c r="F88" s="7"/>
    </row>
    <row r="89" spans="6:6" x14ac:dyDescent="0.2">
      <c r="F89" s="7"/>
    </row>
    <row r="90" spans="6:6" x14ac:dyDescent="0.2">
      <c r="F90" s="7"/>
    </row>
    <row r="91" spans="6:6" x14ac:dyDescent="0.2">
      <c r="F91" s="7"/>
    </row>
    <row r="92" spans="6:6" x14ac:dyDescent="0.2">
      <c r="F92" s="7"/>
    </row>
    <row r="93" spans="6:6" x14ac:dyDescent="0.2">
      <c r="F93" s="7"/>
    </row>
    <row r="94" spans="6:6" x14ac:dyDescent="0.2">
      <c r="F94" s="7"/>
    </row>
    <row r="95" spans="6:6" x14ac:dyDescent="0.2">
      <c r="F95" s="7"/>
    </row>
    <row r="96" spans="6:6" x14ac:dyDescent="0.2">
      <c r="F96" s="7"/>
    </row>
    <row r="97" spans="6:6" x14ac:dyDescent="0.2">
      <c r="F97" s="7"/>
    </row>
    <row r="98" spans="6:6" x14ac:dyDescent="0.2">
      <c r="F98" s="7"/>
    </row>
    <row r="99" spans="6:6" x14ac:dyDescent="0.2">
      <c r="F99" s="7"/>
    </row>
    <row r="100" spans="6:6" x14ac:dyDescent="0.2">
      <c r="F100" s="7"/>
    </row>
    <row r="101" spans="6:6" x14ac:dyDescent="0.2">
      <c r="F101" s="7"/>
    </row>
    <row r="102" spans="6:6" x14ac:dyDescent="0.2">
      <c r="F102" s="7"/>
    </row>
    <row r="103" spans="6:6" x14ac:dyDescent="0.2">
      <c r="F103" s="7"/>
    </row>
    <row r="104" spans="6:6" x14ac:dyDescent="0.2">
      <c r="F104" s="7"/>
    </row>
    <row r="105" spans="6:6" x14ac:dyDescent="0.2">
      <c r="F105" s="7"/>
    </row>
    <row r="106" spans="6:6" x14ac:dyDescent="0.2">
      <c r="F106" s="7"/>
    </row>
    <row r="107" spans="6:6" x14ac:dyDescent="0.2">
      <c r="F107" s="7"/>
    </row>
    <row r="108" spans="6:6" x14ac:dyDescent="0.2">
      <c r="F108" s="7"/>
    </row>
    <row r="109" spans="6:6" x14ac:dyDescent="0.2">
      <c r="F109" s="7"/>
    </row>
    <row r="110" spans="6:6" x14ac:dyDescent="0.2">
      <c r="F110" s="7"/>
    </row>
    <row r="111" spans="6:6" x14ac:dyDescent="0.2">
      <c r="F111" s="7"/>
    </row>
    <row r="112" spans="6:6" x14ac:dyDescent="0.2">
      <c r="F112" s="7"/>
    </row>
    <row r="113" spans="6:6" x14ac:dyDescent="0.2">
      <c r="F113" s="7"/>
    </row>
    <row r="114" spans="6:6" x14ac:dyDescent="0.2">
      <c r="F114" s="7"/>
    </row>
    <row r="115" spans="6:6" x14ac:dyDescent="0.2">
      <c r="F115" s="7"/>
    </row>
    <row r="116" spans="6:6" x14ac:dyDescent="0.2">
      <c r="F116" s="7"/>
    </row>
    <row r="117" spans="6:6" x14ac:dyDescent="0.2">
      <c r="F117" s="7"/>
    </row>
    <row r="118" spans="6:6" x14ac:dyDescent="0.2">
      <c r="F118" s="7"/>
    </row>
    <row r="119" spans="6:6" x14ac:dyDescent="0.2">
      <c r="F119" s="7"/>
    </row>
    <row r="120" spans="6:6" x14ac:dyDescent="0.2">
      <c r="F120" s="7"/>
    </row>
    <row r="121" spans="6:6" x14ac:dyDescent="0.2">
      <c r="F121" s="7"/>
    </row>
    <row r="122" spans="6:6" x14ac:dyDescent="0.2">
      <c r="F122" s="7"/>
    </row>
    <row r="123" spans="6:6" x14ac:dyDescent="0.2">
      <c r="F123" s="7"/>
    </row>
    <row r="124" spans="6:6" x14ac:dyDescent="0.2">
      <c r="F124" s="7"/>
    </row>
    <row r="125" spans="6:6" x14ac:dyDescent="0.2">
      <c r="F125" s="7"/>
    </row>
    <row r="126" spans="6:6" x14ac:dyDescent="0.2">
      <c r="F126" s="7"/>
    </row>
    <row r="127" spans="6:6" x14ac:dyDescent="0.2">
      <c r="F127" s="7"/>
    </row>
    <row r="128" spans="6:6" x14ac:dyDescent="0.2">
      <c r="F128" s="7"/>
    </row>
    <row r="129" spans="6:6" x14ac:dyDescent="0.2">
      <c r="F129" s="7"/>
    </row>
    <row r="130" spans="6:6" x14ac:dyDescent="0.2">
      <c r="F130" s="7"/>
    </row>
    <row r="131" spans="6:6" x14ac:dyDescent="0.2">
      <c r="F131" s="7"/>
    </row>
    <row r="132" spans="6:6" x14ac:dyDescent="0.2">
      <c r="F132" s="7"/>
    </row>
    <row r="133" spans="6:6" x14ac:dyDescent="0.2">
      <c r="F133" s="7"/>
    </row>
    <row r="134" spans="6:6" x14ac:dyDescent="0.2">
      <c r="F134" s="7"/>
    </row>
    <row r="135" spans="6:6" x14ac:dyDescent="0.2">
      <c r="F135" s="7"/>
    </row>
    <row r="136" spans="6:6" x14ac:dyDescent="0.2">
      <c r="F136" s="7"/>
    </row>
    <row r="137" spans="6:6" x14ac:dyDescent="0.2">
      <c r="F137" s="7"/>
    </row>
    <row r="138" spans="6:6" x14ac:dyDescent="0.2">
      <c r="F138" s="7"/>
    </row>
    <row r="139" spans="6:6" x14ac:dyDescent="0.2">
      <c r="F139" s="7"/>
    </row>
    <row r="140" spans="6:6" x14ac:dyDescent="0.2">
      <c r="F140" s="7"/>
    </row>
    <row r="141" spans="6:6" x14ac:dyDescent="0.2">
      <c r="F141" s="7"/>
    </row>
    <row r="142" spans="6:6" x14ac:dyDescent="0.2">
      <c r="F142" s="7"/>
    </row>
    <row r="143" spans="6:6" x14ac:dyDescent="0.2">
      <c r="F143" s="7"/>
    </row>
    <row r="144" spans="6:6" x14ac:dyDescent="0.2">
      <c r="F144" s="7"/>
    </row>
    <row r="145" spans="6:6" x14ac:dyDescent="0.2">
      <c r="F145" s="7"/>
    </row>
    <row r="146" spans="6:6" x14ac:dyDescent="0.2">
      <c r="F146" s="7"/>
    </row>
    <row r="147" spans="6:6" x14ac:dyDescent="0.2">
      <c r="F147" s="7"/>
    </row>
    <row r="148" spans="6:6" x14ac:dyDescent="0.2">
      <c r="F148" s="7"/>
    </row>
    <row r="149" spans="6:6" x14ac:dyDescent="0.2">
      <c r="F149" s="7"/>
    </row>
    <row r="150" spans="6:6" x14ac:dyDescent="0.2">
      <c r="F150" s="7"/>
    </row>
    <row r="151" spans="6:6" x14ac:dyDescent="0.2">
      <c r="F151" s="7"/>
    </row>
    <row r="152" spans="6:6" x14ac:dyDescent="0.2">
      <c r="F152" s="7"/>
    </row>
    <row r="153" spans="6:6" x14ac:dyDescent="0.2">
      <c r="F153" s="7"/>
    </row>
    <row r="154" spans="6:6" x14ac:dyDescent="0.2">
      <c r="F154" s="7"/>
    </row>
    <row r="155" spans="6:6" x14ac:dyDescent="0.2">
      <c r="F155" s="7"/>
    </row>
    <row r="156" spans="6:6" x14ac:dyDescent="0.2">
      <c r="F156" s="7"/>
    </row>
    <row r="157" spans="6:6" x14ac:dyDescent="0.2">
      <c r="F157" s="7"/>
    </row>
    <row r="158" spans="6:6" x14ac:dyDescent="0.2">
      <c r="F158" s="7"/>
    </row>
    <row r="159" spans="6:6" x14ac:dyDescent="0.2">
      <c r="F159" s="7"/>
    </row>
    <row r="160" spans="6:6" x14ac:dyDescent="0.2">
      <c r="F160" s="7"/>
    </row>
    <row r="161" spans="6:6" x14ac:dyDescent="0.2">
      <c r="F161" s="7"/>
    </row>
    <row r="162" spans="6:6" x14ac:dyDescent="0.2">
      <c r="F162" s="7"/>
    </row>
    <row r="163" spans="6:6" x14ac:dyDescent="0.2">
      <c r="F163" s="7"/>
    </row>
  </sheetData>
  <mergeCells count="2">
    <mergeCell ref="A1:F1"/>
    <mergeCell ref="A29:C29"/>
  </mergeCells>
  <conditionalFormatting sqref="F2:F3 E5:E13 F14:F30">
    <cfRule type="cellIs" dxfId="23" priority="2" stopIfTrue="1" operator="between">
      <formula>0.009</formula>
      <formula>-0.009</formula>
    </cfRule>
  </conditionalFormatting>
  <conditionalFormatting sqref="F164:F65536">
    <cfRule type="cellIs" dxfId="22" priority="1" stopIfTrue="1" operator="between">
      <formula>0.009</formula>
      <formula>-0.009</formula>
    </cfRule>
  </conditionalFormatting>
  <hyperlinks>
    <hyperlink ref="A34" r:id="rId1" tooltip="https://www.franklintempletonindia.com/downloadsServlet/pdf/product-labels-jg9o5k7l" display="https://www.franklintempletonindia.com/downloadsServlet/pdf/product-labels-jg9o5k7l" xr:uid="{00000000-0004-0000-1D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H163"/>
  <sheetViews>
    <sheetView workbookViewId="0">
      <selection sqref="A1:F1"/>
    </sheetView>
  </sheetViews>
  <sheetFormatPr defaultColWidth="9.140625" defaultRowHeight="11.25" x14ac:dyDescent="0.2"/>
  <cols>
    <col min="1" max="1" width="35" style="7" bestFit="1" customWidth="1"/>
    <col min="2" max="2" width="39.28515625" style="7" bestFit="1" customWidth="1"/>
    <col min="3" max="3" width="18.85546875" style="7" bestFit="1" customWidth="1"/>
    <col min="4" max="4" width="26.5703125" style="7" customWidth="1"/>
    <col min="5" max="5" width="27.42578125" style="10" customWidth="1"/>
    <col min="6" max="6" width="13.5703125" style="11" bestFit="1" customWidth="1"/>
    <col min="7" max="16384" width="9.140625" style="7"/>
  </cols>
  <sheetData>
    <row r="1" spans="1:8" s="1" customFormat="1" ht="15" customHeight="1" x14ac:dyDescent="0.2">
      <c r="A1" s="85" t="s">
        <v>872</v>
      </c>
      <c r="B1" s="86"/>
      <c r="C1" s="86"/>
      <c r="D1" s="86"/>
      <c r="E1" s="86"/>
      <c r="F1" s="86"/>
    </row>
    <row r="2" spans="1:8" s="1" customFormat="1" ht="12" x14ac:dyDescent="0.2">
      <c r="E2" s="5"/>
      <c r="F2" s="9"/>
    </row>
    <row r="3" spans="1:8" s="1" customFormat="1" ht="12" x14ac:dyDescent="0.2">
      <c r="A3" s="8" t="s">
        <v>7</v>
      </c>
      <c r="B3" s="2"/>
      <c r="C3" s="3"/>
      <c r="D3" s="3"/>
      <c r="E3" s="4"/>
      <c r="F3" s="9"/>
    </row>
    <row r="4" spans="1:8" s="1" customFormat="1" ht="30.75" customHeight="1" x14ac:dyDescent="0.2">
      <c r="A4" s="6" t="s">
        <v>2</v>
      </c>
      <c r="B4" s="6" t="s">
        <v>0</v>
      </c>
      <c r="C4" s="13" t="s">
        <v>1</v>
      </c>
      <c r="D4" s="53" t="s">
        <v>6</v>
      </c>
      <c r="E4" s="12" t="s">
        <v>3</v>
      </c>
    </row>
    <row r="5" spans="1:8" x14ac:dyDescent="0.2">
      <c r="A5" s="16" t="s">
        <v>456</v>
      </c>
      <c r="B5" s="17"/>
      <c r="C5" s="17"/>
      <c r="D5" s="18"/>
      <c r="E5" s="19"/>
      <c r="F5" s="7"/>
    </row>
    <row r="6" spans="1:8" x14ac:dyDescent="0.2">
      <c r="A6" s="21" t="s">
        <v>854</v>
      </c>
      <c r="B6" s="21" t="s">
        <v>853</v>
      </c>
      <c r="C6" s="24">
        <v>52986.688000000002</v>
      </c>
      <c r="D6" s="22">
        <v>1534.0294469999999</v>
      </c>
      <c r="E6" s="23">
        <v>97.726246135775298</v>
      </c>
      <c r="F6" s="7"/>
    </row>
    <row r="7" spans="1:8" x14ac:dyDescent="0.2">
      <c r="A7" s="20" t="s">
        <v>28</v>
      </c>
      <c r="B7" s="20"/>
      <c r="C7" s="20"/>
      <c r="D7" s="25">
        <f>SUM(D6:D6)</f>
        <v>1534.0294469999999</v>
      </c>
      <c r="E7" s="26">
        <f>SUM(E6:E6)</f>
        <v>97.726246135775298</v>
      </c>
      <c r="F7" s="14"/>
      <c r="G7" s="14"/>
      <c r="H7" s="14"/>
    </row>
    <row r="8" spans="1:8" x14ac:dyDescent="0.2">
      <c r="A8" s="21"/>
      <c r="B8" s="21"/>
      <c r="C8" s="21"/>
      <c r="D8" s="22"/>
      <c r="E8" s="23"/>
      <c r="F8" s="7"/>
    </row>
    <row r="9" spans="1:8" x14ac:dyDescent="0.2">
      <c r="A9" s="20" t="s">
        <v>33</v>
      </c>
      <c r="B9" s="20"/>
      <c r="C9" s="20"/>
      <c r="D9" s="25">
        <f>D7</f>
        <v>1534.0294469999999</v>
      </c>
      <c r="E9" s="26">
        <f>E7</f>
        <v>97.726246135775298</v>
      </c>
      <c r="F9" s="14"/>
      <c r="G9" s="14"/>
      <c r="H9" s="14"/>
    </row>
    <row r="10" spans="1:8" x14ac:dyDescent="0.2">
      <c r="A10" s="20"/>
      <c r="B10" s="20"/>
      <c r="C10" s="20"/>
      <c r="D10" s="25"/>
      <c r="E10" s="26"/>
      <c r="F10" s="14"/>
      <c r="G10" s="14"/>
      <c r="H10" s="14"/>
    </row>
    <row r="11" spans="1:8" x14ac:dyDescent="0.2">
      <c r="A11" s="20" t="s">
        <v>35</v>
      </c>
      <c r="B11" s="20"/>
      <c r="C11" s="20"/>
      <c r="D11" s="25">
        <f>D13-(D7)</f>
        <v>35.69159280000008</v>
      </c>
      <c r="E11" s="26">
        <f>E13-(E7)</f>
        <v>2.2737538642247017</v>
      </c>
      <c r="F11" s="14"/>
      <c r="G11" s="14"/>
      <c r="H11" s="14"/>
    </row>
    <row r="12" spans="1:8" x14ac:dyDescent="0.2">
      <c r="A12" s="20"/>
      <c r="B12" s="20"/>
      <c r="C12" s="20"/>
      <c r="D12" s="25"/>
      <c r="E12" s="26"/>
      <c r="F12" s="14"/>
      <c r="G12" s="14"/>
      <c r="H12" s="14"/>
    </row>
    <row r="13" spans="1:8" x14ac:dyDescent="0.2">
      <c r="A13" s="27" t="s">
        <v>34</v>
      </c>
      <c r="B13" s="27"/>
      <c r="C13" s="27"/>
      <c r="D13" s="28">
        <v>1569.7210398</v>
      </c>
      <c r="E13" s="29">
        <v>100</v>
      </c>
      <c r="F13" s="14"/>
      <c r="G13" s="14"/>
      <c r="H13" s="14"/>
    </row>
    <row r="15" spans="1:8" x14ac:dyDescent="0.2">
      <c r="A15" s="14" t="s">
        <v>37</v>
      </c>
    </row>
    <row r="16" spans="1:8" x14ac:dyDescent="0.2">
      <c r="A16" s="14" t="s">
        <v>38</v>
      </c>
    </row>
    <row r="17" spans="1:6" x14ac:dyDescent="0.2">
      <c r="A17" s="14" t="s">
        <v>39</v>
      </c>
      <c r="B17" s="14"/>
      <c r="C17" s="30" t="s">
        <v>41</v>
      </c>
      <c r="D17" s="14" t="s">
        <v>40</v>
      </c>
    </row>
    <row r="18" spans="1:6" x14ac:dyDescent="0.2">
      <c r="A18" s="7" t="s">
        <v>42</v>
      </c>
      <c r="C18" s="31">
        <v>9.8179999999999996</v>
      </c>
      <c r="D18" s="31">
        <v>10.356199999999999</v>
      </c>
    </row>
    <row r="19" spans="1:6" x14ac:dyDescent="0.2">
      <c r="A19" s="7" t="s">
        <v>43</v>
      </c>
      <c r="C19" s="31">
        <v>9.8179999999999996</v>
      </c>
      <c r="D19" s="31">
        <v>10.356199999999999</v>
      </c>
    </row>
    <row r="20" spans="1:6" x14ac:dyDescent="0.2">
      <c r="A20" s="7" t="s">
        <v>44</v>
      </c>
      <c r="C20" s="31">
        <v>10.9491</v>
      </c>
      <c r="D20" s="31">
        <v>11.5997</v>
      </c>
    </row>
    <row r="21" spans="1:6" x14ac:dyDescent="0.2">
      <c r="A21" s="7" t="s">
        <v>45</v>
      </c>
      <c r="C21" s="31">
        <v>10.9491</v>
      </c>
      <c r="D21" s="31">
        <v>11.5997</v>
      </c>
    </row>
    <row r="23" spans="1:6" x14ac:dyDescent="0.2">
      <c r="A23" s="7" t="s">
        <v>46</v>
      </c>
    </row>
    <row r="25" spans="1:6" x14ac:dyDescent="0.2">
      <c r="A25" s="14" t="s">
        <v>47</v>
      </c>
      <c r="D25" s="30" t="s">
        <v>48</v>
      </c>
    </row>
    <row r="27" spans="1:6" x14ac:dyDescent="0.2">
      <c r="A27" s="14" t="s">
        <v>359</v>
      </c>
      <c r="D27" s="52">
        <v>0</v>
      </c>
    </row>
    <row r="29" spans="1:6" x14ac:dyDescent="0.2">
      <c r="A29" s="90" t="s">
        <v>50</v>
      </c>
      <c r="B29" s="90"/>
      <c r="C29" s="90"/>
      <c r="D29" s="30" t="s">
        <v>48</v>
      </c>
    </row>
    <row r="31" spans="1:6" x14ac:dyDescent="0.2">
      <c r="A31" s="14" t="s">
        <v>884</v>
      </c>
      <c r="F31" s="7"/>
    </row>
    <row r="32" spans="1:6" x14ac:dyDescent="0.2">
      <c r="A32" s="65"/>
      <c r="F32" s="7"/>
    </row>
    <row r="33" spans="1:6" x14ac:dyDescent="0.2">
      <c r="A33" s="66" t="s">
        <v>891</v>
      </c>
      <c r="F33" s="7"/>
    </row>
    <row r="34" spans="1:6" x14ac:dyDescent="0.2">
      <c r="A34" s="67"/>
      <c r="F34" s="7"/>
    </row>
    <row r="35" spans="1:6" x14ac:dyDescent="0.2">
      <c r="A35" s="68"/>
      <c r="F35" s="7"/>
    </row>
    <row r="36" spans="1:6" x14ac:dyDescent="0.2">
      <c r="A36" s="68"/>
      <c r="F36" s="7"/>
    </row>
    <row r="37" spans="1:6" x14ac:dyDescent="0.2">
      <c r="A37" s="68"/>
      <c r="F37" s="7"/>
    </row>
    <row r="38" spans="1:6" x14ac:dyDescent="0.2">
      <c r="A38" s="68"/>
      <c r="F38" s="7"/>
    </row>
    <row r="39" spans="1:6" x14ac:dyDescent="0.2">
      <c r="A39" s="68"/>
      <c r="F39" s="7"/>
    </row>
    <row r="40" spans="1:6" x14ac:dyDescent="0.2">
      <c r="A40" s="68"/>
      <c r="F40" s="7"/>
    </row>
    <row r="41" spans="1:6" x14ac:dyDescent="0.2">
      <c r="A41" s="68"/>
      <c r="F41" s="7"/>
    </row>
    <row r="42" spans="1:6" x14ac:dyDescent="0.2">
      <c r="A42" s="68"/>
      <c r="F42" s="7"/>
    </row>
    <row r="43" spans="1:6" x14ac:dyDescent="0.2">
      <c r="A43" s="68"/>
      <c r="F43" s="7"/>
    </row>
    <row r="44" spans="1:6" x14ac:dyDescent="0.2">
      <c r="A44" s="68"/>
      <c r="F44" s="7"/>
    </row>
    <row r="45" spans="1:6" x14ac:dyDescent="0.2">
      <c r="A45" s="68"/>
      <c r="F45" s="7"/>
    </row>
    <row r="46" spans="1:6" x14ac:dyDescent="0.2">
      <c r="A46" s="68"/>
      <c r="F46" s="7"/>
    </row>
    <row r="47" spans="1:6" x14ac:dyDescent="0.2">
      <c r="A47" s="66" t="s">
        <v>913</v>
      </c>
      <c r="F47" s="7"/>
    </row>
    <row r="48" spans="1:6" x14ac:dyDescent="0.2">
      <c r="A48" s="68"/>
      <c r="F48" s="7"/>
    </row>
    <row r="49" spans="1:6" x14ac:dyDescent="0.2">
      <c r="A49" s="66" t="s">
        <v>892</v>
      </c>
      <c r="F49" s="7"/>
    </row>
    <row r="50" spans="1:6" x14ac:dyDescent="0.2">
      <c r="A50" s="68"/>
      <c r="F50" s="7"/>
    </row>
    <row r="51" spans="1:6" x14ac:dyDescent="0.2">
      <c r="A51" s="68"/>
      <c r="F51" s="7"/>
    </row>
    <row r="52" spans="1:6" x14ac:dyDescent="0.2">
      <c r="A52" s="68"/>
      <c r="F52" s="7"/>
    </row>
    <row r="53" spans="1:6" x14ac:dyDescent="0.2">
      <c r="A53" s="68"/>
      <c r="F53" s="7"/>
    </row>
    <row r="54" spans="1:6" x14ac:dyDescent="0.2">
      <c r="A54" s="68"/>
      <c r="F54" s="7"/>
    </row>
    <row r="55" spans="1:6" x14ac:dyDescent="0.2">
      <c r="A55" s="68"/>
      <c r="F55" s="7"/>
    </row>
    <row r="56" spans="1:6" x14ac:dyDescent="0.2">
      <c r="A56" s="68"/>
      <c r="F56" s="7"/>
    </row>
    <row r="57" spans="1:6" x14ac:dyDescent="0.2">
      <c r="A57" s="68"/>
      <c r="F57" s="7"/>
    </row>
    <row r="58" spans="1:6" x14ac:dyDescent="0.2">
      <c r="A58" s="68"/>
      <c r="F58" s="7"/>
    </row>
    <row r="59" spans="1:6" x14ac:dyDescent="0.2">
      <c r="A59" s="68"/>
      <c r="F59" s="7"/>
    </row>
    <row r="60" spans="1:6" x14ac:dyDescent="0.2">
      <c r="A60" s="68"/>
      <c r="F60" s="7"/>
    </row>
    <row r="61" spans="1:6" x14ac:dyDescent="0.2">
      <c r="A61" s="68"/>
      <c r="F61" s="7"/>
    </row>
    <row r="62" spans="1:6" x14ac:dyDescent="0.2">
      <c r="F62" s="7"/>
    </row>
    <row r="63" spans="1:6" x14ac:dyDescent="0.2">
      <c r="F63" s="7"/>
    </row>
    <row r="64" spans="1:6" x14ac:dyDescent="0.2">
      <c r="A64" s="7" t="s">
        <v>890</v>
      </c>
      <c r="F64" s="7"/>
    </row>
    <row r="65" spans="6:6" x14ac:dyDescent="0.2">
      <c r="F65" s="7"/>
    </row>
    <row r="66" spans="6:6" x14ac:dyDescent="0.2">
      <c r="F66" s="7"/>
    </row>
    <row r="67" spans="6:6" x14ac:dyDescent="0.2">
      <c r="F67" s="7"/>
    </row>
    <row r="68" spans="6:6" x14ac:dyDescent="0.2">
      <c r="F68" s="7"/>
    </row>
    <row r="69" spans="6:6" x14ac:dyDescent="0.2">
      <c r="F69" s="7"/>
    </row>
    <row r="70" spans="6:6" x14ac:dyDescent="0.2">
      <c r="F70" s="7"/>
    </row>
    <row r="71" spans="6:6" x14ac:dyDescent="0.2">
      <c r="F71" s="7"/>
    </row>
    <row r="72" spans="6:6" x14ac:dyDescent="0.2">
      <c r="F72" s="7"/>
    </row>
    <row r="73" spans="6:6" x14ac:dyDescent="0.2">
      <c r="F73" s="7"/>
    </row>
    <row r="74" spans="6:6" x14ac:dyDescent="0.2">
      <c r="F74" s="7"/>
    </row>
    <row r="75" spans="6:6" x14ac:dyDescent="0.2">
      <c r="F75" s="7"/>
    </row>
    <row r="76" spans="6:6" x14ac:dyDescent="0.2">
      <c r="F76" s="7"/>
    </row>
    <row r="77" spans="6:6" x14ac:dyDescent="0.2">
      <c r="F77" s="7"/>
    </row>
    <row r="78" spans="6:6" x14ac:dyDescent="0.2">
      <c r="F78" s="7"/>
    </row>
    <row r="79" spans="6:6" x14ac:dyDescent="0.2">
      <c r="F79" s="7"/>
    </row>
    <row r="80" spans="6:6" x14ac:dyDescent="0.2">
      <c r="F80" s="7"/>
    </row>
    <row r="81" spans="6:6" x14ac:dyDescent="0.2">
      <c r="F81" s="7"/>
    </row>
    <row r="82" spans="6:6" x14ac:dyDescent="0.2">
      <c r="F82" s="7"/>
    </row>
    <row r="83" spans="6:6" x14ac:dyDescent="0.2">
      <c r="F83" s="7"/>
    </row>
    <row r="84" spans="6:6" x14ac:dyDescent="0.2">
      <c r="F84" s="7"/>
    </row>
    <row r="85" spans="6:6" x14ac:dyDescent="0.2">
      <c r="F85" s="7"/>
    </row>
    <row r="86" spans="6:6" x14ac:dyDescent="0.2">
      <c r="F86" s="7"/>
    </row>
    <row r="87" spans="6:6" x14ac:dyDescent="0.2">
      <c r="F87" s="7"/>
    </row>
    <row r="88" spans="6:6" x14ac:dyDescent="0.2">
      <c r="F88" s="7"/>
    </row>
    <row r="89" spans="6:6" x14ac:dyDescent="0.2">
      <c r="F89" s="7"/>
    </row>
    <row r="90" spans="6:6" x14ac:dyDescent="0.2">
      <c r="F90" s="7"/>
    </row>
    <row r="91" spans="6:6" x14ac:dyDescent="0.2">
      <c r="F91" s="7"/>
    </row>
    <row r="92" spans="6:6" x14ac:dyDescent="0.2">
      <c r="F92" s="7"/>
    </row>
    <row r="93" spans="6:6" x14ac:dyDescent="0.2">
      <c r="F93" s="7"/>
    </row>
    <row r="94" spans="6:6" x14ac:dyDescent="0.2">
      <c r="F94" s="7"/>
    </row>
    <row r="95" spans="6:6" x14ac:dyDescent="0.2">
      <c r="F95" s="7"/>
    </row>
    <row r="96" spans="6:6" x14ac:dyDescent="0.2">
      <c r="F96" s="7"/>
    </row>
    <row r="97" spans="6:6" x14ac:dyDescent="0.2">
      <c r="F97" s="7"/>
    </row>
    <row r="98" spans="6:6" x14ac:dyDescent="0.2">
      <c r="F98" s="7"/>
    </row>
    <row r="99" spans="6:6" x14ac:dyDescent="0.2">
      <c r="F99" s="7"/>
    </row>
    <row r="100" spans="6:6" x14ac:dyDescent="0.2">
      <c r="F100" s="7"/>
    </row>
    <row r="101" spans="6:6" x14ac:dyDescent="0.2">
      <c r="F101" s="7"/>
    </row>
    <row r="102" spans="6:6" x14ac:dyDescent="0.2">
      <c r="F102" s="7"/>
    </row>
    <row r="103" spans="6:6" x14ac:dyDescent="0.2">
      <c r="F103" s="7"/>
    </row>
    <row r="104" spans="6:6" x14ac:dyDescent="0.2">
      <c r="F104" s="7"/>
    </row>
    <row r="105" spans="6:6" x14ac:dyDescent="0.2">
      <c r="F105" s="7"/>
    </row>
    <row r="106" spans="6:6" x14ac:dyDescent="0.2">
      <c r="F106" s="7"/>
    </row>
    <row r="107" spans="6:6" x14ac:dyDescent="0.2">
      <c r="F107" s="7"/>
    </row>
    <row r="108" spans="6:6" x14ac:dyDescent="0.2">
      <c r="F108" s="7"/>
    </row>
    <row r="109" spans="6:6" x14ac:dyDescent="0.2">
      <c r="F109" s="7"/>
    </row>
    <row r="110" spans="6:6" x14ac:dyDescent="0.2">
      <c r="F110" s="7"/>
    </row>
    <row r="111" spans="6:6" x14ac:dyDescent="0.2">
      <c r="F111" s="7"/>
    </row>
    <row r="112" spans="6:6" x14ac:dyDescent="0.2">
      <c r="F112" s="7"/>
    </row>
    <row r="113" spans="6:6" x14ac:dyDescent="0.2">
      <c r="F113" s="7"/>
    </row>
    <row r="114" spans="6:6" x14ac:dyDescent="0.2">
      <c r="F114" s="7"/>
    </row>
    <row r="115" spans="6:6" x14ac:dyDescent="0.2">
      <c r="F115" s="7"/>
    </row>
    <row r="116" spans="6:6" x14ac:dyDescent="0.2">
      <c r="F116" s="7"/>
    </row>
    <row r="117" spans="6:6" x14ac:dyDescent="0.2">
      <c r="F117" s="7"/>
    </row>
    <row r="118" spans="6:6" x14ac:dyDescent="0.2">
      <c r="F118" s="7"/>
    </row>
    <row r="119" spans="6:6" x14ac:dyDescent="0.2">
      <c r="F119" s="7"/>
    </row>
    <row r="120" spans="6:6" x14ac:dyDescent="0.2">
      <c r="F120" s="7"/>
    </row>
    <row r="121" spans="6:6" x14ac:dyDescent="0.2">
      <c r="F121" s="7"/>
    </row>
    <row r="122" spans="6:6" x14ac:dyDescent="0.2">
      <c r="F122" s="7"/>
    </row>
    <row r="123" spans="6:6" x14ac:dyDescent="0.2">
      <c r="F123" s="7"/>
    </row>
    <row r="124" spans="6:6" x14ac:dyDescent="0.2">
      <c r="F124" s="7"/>
    </row>
    <row r="125" spans="6:6" x14ac:dyDescent="0.2">
      <c r="F125" s="7"/>
    </row>
    <row r="126" spans="6:6" x14ac:dyDescent="0.2">
      <c r="F126" s="7"/>
    </row>
    <row r="127" spans="6:6" x14ac:dyDescent="0.2">
      <c r="F127" s="7"/>
    </row>
    <row r="128" spans="6:6" x14ac:dyDescent="0.2">
      <c r="F128" s="7"/>
    </row>
    <row r="129" spans="6:6" x14ac:dyDescent="0.2">
      <c r="F129" s="7"/>
    </row>
    <row r="130" spans="6:6" x14ac:dyDescent="0.2">
      <c r="F130" s="7"/>
    </row>
    <row r="131" spans="6:6" x14ac:dyDescent="0.2">
      <c r="F131" s="7"/>
    </row>
    <row r="132" spans="6:6" x14ac:dyDescent="0.2">
      <c r="F132" s="7"/>
    </row>
    <row r="133" spans="6:6" x14ac:dyDescent="0.2">
      <c r="F133" s="7"/>
    </row>
    <row r="134" spans="6:6" x14ac:dyDescent="0.2">
      <c r="F134" s="7"/>
    </row>
    <row r="135" spans="6:6" x14ac:dyDescent="0.2">
      <c r="F135" s="7"/>
    </row>
    <row r="136" spans="6:6" x14ac:dyDescent="0.2">
      <c r="F136" s="7"/>
    </row>
    <row r="137" spans="6:6" x14ac:dyDescent="0.2">
      <c r="F137" s="7"/>
    </row>
    <row r="138" spans="6:6" x14ac:dyDescent="0.2">
      <c r="F138" s="7"/>
    </row>
    <row r="139" spans="6:6" x14ac:dyDescent="0.2">
      <c r="F139" s="7"/>
    </row>
    <row r="140" spans="6:6" x14ac:dyDescent="0.2">
      <c r="F140" s="7"/>
    </row>
    <row r="141" spans="6:6" x14ac:dyDescent="0.2">
      <c r="F141" s="7"/>
    </row>
    <row r="142" spans="6:6" x14ac:dyDescent="0.2">
      <c r="F142" s="7"/>
    </row>
    <row r="143" spans="6:6" x14ac:dyDescent="0.2">
      <c r="F143" s="7"/>
    </row>
    <row r="144" spans="6:6" x14ac:dyDescent="0.2">
      <c r="F144" s="7"/>
    </row>
    <row r="145" spans="6:6" x14ac:dyDescent="0.2">
      <c r="F145" s="7"/>
    </row>
    <row r="146" spans="6:6" x14ac:dyDescent="0.2">
      <c r="F146" s="7"/>
    </row>
    <row r="147" spans="6:6" x14ac:dyDescent="0.2">
      <c r="F147" s="7"/>
    </row>
    <row r="148" spans="6:6" x14ac:dyDescent="0.2">
      <c r="F148" s="7"/>
    </row>
    <row r="149" spans="6:6" x14ac:dyDescent="0.2">
      <c r="F149" s="7"/>
    </row>
    <row r="150" spans="6:6" x14ac:dyDescent="0.2">
      <c r="F150" s="7"/>
    </row>
    <row r="151" spans="6:6" x14ac:dyDescent="0.2">
      <c r="F151" s="7"/>
    </row>
    <row r="152" spans="6:6" x14ac:dyDescent="0.2">
      <c r="F152" s="7"/>
    </row>
    <row r="153" spans="6:6" x14ac:dyDescent="0.2">
      <c r="F153" s="7"/>
    </row>
    <row r="154" spans="6:6" x14ac:dyDescent="0.2">
      <c r="F154" s="7"/>
    </row>
    <row r="155" spans="6:6" x14ac:dyDescent="0.2">
      <c r="F155" s="7"/>
    </row>
    <row r="156" spans="6:6" x14ac:dyDescent="0.2">
      <c r="F156" s="7"/>
    </row>
    <row r="157" spans="6:6" x14ac:dyDescent="0.2">
      <c r="F157" s="7"/>
    </row>
    <row r="158" spans="6:6" x14ac:dyDescent="0.2">
      <c r="F158" s="7"/>
    </row>
    <row r="159" spans="6:6" x14ac:dyDescent="0.2">
      <c r="F159" s="7"/>
    </row>
    <row r="160" spans="6:6" x14ac:dyDescent="0.2">
      <c r="F160" s="7"/>
    </row>
    <row r="161" spans="6:6" x14ac:dyDescent="0.2">
      <c r="F161" s="7"/>
    </row>
    <row r="162" spans="6:6" x14ac:dyDescent="0.2">
      <c r="F162" s="7"/>
    </row>
    <row r="163" spans="6:6" x14ac:dyDescent="0.2">
      <c r="F163" s="7"/>
    </row>
  </sheetData>
  <mergeCells count="2">
    <mergeCell ref="A1:F1"/>
    <mergeCell ref="A29:C29"/>
  </mergeCells>
  <conditionalFormatting sqref="F2:F3 E5:E13 F14:F30">
    <cfRule type="cellIs" dxfId="21" priority="2" stopIfTrue="1" operator="between">
      <formula>0.009</formula>
      <formula>-0.009</formula>
    </cfRule>
  </conditionalFormatting>
  <conditionalFormatting sqref="F164:F65536">
    <cfRule type="cellIs" dxfId="20"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H178"/>
  <sheetViews>
    <sheetView workbookViewId="0">
      <selection sqref="A1:F1"/>
    </sheetView>
  </sheetViews>
  <sheetFormatPr defaultColWidth="9.140625" defaultRowHeight="11.25" x14ac:dyDescent="0.2"/>
  <cols>
    <col min="1" max="1" width="35" style="7" bestFit="1" customWidth="1"/>
    <col min="2" max="2" width="66.7109375" style="7" customWidth="1"/>
    <col min="3" max="3" width="15.28515625" style="7" bestFit="1" customWidth="1"/>
    <col min="4" max="4" width="15" style="7" bestFit="1" customWidth="1"/>
    <col min="5" max="5" width="33.28515625" style="10" customWidth="1"/>
    <col min="6" max="6" width="14.7109375" style="11" bestFit="1" customWidth="1"/>
    <col min="7" max="16384" width="9.140625" style="7"/>
  </cols>
  <sheetData>
    <row r="1" spans="1:6" s="1" customFormat="1" ht="15" customHeight="1" x14ac:dyDescent="0.2">
      <c r="A1" s="85" t="s">
        <v>879</v>
      </c>
      <c r="B1" s="86"/>
      <c r="C1" s="86"/>
      <c r="D1" s="86"/>
      <c r="E1" s="86"/>
      <c r="F1" s="86"/>
    </row>
    <row r="2" spans="1:6" s="1" customFormat="1" ht="12" x14ac:dyDescent="0.2">
      <c r="E2" s="5"/>
      <c r="F2" s="9"/>
    </row>
    <row r="3" spans="1:6" s="1" customFormat="1" ht="12" x14ac:dyDescent="0.2">
      <c r="A3" s="8" t="s">
        <v>7</v>
      </c>
      <c r="B3" s="2"/>
      <c r="C3" s="3"/>
      <c r="D3" s="3"/>
      <c r="E3" s="4"/>
      <c r="F3" s="9"/>
    </row>
    <row r="4" spans="1:6" s="1" customFormat="1" ht="30.75" customHeight="1" x14ac:dyDescent="0.2">
      <c r="A4" s="6" t="s">
        <v>2</v>
      </c>
      <c r="B4" s="6" t="s">
        <v>0</v>
      </c>
      <c r="C4" s="13" t="s">
        <v>1</v>
      </c>
      <c r="D4" s="53" t="s">
        <v>6</v>
      </c>
      <c r="E4" s="12" t="s">
        <v>3</v>
      </c>
    </row>
    <row r="5" spans="1:6" x14ac:dyDescent="0.2">
      <c r="A5" s="16" t="s">
        <v>875</v>
      </c>
      <c r="B5" s="17"/>
      <c r="C5" s="17"/>
      <c r="D5" s="18"/>
      <c r="E5" s="19"/>
      <c r="F5" s="7"/>
    </row>
    <row r="6" spans="1:6" x14ac:dyDescent="0.2">
      <c r="A6" s="21" t="s">
        <v>860</v>
      </c>
      <c r="B6" s="58" t="s">
        <v>859</v>
      </c>
      <c r="C6" s="24">
        <v>997991</v>
      </c>
      <c r="D6" s="22">
        <v>667.85557719999997</v>
      </c>
      <c r="E6" s="23">
        <v>11.248814059552</v>
      </c>
      <c r="F6" s="7"/>
    </row>
    <row r="7" spans="1:6" x14ac:dyDescent="0.2">
      <c r="A7" s="20" t="s">
        <v>33</v>
      </c>
      <c r="B7" s="21"/>
      <c r="C7" s="21"/>
      <c r="D7" s="25">
        <f>SUM(D6)</f>
        <v>667.85557719999997</v>
      </c>
      <c r="E7" s="25">
        <f>SUM(E6)</f>
        <v>11.248814059552</v>
      </c>
      <c r="F7" s="7"/>
    </row>
    <row r="8" spans="1:6" x14ac:dyDescent="0.2">
      <c r="A8" s="60"/>
      <c r="B8" s="59"/>
      <c r="C8" s="21"/>
      <c r="D8" s="22"/>
      <c r="E8" s="23"/>
      <c r="F8" s="7"/>
    </row>
    <row r="9" spans="1:6" x14ac:dyDescent="0.2">
      <c r="A9" s="20" t="s">
        <v>51</v>
      </c>
      <c r="B9" s="21"/>
      <c r="C9" s="21"/>
      <c r="D9" s="22"/>
      <c r="E9" s="23"/>
      <c r="F9" s="7"/>
    </row>
    <row r="10" spans="1:6" x14ac:dyDescent="0.2">
      <c r="A10" s="21" t="s">
        <v>856</v>
      </c>
      <c r="B10" s="58" t="s">
        <v>855</v>
      </c>
      <c r="C10" s="24">
        <v>207981.962</v>
      </c>
      <c r="D10" s="22">
        <v>2259.7980590000002</v>
      </c>
      <c r="E10" s="23">
        <v>38.0621934526649</v>
      </c>
      <c r="F10" s="7"/>
    </row>
    <row r="11" spans="1:6" x14ac:dyDescent="0.2">
      <c r="A11" s="21" t="s">
        <v>857</v>
      </c>
      <c r="B11" s="58" t="s">
        <v>873</v>
      </c>
      <c r="C11" s="24">
        <v>2232978.6749999998</v>
      </c>
      <c r="D11" s="22">
        <v>1380.838285</v>
      </c>
      <c r="E11" s="23">
        <v>23.257712662065799</v>
      </c>
      <c r="F11" s="7"/>
    </row>
    <row r="12" spans="1:6" x14ac:dyDescent="0.2">
      <c r="A12" s="21" t="s">
        <v>858</v>
      </c>
      <c r="B12" s="58" t="s">
        <v>874</v>
      </c>
      <c r="C12" s="24">
        <v>4289153.97</v>
      </c>
      <c r="D12" s="22">
        <v>1379.7779410000001</v>
      </c>
      <c r="E12" s="23">
        <v>23.239853093466898</v>
      </c>
      <c r="F12" s="7"/>
    </row>
    <row r="13" spans="1:6" x14ac:dyDescent="0.2">
      <c r="A13" s="21"/>
      <c r="B13" s="58"/>
      <c r="C13" s="24"/>
      <c r="D13" s="22"/>
      <c r="E13" s="23"/>
      <c r="F13" s="7"/>
    </row>
    <row r="14" spans="1:6" ht="22.5" x14ac:dyDescent="0.2">
      <c r="A14" s="21" t="s">
        <v>862</v>
      </c>
      <c r="B14" s="58" t="s">
        <v>861</v>
      </c>
      <c r="C14" s="24">
        <v>48.798999999999999</v>
      </c>
      <c r="D14" s="22">
        <v>1.2611296000000001</v>
      </c>
      <c r="E14" s="23">
        <v>2.1241437310253901E-2</v>
      </c>
      <c r="F14" s="7"/>
    </row>
    <row r="15" spans="1:6" x14ac:dyDescent="0.2">
      <c r="A15" s="21" t="s">
        <v>864</v>
      </c>
      <c r="B15" s="58" t="s">
        <v>863</v>
      </c>
      <c r="C15" s="24">
        <v>13.571999999999999</v>
      </c>
      <c r="D15" s="22">
        <v>0.51327990000000001</v>
      </c>
      <c r="E15" s="23">
        <v>8.6452675589117692E-3</v>
      </c>
      <c r="F15" s="7"/>
    </row>
    <row r="16" spans="1:6" ht="22.5" x14ac:dyDescent="0.2">
      <c r="A16" s="21" t="s">
        <v>866</v>
      </c>
      <c r="B16" s="58" t="s">
        <v>865</v>
      </c>
      <c r="C16" s="24">
        <v>23973.544999999998</v>
      </c>
      <c r="D16" s="22">
        <v>2.3973545E-5</v>
      </c>
      <c r="E16" s="23">
        <v>4.03790818344166E-7</v>
      </c>
      <c r="F16" s="7"/>
    </row>
    <row r="17" spans="1:8" x14ac:dyDescent="0.2">
      <c r="A17" s="20" t="s">
        <v>28</v>
      </c>
      <c r="B17" s="20"/>
      <c r="C17" s="20"/>
      <c r="D17" s="25">
        <f>SUM(D10:D16)</f>
        <v>5022.1887184735451</v>
      </c>
      <c r="E17" s="26">
        <f>SUM(E10:E16)</f>
        <v>84.589646316857582</v>
      </c>
      <c r="F17" s="14"/>
      <c r="G17" s="14"/>
      <c r="H17" s="14"/>
    </row>
    <row r="18" spans="1:8" x14ac:dyDescent="0.2">
      <c r="A18" s="21"/>
      <c r="B18" s="21"/>
      <c r="C18" s="21"/>
      <c r="D18" s="22"/>
      <c r="E18" s="23"/>
      <c r="F18" s="7"/>
    </row>
    <row r="19" spans="1:8" x14ac:dyDescent="0.2">
      <c r="A19" s="20" t="s">
        <v>33</v>
      </c>
      <c r="B19" s="20"/>
      <c r="C19" s="20"/>
      <c r="D19" s="26">
        <f>D17+D7</f>
        <v>5690.0442956735451</v>
      </c>
      <c r="E19" s="26">
        <f>E17+E7</f>
        <v>95.838460376409586</v>
      </c>
      <c r="F19" s="14"/>
      <c r="G19" s="14"/>
      <c r="H19" s="14"/>
    </row>
    <row r="20" spans="1:8" x14ac:dyDescent="0.2">
      <c r="A20" s="20"/>
      <c r="B20" s="20"/>
      <c r="C20" s="20"/>
      <c r="D20" s="25"/>
      <c r="E20" s="26"/>
      <c r="F20" s="14"/>
      <c r="G20" s="14"/>
      <c r="H20" s="14"/>
    </row>
    <row r="21" spans="1:8" x14ac:dyDescent="0.2">
      <c r="A21" s="20" t="s">
        <v>35</v>
      </c>
      <c r="B21" s="20"/>
      <c r="C21" s="20"/>
      <c r="D21" s="25">
        <f>D23-(D19)</f>
        <v>247.07559682645478</v>
      </c>
      <c r="E21" s="26">
        <f>E23-(E19)</f>
        <v>4.1615396235904143</v>
      </c>
      <c r="F21" s="14"/>
      <c r="G21" s="14"/>
      <c r="H21" s="14"/>
    </row>
    <row r="22" spans="1:8" x14ac:dyDescent="0.2">
      <c r="A22" s="20"/>
      <c r="B22" s="20"/>
      <c r="C22" s="20"/>
      <c r="D22" s="25"/>
      <c r="E22" s="26"/>
      <c r="F22" s="14"/>
      <c r="G22" s="14"/>
      <c r="H22" s="14"/>
    </row>
    <row r="23" spans="1:8" x14ac:dyDescent="0.2">
      <c r="A23" s="27" t="s">
        <v>34</v>
      </c>
      <c r="B23" s="27"/>
      <c r="C23" s="27"/>
      <c r="D23" s="28">
        <v>5937.1198924999999</v>
      </c>
      <c r="E23" s="29">
        <v>100</v>
      </c>
      <c r="F23" s="14"/>
      <c r="G23" s="14"/>
      <c r="H23" s="14"/>
    </row>
    <row r="24" spans="1:8" x14ac:dyDescent="0.2">
      <c r="F24" s="15" t="s">
        <v>707</v>
      </c>
    </row>
    <row r="25" spans="1:8" x14ac:dyDescent="0.2">
      <c r="A25" s="14" t="s">
        <v>358</v>
      </c>
    </row>
    <row r="26" spans="1:8" ht="15" x14ac:dyDescent="0.25">
      <c r="A26" s="91" t="s">
        <v>881</v>
      </c>
      <c r="B26" s="92"/>
      <c r="C26" s="92"/>
      <c r="D26" s="92"/>
      <c r="E26" s="92"/>
    </row>
    <row r="28" spans="1:8" x14ac:dyDescent="0.2">
      <c r="A28" s="14" t="s">
        <v>37</v>
      </c>
    </row>
    <row r="29" spans="1:8" x14ac:dyDescent="0.2">
      <c r="A29" s="14" t="s">
        <v>38</v>
      </c>
    </row>
    <row r="30" spans="1:8" x14ac:dyDescent="0.2">
      <c r="A30" s="14" t="s">
        <v>39</v>
      </c>
      <c r="B30" s="14"/>
      <c r="C30" s="30" t="s">
        <v>41</v>
      </c>
      <c r="D30" s="14" t="s">
        <v>40</v>
      </c>
    </row>
    <row r="31" spans="1:8" x14ac:dyDescent="0.2">
      <c r="A31" s="7" t="s">
        <v>42</v>
      </c>
      <c r="C31" s="31">
        <v>17.913699999999999</v>
      </c>
      <c r="D31" s="31">
        <v>18.9739</v>
      </c>
    </row>
    <row r="32" spans="1:8" x14ac:dyDescent="0.2">
      <c r="A32" s="7" t="s">
        <v>43</v>
      </c>
      <c r="C32" s="31">
        <v>17.913699999999999</v>
      </c>
      <c r="D32" s="31">
        <v>18.9739</v>
      </c>
    </row>
    <row r="33" spans="1:6" x14ac:dyDescent="0.2">
      <c r="A33" s="7" t="s">
        <v>44</v>
      </c>
      <c r="C33" s="31">
        <v>19.973600000000001</v>
      </c>
      <c r="D33" s="31">
        <v>21.258700000000001</v>
      </c>
    </row>
    <row r="34" spans="1:6" x14ac:dyDescent="0.2">
      <c r="A34" s="7" t="s">
        <v>45</v>
      </c>
      <c r="C34" s="31">
        <v>19.973600000000001</v>
      </c>
      <c r="D34" s="31">
        <v>21.258700000000001</v>
      </c>
    </row>
    <row r="36" spans="1:6" x14ac:dyDescent="0.2">
      <c r="A36" s="7" t="s">
        <v>46</v>
      </c>
    </row>
    <row r="38" spans="1:6" x14ac:dyDescent="0.2">
      <c r="A38" s="14" t="s">
        <v>47</v>
      </c>
      <c r="D38" s="30" t="s">
        <v>48</v>
      </c>
    </row>
    <row r="40" spans="1:6" x14ac:dyDescent="0.2">
      <c r="A40" s="14" t="s">
        <v>359</v>
      </c>
      <c r="D40" s="52">
        <v>0.67689999999999995</v>
      </c>
    </row>
    <row r="42" spans="1:6" x14ac:dyDescent="0.2">
      <c r="A42" s="90" t="s">
        <v>50</v>
      </c>
      <c r="B42" s="90"/>
      <c r="C42" s="90"/>
      <c r="D42" s="30" t="s">
        <v>48</v>
      </c>
    </row>
    <row r="43" spans="1:6" x14ac:dyDescent="0.2">
      <c r="A43" s="61" t="s">
        <v>882</v>
      </c>
    </row>
    <row r="44" spans="1:6" ht="15" x14ac:dyDescent="0.25">
      <c r="A44" s="35" t="s">
        <v>883</v>
      </c>
    </row>
    <row r="46" spans="1:6" x14ac:dyDescent="0.2">
      <c r="A46" s="14" t="s">
        <v>884</v>
      </c>
      <c r="F46" s="7"/>
    </row>
    <row r="47" spans="1:6" x14ac:dyDescent="0.2">
      <c r="A47" s="14"/>
      <c r="F47" s="7"/>
    </row>
    <row r="48" spans="1:6" x14ac:dyDescent="0.2">
      <c r="A48" s="66" t="s">
        <v>891</v>
      </c>
      <c r="F48" s="7"/>
    </row>
    <row r="49" spans="1:6" x14ac:dyDescent="0.2">
      <c r="A49" s="67"/>
      <c r="F49" s="7"/>
    </row>
    <row r="50" spans="1:6" x14ac:dyDescent="0.2">
      <c r="A50" s="68"/>
      <c r="F50" s="7"/>
    </row>
    <row r="51" spans="1:6" x14ac:dyDescent="0.2">
      <c r="A51" s="68"/>
      <c r="F51" s="7"/>
    </row>
    <row r="52" spans="1:6" x14ac:dyDescent="0.2">
      <c r="A52" s="68"/>
      <c r="F52" s="7"/>
    </row>
    <row r="53" spans="1:6" x14ac:dyDescent="0.2">
      <c r="A53" s="68"/>
      <c r="F53" s="7"/>
    </row>
    <row r="54" spans="1:6" x14ac:dyDescent="0.2">
      <c r="A54" s="68"/>
      <c r="F54" s="7"/>
    </row>
    <row r="55" spans="1:6" x14ac:dyDescent="0.2">
      <c r="A55" s="68"/>
      <c r="F55" s="7"/>
    </row>
    <row r="56" spans="1:6" x14ac:dyDescent="0.2">
      <c r="A56" s="68"/>
      <c r="F56" s="7"/>
    </row>
    <row r="57" spans="1:6" x14ac:dyDescent="0.2">
      <c r="A57" s="68"/>
      <c r="F57" s="7"/>
    </row>
    <row r="58" spans="1:6" x14ac:dyDescent="0.2">
      <c r="A58" s="68"/>
      <c r="F58" s="7"/>
    </row>
    <row r="59" spans="1:6" x14ac:dyDescent="0.2">
      <c r="A59" s="68"/>
      <c r="F59" s="7"/>
    </row>
    <row r="60" spans="1:6" x14ac:dyDescent="0.2">
      <c r="A60" s="68"/>
      <c r="B60" s="69"/>
      <c r="C60" s="69"/>
      <c r="D60" s="69"/>
      <c r="E60" s="69"/>
      <c r="F60" s="7"/>
    </row>
    <row r="61" spans="1:6" x14ac:dyDescent="0.2">
      <c r="A61" s="68"/>
      <c r="F61" s="7"/>
    </row>
    <row r="62" spans="1:6" x14ac:dyDescent="0.2">
      <c r="A62" s="81" t="s">
        <v>914</v>
      </c>
      <c r="F62" s="7"/>
    </row>
    <row r="63" spans="1:6" x14ac:dyDescent="0.2">
      <c r="A63" s="68"/>
      <c r="F63" s="7"/>
    </row>
    <row r="64" spans="1:6" x14ac:dyDescent="0.2">
      <c r="A64" s="66" t="s">
        <v>892</v>
      </c>
      <c r="F64" s="7"/>
    </row>
    <row r="65" spans="1:6" x14ac:dyDescent="0.2">
      <c r="A65" s="68"/>
      <c r="F65" s="7"/>
    </row>
    <row r="66" spans="1:6" x14ac:dyDescent="0.2">
      <c r="A66" s="68"/>
      <c r="F66" s="7"/>
    </row>
    <row r="67" spans="1:6" x14ac:dyDescent="0.2">
      <c r="A67" s="68"/>
      <c r="F67" s="7"/>
    </row>
    <row r="68" spans="1:6" x14ac:dyDescent="0.2">
      <c r="A68" s="68"/>
      <c r="F68" s="7"/>
    </row>
    <row r="69" spans="1:6" x14ac:dyDescent="0.2">
      <c r="A69" s="68"/>
      <c r="F69" s="7"/>
    </row>
    <row r="70" spans="1:6" x14ac:dyDescent="0.2">
      <c r="A70" s="68"/>
      <c r="F70" s="7"/>
    </row>
    <row r="71" spans="1:6" x14ac:dyDescent="0.2">
      <c r="A71" s="68"/>
      <c r="F71" s="7"/>
    </row>
    <row r="72" spans="1:6" x14ac:dyDescent="0.2">
      <c r="A72" s="68"/>
      <c r="F72" s="7"/>
    </row>
    <row r="73" spans="1:6" x14ac:dyDescent="0.2">
      <c r="A73" s="68"/>
      <c r="F73" s="7"/>
    </row>
    <row r="74" spans="1:6" x14ac:dyDescent="0.2">
      <c r="A74" s="68"/>
      <c r="F74" s="7"/>
    </row>
    <row r="75" spans="1:6" x14ac:dyDescent="0.2">
      <c r="A75" s="68"/>
      <c r="F75" s="7"/>
    </row>
    <row r="76" spans="1:6" x14ac:dyDescent="0.2">
      <c r="A76" s="68"/>
      <c r="F76" s="7"/>
    </row>
    <row r="77" spans="1:6" x14ac:dyDescent="0.2">
      <c r="F77" s="7"/>
    </row>
    <row r="78" spans="1:6" x14ac:dyDescent="0.2">
      <c r="A78" s="14" t="s">
        <v>915</v>
      </c>
      <c r="F78" s="7"/>
    </row>
    <row r="79" spans="1:6" x14ac:dyDescent="0.2">
      <c r="F79" s="7"/>
    </row>
    <row r="80" spans="1:6" x14ac:dyDescent="0.2">
      <c r="A80" s="7" t="s">
        <v>890</v>
      </c>
      <c r="F80" s="7"/>
    </row>
    <row r="81" spans="6:6" x14ac:dyDescent="0.2">
      <c r="F81" s="7"/>
    </row>
    <row r="82" spans="6:6" x14ac:dyDescent="0.2">
      <c r="F82" s="7"/>
    </row>
    <row r="83" spans="6:6" x14ac:dyDescent="0.2">
      <c r="F83" s="7"/>
    </row>
    <row r="84" spans="6:6" x14ac:dyDescent="0.2">
      <c r="F84" s="7"/>
    </row>
    <row r="85" spans="6:6" x14ac:dyDescent="0.2">
      <c r="F85" s="7"/>
    </row>
    <row r="86" spans="6:6" x14ac:dyDescent="0.2">
      <c r="F86" s="7"/>
    </row>
    <row r="87" spans="6:6" x14ac:dyDescent="0.2">
      <c r="F87" s="7"/>
    </row>
    <row r="88" spans="6:6" x14ac:dyDescent="0.2">
      <c r="F88" s="7"/>
    </row>
    <row r="89" spans="6:6" x14ac:dyDescent="0.2">
      <c r="F89" s="7"/>
    </row>
    <row r="90" spans="6:6" x14ac:dyDescent="0.2">
      <c r="F90" s="7"/>
    </row>
    <row r="91" spans="6:6" x14ac:dyDescent="0.2">
      <c r="F91" s="7"/>
    </row>
    <row r="92" spans="6:6" x14ac:dyDescent="0.2">
      <c r="F92" s="7"/>
    </row>
    <row r="93" spans="6:6" x14ac:dyDescent="0.2">
      <c r="F93" s="7"/>
    </row>
    <row r="94" spans="6:6" x14ac:dyDescent="0.2">
      <c r="F94" s="7"/>
    </row>
    <row r="95" spans="6:6" x14ac:dyDescent="0.2">
      <c r="F95" s="7"/>
    </row>
    <row r="96" spans="6:6" x14ac:dyDescent="0.2">
      <c r="F96" s="7"/>
    </row>
    <row r="97" spans="6:6" x14ac:dyDescent="0.2">
      <c r="F97" s="7"/>
    </row>
    <row r="98" spans="6:6" x14ac:dyDescent="0.2">
      <c r="F98" s="7"/>
    </row>
    <row r="99" spans="6:6" x14ac:dyDescent="0.2">
      <c r="F99" s="7"/>
    </row>
    <row r="100" spans="6:6" x14ac:dyDescent="0.2">
      <c r="F100" s="7"/>
    </row>
    <row r="101" spans="6:6" x14ac:dyDescent="0.2">
      <c r="F101" s="7"/>
    </row>
    <row r="102" spans="6:6" x14ac:dyDescent="0.2">
      <c r="F102" s="7"/>
    </row>
    <row r="103" spans="6:6" x14ac:dyDescent="0.2">
      <c r="F103" s="7"/>
    </row>
    <row r="104" spans="6:6" x14ac:dyDescent="0.2">
      <c r="F104" s="7"/>
    </row>
    <row r="105" spans="6:6" x14ac:dyDescent="0.2">
      <c r="F105" s="7"/>
    </row>
    <row r="106" spans="6:6" x14ac:dyDescent="0.2">
      <c r="F106" s="7"/>
    </row>
    <row r="107" spans="6:6" x14ac:dyDescent="0.2">
      <c r="F107" s="7"/>
    </row>
    <row r="108" spans="6:6" x14ac:dyDescent="0.2">
      <c r="F108" s="7"/>
    </row>
    <row r="109" spans="6:6" x14ac:dyDescent="0.2">
      <c r="F109" s="7"/>
    </row>
    <row r="110" spans="6:6" x14ac:dyDescent="0.2">
      <c r="F110" s="7"/>
    </row>
    <row r="111" spans="6:6" x14ac:dyDescent="0.2">
      <c r="F111" s="7"/>
    </row>
    <row r="112" spans="6:6" x14ac:dyDescent="0.2">
      <c r="F112" s="7"/>
    </row>
    <row r="113" spans="6:6" x14ac:dyDescent="0.2">
      <c r="F113" s="7"/>
    </row>
    <row r="114" spans="6:6" x14ac:dyDescent="0.2">
      <c r="F114" s="7"/>
    </row>
    <row r="115" spans="6:6" x14ac:dyDescent="0.2">
      <c r="F115" s="7"/>
    </row>
    <row r="116" spans="6:6" x14ac:dyDescent="0.2">
      <c r="F116" s="7"/>
    </row>
    <row r="117" spans="6:6" x14ac:dyDescent="0.2">
      <c r="F117" s="7"/>
    </row>
    <row r="118" spans="6:6" x14ac:dyDescent="0.2">
      <c r="F118" s="7"/>
    </row>
    <row r="119" spans="6:6" x14ac:dyDescent="0.2">
      <c r="F119" s="7"/>
    </row>
    <row r="120" spans="6:6" x14ac:dyDescent="0.2">
      <c r="F120" s="7"/>
    </row>
    <row r="121" spans="6:6" x14ac:dyDescent="0.2">
      <c r="F121" s="7"/>
    </row>
    <row r="122" spans="6:6" x14ac:dyDescent="0.2">
      <c r="F122" s="7"/>
    </row>
    <row r="123" spans="6:6" x14ac:dyDescent="0.2">
      <c r="F123" s="7"/>
    </row>
    <row r="124" spans="6:6" x14ac:dyDescent="0.2">
      <c r="F124" s="7"/>
    </row>
    <row r="125" spans="6:6" x14ac:dyDescent="0.2">
      <c r="F125" s="7"/>
    </row>
    <row r="126" spans="6:6" x14ac:dyDescent="0.2">
      <c r="F126" s="7"/>
    </row>
    <row r="127" spans="6:6" x14ac:dyDescent="0.2">
      <c r="F127" s="7"/>
    </row>
    <row r="128" spans="6:6" x14ac:dyDescent="0.2">
      <c r="F128" s="7"/>
    </row>
    <row r="129" spans="6:6" x14ac:dyDescent="0.2">
      <c r="F129" s="7"/>
    </row>
    <row r="130" spans="6:6" x14ac:dyDescent="0.2">
      <c r="F130" s="7"/>
    </row>
    <row r="131" spans="6:6" x14ac:dyDescent="0.2">
      <c r="F131" s="7"/>
    </row>
    <row r="132" spans="6:6" x14ac:dyDescent="0.2">
      <c r="F132" s="7"/>
    </row>
    <row r="133" spans="6:6" x14ac:dyDescent="0.2">
      <c r="F133" s="7"/>
    </row>
    <row r="134" spans="6:6" x14ac:dyDescent="0.2">
      <c r="F134" s="7"/>
    </row>
    <row r="135" spans="6:6" x14ac:dyDescent="0.2">
      <c r="F135" s="7"/>
    </row>
    <row r="136" spans="6:6" x14ac:dyDescent="0.2">
      <c r="F136" s="7"/>
    </row>
    <row r="137" spans="6:6" x14ac:dyDescent="0.2">
      <c r="F137" s="7"/>
    </row>
    <row r="138" spans="6:6" x14ac:dyDescent="0.2">
      <c r="F138" s="7"/>
    </row>
    <row r="139" spans="6:6" x14ac:dyDescent="0.2">
      <c r="F139" s="7"/>
    </row>
    <row r="140" spans="6:6" x14ac:dyDescent="0.2">
      <c r="F140" s="7"/>
    </row>
    <row r="141" spans="6:6" x14ac:dyDescent="0.2">
      <c r="F141" s="7"/>
    </row>
    <row r="142" spans="6:6" x14ac:dyDescent="0.2">
      <c r="F142" s="7"/>
    </row>
    <row r="143" spans="6:6" x14ac:dyDescent="0.2">
      <c r="F143" s="7"/>
    </row>
    <row r="144" spans="6:6" x14ac:dyDescent="0.2">
      <c r="F144" s="7"/>
    </row>
    <row r="145" spans="6:6" x14ac:dyDescent="0.2">
      <c r="F145" s="7"/>
    </row>
    <row r="146" spans="6:6" x14ac:dyDescent="0.2">
      <c r="F146" s="7"/>
    </row>
    <row r="147" spans="6:6" x14ac:dyDescent="0.2">
      <c r="F147" s="7"/>
    </row>
    <row r="148" spans="6:6" x14ac:dyDescent="0.2">
      <c r="F148" s="7"/>
    </row>
    <row r="149" spans="6:6" x14ac:dyDescent="0.2">
      <c r="F149" s="7"/>
    </row>
    <row r="150" spans="6:6" x14ac:dyDescent="0.2">
      <c r="F150" s="7"/>
    </row>
    <row r="151" spans="6:6" x14ac:dyDescent="0.2">
      <c r="F151" s="7"/>
    </row>
    <row r="152" spans="6:6" x14ac:dyDescent="0.2">
      <c r="F152" s="7"/>
    </row>
    <row r="153" spans="6:6" x14ac:dyDescent="0.2">
      <c r="F153" s="7"/>
    </row>
    <row r="154" spans="6:6" x14ac:dyDescent="0.2">
      <c r="F154" s="7"/>
    </row>
    <row r="155" spans="6:6" x14ac:dyDescent="0.2">
      <c r="F155" s="7"/>
    </row>
    <row r="156" spans="6:6" x14ac:dyDescent="0.2">
      <c r="F156" s="7"/>
    </row>
    <row r="157" spans="6:6" x14ac:dyDescent="0.2">
      <c r="F157" s="7"/>
    </row>
    <row r="158" spans="6:6" x14ac:dyDescent="0.2">
      <c r="F158" s="7"/>
    </row>
    <row r="159" spans="6:6" x14ac:dyDescent="0.2">
      <c r="F159" s="7"/>
    </row>
    <row r="160" spans="6:6" x14ac:dyDescent="0.2">
      <c r="F160" s="7"/>
    </row>
    <row r="161" spans="6:6" x14ac:dyDescent="0.2">
      <c r="F161" s="7"/>
    </row>
    <row r="162" spans="6:6" x14ac:dyDescent="0.2">
      <c r="F162" s="7"/>
    </row>
    <row r="163" spans="6:6" x14ac:dyDescent="0.2">
      <c r="F163" s="7"/>
    </row>
    <row r="164" spans="6:6" x14ac:dyDescent="0.2">
      <c r="F164" s="7"/>
    </row>
    <row r="165" spans="6:6" x14ac:dyDescent="0.2">
      <c r="F165" s="7"/>
    </row>
    <row r="166" spans="6:6" x14ac:dyDescent="0.2">
      <c r="F166" s="7"/>
    </row>
    <row r="167" spans="6:6" x14ac:dyDescent="0.2">
      <c r="F167" s="7"/>
    </row>
    <row r="168" spans="6:6" x14ac:dyDescent="0.2">
      <c r="F168" s="7"/>
    </row>
    <row r="169" spans="6:6" x14ac:dyDescent="0.2">
      <c r="F169" s="7"/>
    </row>
    <row r="170" spans="6:6" x14ac:dyDescent="0.2">
      <c r="F170" s="7"/>
    </row>
    <row r="171" spans="6:6" x14ac:dyDescent="0.2">
      <c r="F171" s="7"/>
    </row>
    <row r="172" spans="6:6" x14ac:dyDescent="0.2">
      <c r="F172" s="7"/>
    </row>
    <row r="173" spans="6:6" x14ac:dyDescent="0.2">
      <c r="F173" s="7"/>
    </row>
    <row r="174" spans="6:6" x14ac:dyDescent="0.2">
      <c r="F174" s="7"/>
    </row>
    <row r="175" spans="6:6" x14ac:dyDescent="0.2">
      <c r="F175" s="7"/>
    </row>
    <row r="176" spans="6:6" x14ac:dyDescent="0.2">
      <c r="F176" s="7"/>
    </row>
    <row r="177" spans="6:6" x14ac:dyDescent="0.2">
      <c r="F177" s="7"/>
    </row>
    <row r="178" spans="6:6" x14ac:dyDescent="0.2">
      <c r="F178" s="7"/>
    </row>
  </sheetData>
  <mergeCells count="3">
    <mergeCell ref="A1:F1"/>
    <mergeCell ref="A42:C42"/>
    <mergeCell ref="A26:E26"/>
  </mergeCells>
  <conditionalFormatting sqref="D19">
    <cfRule type="cellIs" dxfId="19" priority="2" stopIfTrue="1" operator="between">
      <formula>0.009</formula>
      <formula>-0.009</formula>
    </cfRule>
  </conditionalFormatting>
  <conditionalFormatting sqref="E5:E6">
    <cfRule type="cellIs" dxfId="18" priority="4" stopIfTrue="1" operator="between">
      <formula>0.009</formula>
      <formula>-0.009</formula>
    </cfRule>
  </conditionalFormatting>
  <conditionalFormatting sqref="E8:E23">
    <cfRule type="cellIs" dxfId="17" priority="3" stopIfTrue="1" operator="between">
      <formula>0.009</formula>
      <formula>-0.009</formula>
    </cfRule>
  </conditionalFormatting>
  <conditionalFormatting sqref="F2:F3 F24:F45">
    <cfRule type="cellIs" dxfId="16" priority="5" stopIfTrue="1" operator="between">
      <formula>0.009</formula>
      <formula>-0.009</formula>
    </cfRule>
  </conditionalFormatting>
  <conditionalFormatting sqref="F179:F65537">
    <cfRule type="cellIs" dxfId="15" priority="1" stopIfTrue="1" operator="between">
      <formula>0.009</formula>
      <formula>-0.009</formula>
    </cfRule>
  </conditionalFormatting>
  <hyperlinks>
    <hyperlink ref="A44" r:id="rId1" xr:uid="{00000000-0004-0000-1F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H176"/>
  <sheetViews>
    <sheetView workbookViewId="0">
      <selection sqref="A1:F1"/>
    </sheetView>
  </sheetViews>
  <sheetFormatPr defaultColWidth="9.140625" defaultRowHeight="11.25" x14ac:dyDescent="0.2"/>
  <cols>
    <col min="1" max="1" width="35" style="7" bestFit="1" customWidth="1"/>
    <col min="2" max="2" width="69.28515625" style="7" customWidth="1"/>
    <col min="3" max="3" width="24.7109375" style="7" bestFit="1" customWidth="1"/>
    <col min="4" max="4" width="25.7109375" style="7" customWidth="1"/>
    <col min="5" max="5" width="33.28515625" style="10" customWidth="1"/>
    <col min="6" max="6" width="14.7109375" style="11" bestFit="1" customWidth="1"/>
    <col min="7" max="16384" width="9.140625" style="7"/>
  </cols>
  <sheetData>
    <row r="1" spans="1:8" s="1" customFormat="1" ht="15" customHeight="1" x14ac:dyDescent="0.2">
      <c r="A1" s="85" t="s">
        <v>880</v>
      </c>
      <c r="B1" s="86"/>
      <c r="C1" s="86"/>
      <c r="D1" s="86"/>
      <c r="E1" s="86"/>
      <c r="F1" s="86"/>
    </row>
    <row r="2" spans="1:8" s="1" customFormat="1" ht="12" x14ac:dyDescent="0.2">
      <c r="E2" s="5"/>
      <c r="F2" s="9"/>
    </row>
    <row r="3" spans="1:8" s="1" customFormat="1" ht="12" x14ac:dyDescent="0.2">
      <c r="A3" s="8" t="s">
        <v>7</v>
      </c>
      <c r="B3" s="2"/>
      <c r="C3" s="3"/>
      <c r="D3" s="3"/>
      <c r="E3" s="4"/>
      <c r="F3" s="9"/>
    </row>
    <row r="4" spans="1:8" s="1" customFormat="1" ht="30.75" customHeight="1" x14ac:dyDescent="0.2">
      <c r="A4" s="6" t="s">
        <v>2</v>
      </c>
      <c r="B4" s="6" t="s">
        <v>0</v>
      </c>
      <c r="C4" s="13" t="s">
        <v>1</v>
      </c>
      <c r="D4" s="53" t="s">
        <v>6</v>
      </c>
      <c r="E4" s="12" t="s">
        <v>3</v>
      </c>
    </row>
    <row r="5" spans="1:8" x14ac:dyDescent="0.2">
      <c r="A5" s="16" t="s">
        <v>51</v>
      </c>
      <c r="B5" s="17"/>
      <c r="C5" s="17"/>
      <c r="D5" s="18"/>
      <c r="E5" s="19"/>
      <c r="F5" s="7"/>
    </row>
    <row r="6" spans="1:8" x14ac:dyDescent="0.2">
      <c r="A6" s="21" t="s">
        <v>868</v>
      </c>
      <c r="B6" s="58" t="s">
        <v>867</v>
      </c>
      <c r="C6" s="24">
        <v>3125641.88</v>
      </c>
      <c r="D6" s="22">
        <v>55426.75116</v>
      </c>
      <c r="E6" s="23">
        <v>42.2254717591032</v>
      </c>
      <c r="F6" s="7"/>
    </row>
    <row r="7" spans="1:8" x14ac:dyDescent="0.2">
      <c r="A7" s="21" t="s">
        <v>857</v>
      </c>
      <c r="B7" s="58" t="s">
        <v>873</v>
      </c>
      <c r="C7" s="24">
        <v>60546985.342</v>
      </c>
      <c r="D7" s="22">
        <v>37441.286979999997</v>
      </c>
      <c r="E7" s="23">
        <v>28.523699710175599</v>
      </c>
      <c r="F7" s="7"/>
    </row>
    <row r="8" spans="1:8" x14ac:dyDescent="0.2">
      <c r="A8" s="21" t="s">
        <v>858</v>
      </c>
      <c r="B8" s="58" t="s">
        <v>874</v>
      </c>
      <c r="C8" s="24">
        <v>116201540.67299999</v>
      </c>
      <c r="D8" s="22">
        <v>37380.873619999998</v>
      </c>
      <c r="E8" s="23">
        <v>28.477675316301401</v>
      </c>
      <c r="F8" s="7"/>
    </row>
    <row r="9" spans="1:8" ht="22.5" x14ac:dyDescent="0.2">
      <c r="A9" s="21" t="s">
        <v>862</v>
      </c>
      <c r="B9" s="58" t="s">
        <v>861</v>
      </c>
      <c r="C9" s="24">
        <v>1210.933</v>
      </c>
      <c r="D9" s="22">
        <v>31.294564099999999</v>
      </c>
      <c r="E9" s="23">
        <v>2.3840973987514402E-2</v>
      </c>
      <c r="F9" s="7"/>
    </row>
    <row r="10" spans="1:8" ht="22.5" x14ac:dyDescent="0.2">
      <c r="A10" s="21" t="s">
        <v>870</v>
      </c>
      <c r="B10" s="58" t="s">
        <v>869</v>
      </c>
      <c r="C10" s="24">
        <v>1483902.88</v>
      </c>
      <c r="D10" s="22">
        <v>1.48390288E-3</v>
      </c>
      <c r="E10" s="23">
        <v>1.13047396503208E-6</v>
      </c>
      <c r="F10" s="7"/>
    </row>
    <row r="11" spans="1:8" ht="22.5" x14ac:dyDescent="0.2">
      <c r="A11" s="21" t="s">
        <v>866</v>
      </c>
      <c r="B11" s="58" t="s">
        <v>865</v>
      </c>
      <c r="C11" s="24">
        <v>1370528.45</v>
      </c>
      <c r="D11" s="22">
        <v>1.3705284499999999E-3</v>
      </c>
      <c r="E11" s="23">
        <v>1.0441025163727501E-6</v>
      </c>
      <c r="F11" s="7"/>
    </row>
    <row r="12" spans="1:8" x14ac:dyDescent="0.2">
      <c r="A12" s="20" t="s">
        <v>28</v>
      </c>
      <c r="B12" s="20"/>
      <c r="C12" s="20"/>
      <c r="D12" s="25">
        <f>SUM(D6:D11)</f>
        <v>130280.20917853131</v>
      </c>
      <c r="E12" s="26">
        <f>SUM(E6:E11)</f>
        <v>99.250689934144191</v>
      </c>
      <c r="F12" s="14"/>
      <c r="G12" s="14"/>
      <c r="H12" s="14"/>
    </row>
    <row r="13" spans="1:8" x14ac:dyDescent="0.2">
      <c r="A13" s="21"/>
      <c r="B13" s="21"/>
      <c r="C13" s="21"/>
      <c r="D13" s="22"/>
      <c r="E13" s="23"/>
      <c r="F13" s="7"/>
    </row>
    <row r="14" spans="1:8" x14ac:dyDescent="0.2">
      <c r="A14" s="20" t="s">
        <v>33</v>
      </c>
      <c r="B14" s="20"/>
      <c r="C14" s="20"/>
      <c r="D14" s="25">
        <f>D12</f>
        <v>130280.20917853131</v>
      </c>
      <c r="E14" s="26">
        <f>E12</f>
        <v>99.250689934144191</v>
      </c>
      <c r="F14" s="14"/>
      <c r="G14" s="14"/>
      <c r="H14" s="14"/>
    </row>
    <row r="15" spans="1:8" x14ac:dyDescent="0.2">
      <c r="A15" s="20"/>
      <c r="B15" s="20"/>
      <c r="C15" s="20"/>
      <c r="D15" s="25"/>
      <c r="E15" s="26"/>
      <c r="F15" s="14"/>
      <c r="G15" s="14"/>
      <c r="H15" s="14"/>
    </row>
    <row r="16" spans="1:8" x14ac:dyDescent="0.2">
      <c r="A16" s="20" t="s">
        <v>35</v>
      </c>
      <c r="B16" s="20"/>
      <c r="C16" s="20"/>
      <c r="D16" s="25">
        <f>D18-(D12)</f>
        <v>983.57273066870403</v>
      </c>
      <c r="E16" s="26">
        <f>E18-(E12)</f>
        <v>0.74931006585580917</v>
      </c>
      <c r="F16" s="14"/>
      <c r="G16" s="14"/>
      <c r="H16" s="14"/>
    </row>
    <row r="17" spans="1:8" x14ac:dyDescent="0.2">
      <c r="A17" s="20"/>
      <c r="B17" s="20"/>
      <c r="C17" s="20"/>
      <c r="D17" s="25"/>
      <c r="E17" s="26"/>
      <c r="F17" s="14"/>
      <c r="G17" s="14"/>
      <c r="H17" s="14"/>
    </row>
    <row r="18" spans="1:8" x14ac:dyDescent="0.2">
      <c r="A18" s="27" t="s">
        <v>34</v>
      </c>
      <c r="B18" s="27"/>
      <c r="C18" s="27"/>
      <c r="D18" s="28">
        <v>131263.78190920001</v>
      </c>
      <c r="E18" s="29">
        <v>100</v>
      </c>
      <c r="F18" s="14"/>
      <c r="G18" s="14"/>
      <c r="H18" s="14"/>
    </row>
    <row r="19" spans="1:8" x14ac:dyDescent="0.2">
      <c r="F19" s="15" t="s">
        <v>707</v>
      </c>
    </row>
    <row r="20" spans="1:8" x14ac:dyDescent="0.2">
      <c r="A20" s="14" t="s">
        <v>358</v>
      </c>
    </row>
    <row r="21" spans="1:8" ht="15" x14ac:dyDescent="0.25">
      <c r="A21" s="91" t="s">
        <v>881</v>
      </c>
      <c r="B21" s="92"/>
      <c r="C21" s="92"/>
      <c r="D21" s="92"/>
      <c r="E21" s="92"/>
    </row>
    <row r="23" spans="1:8" x14ac:dyDescent="0.2">
      <c r="A23" s="14" t="s">
        <v>37</v>
      </c>
    </row>
    <row r="24" spans="1:8" x14ac:dyDescent="0.2">
      <c r="A24" s="14" t="s">
        <v>38</v>
      </c>
    </row>
    <row r="25" spans="1:8" x14ac:dyDescent="0.2">
      <c r="A25" s="14" t="s">
        <v>39</v>
      </c>
      <c r="B25" s="14"/>
      <c r="C25" s="30" t="s">
        <v>41</v>
      </c>
      <c r="D25" s="14" t="s">
        <v>40</v>
      </c>
    </row>
    <row r="26" spans="1:8" x14ac:dyDescent="0.2">
      <c r="A26" s="7" t="s">
        <v>42</v>
      </c>
      <c r="C26" s="31">
        <v>148.53460000000001</v>
      </c>
      <c r="D26" s="31">
        <v>158.23849999999999</v>
      </c>
    </row>
    <row r="27" spans="1:8" x14ac:dyDescent="0.2">
      <c r="A27" s="7" t="s">
        <v>43</v>
      </c>
      <c r="C27" s="31">
        <v>42.676400000000001</v>
      </c>
      <c r="D27" s="31">
        <v>43.761899999999997</v>
      </c>
    </row>
    <row r="28" spans="1:8" x14ac:dyDescent="0.2">
      <c r="A28" s="7" t="s">
        <v>44</v>
      </c>
      <c r="C28" s="31">
        <v>166.05459999999999</v>
      </c>
      <c r="D28" s="31">
        <v>177.7209</v>
      </c>
    </row>
    <row r="29" spans="1:8" x14ac:dyDescent="0.2">
      <c r="A29" s="7" t="s">
        <v>45</v>
      </c>
      <c r="C29" s="31">
        <v>49.950099999999999</v>
      </c>
      <c r="D29" s="31">
        <v>51.449599999999997</v>
      </c>
    </row>
    <row r="31" spans="1:8" x14ac:dyDescent="0.2">
      <c r="A31" s="14" t="s">
        <v>47</v>
      </c>
    </row>
    <row r="32" spans="1:8" x14ac:dyDescent="0.2">
      <c r="A32" s="88" t="s">
        <v>52</v>
      </c>
      <c r="B32" s="89"/>
      <c r="C32" s="33" t="s">
        <v>53</v>
      </c>
    </row>
    <row r="33" spans="1:6" x14ac:dyDescent="0.2">
      <c r="A33" s="83" t="s">
        <v>43</v>
      </c>
      <c r="B33" s="84"/>
      <c r="C33" s="34">
        <v>1.7</v>
      </c>
    </row>
    <row r="34" spans="1:6" x14ac:dyDescent="0.2">
      <c r="A34" s="83" t="s">
        <v>45</v>
      </c>
      <c r="B34" s="84"/>
      <c r="C34" s="34">
        <v>2</v>
      </c>
    </row>
    <row r="35" spans="1:6" x14ac:dyDescent="0.2">
      <c r="A35" s="7" t="s">
        <v>54</v>
      </c>
    </row>
    <row r="36" spans="1:6" x14ac:dyDescent="0.2">
      <c r="A36" s="7" t="s">
        <v>46</v>
      </c>
    </row>
    <row r="38" spans="1:6" x14ac:dyDescent="0.2">
      <c r="A38" s="14" t="s">
        <v>359</v>
      </c>
      <c r="D38" s="52">
        <v>0.1154</v>
      </c>
    </row>
    <row r="40" spans="1:6" x14ac:dyDescent="0.2">
      <c r="A40" s="90" t="s">
        <v>50</v>
      </c>
      <c r="B40" s="90"/>
      <c r="C40" s="90"/>
      <c r="D40" s="30" t="s">
        <v>48</v>
      </c>
    </row>
    <row r="41" spans="1:6" x14ac:dyDescent="0.2">
      <c r="A41" s="61" t="s">
        <v>882</v>
      </c>
    </row>
    <row r="42" spans="1:6" ht="15" x14ac:dyDescent="0.25">
      <c r="A42" s="35" t="s">
        <v>883</v>
      </c>
    </row>
    <row r="44" spans="1:6" x14ac:dyDescent="0.2">
      <c r="A44" s="14" t="s">
        <v>884</v>
      </c>
      <c r="F44" s="7"/>
    </row>
    <row r="45" spans="1:6" x14ac:dyDescent="0.2">
      <c r="A45" s="65"/>
      <c r="F45" s="7"/>
    </row>
    <row r="46" spans="1:6" x14ac:dyDescent="0.2">
      <c r="A46" s="66" t="s">
        <v>891</v>
      </c>
      <c r="F46" s="7"/>
    </row>
    <row r="47" spans="1:6" x14ac:dyDescent="0.2">
      <c r="A47" s="67"/>
      <c r="F47" s="7"/>
    </row>
    <row r="48" spans="1:6" x14ac:dyDescent="0.2">
      <c r="A48" s="68"/>
      <c r="F48" s="7"/>
    </row>
    <row r="49" spans="1:6" x14ac:dyDescent="0.2">
      <c r="A49" s="68"/>
      <c r="F49" s="7"/>
    </row>
    <row r="50" spans="1:6" x14ac:dyDescent="0.2">
      <c r="A50" s="68"/>
      <c r="F50" s="7"/>
    </row>
    <row r="51" spans="1:6" x14ac:dyDescent="0.2">
      <c r="A51" s="68"/>
      <c r="F51" s="7"/>
    </row>
    <row r="52" spans="1:6" x14ac:dyDescent="0.2">
      <c r="A52" s="68"/>
      <c r="F52" s="7"/>
    </row>
    <row r="53" spans="1:6" x14ac:dyDescent="0.2">
      <c r="A53" s="68"/>
      <c r="F53" s="7"/>
    </row>
    <row r="54" spans="1:6" x14ac:dyDescent="0.2">
      <c r="A54" s="68"/>
      <c r="F54" s="7"/>
    </row>
    <row r="55" spans="1:6" x14ac:dyDescent="0.2">
      <c r="A55" s="68"/>
      <c r="F55" s="7"/>
    </row>
    <row r="56" spans="1:6" x14ac:dyDescent="0.2">
      <c r="A56" s="68"/>
      <c r="F56" s="7"/>
    </row>
    <row r="57" spans="1:6" x14ac:dyDescent="0.2">
      <c r="A57" s="68"/>
      <c r="F57" s="7"/>
    </row>
    <row r="58" spans="1:6" x14ac:dyDescent="0.2">
      <c r="A58" s="68"/>
      <c r="F58" s="7"/>
    </row>
    <row r="59" spans="1:6" x14ac:dyDescent="0.2">
      <c r="A59" s="68"/>
      <c r="F59" s="7"/>
    </row>
    <row r="60" spans="1:6" x14ac:dyDescent="0.2">
      <c r="A60" s="66" t="s">
        <v>916</v>
      </c>
      <c r="F60" s="7"/>
    </row>
    <row r="61" spans="1:6" x14ac:dyDescent="0.2">
      <c r="A61" s="68"/>
      <c r="F61" s="7"/>
    </row>
    <row r="62" spans="1:6" x14ac:dyDescent="0.2">
      <c r="A62" s="66" t="s">
        <v>892</v>
      </c>
      <c r="F62" s="7"/>
    </row>
    <row r="63" spans="1:6" x14ac:dyDescent="0.2">
      <c r="A63" s="68"/>
      <c r="F63" s="7"/>
    </row>
    <row r="64" spans="1:6" x14ac:dyDescent="0.2">
      <c r="A64" s="68"/>
      <c r="F64" s="7"/>
    </row>
    <row r="65" spans="1:6" x14ac:dyDescent="0.2">
      <c r="A65" s="68"/>
      <c r="F65" s="7"/>
    </row>
    <row r="66" spans="1:6" x14ac:dyDescent="0.2">
      <c r="A66" s="68"/>
      <c r="F66" s="7"/>
    </row>
    <row r="67" spans="1:6" x14ac:dyDescent="0.2">
      <c r="A67" s="68"/>
      <c r="F67" s="7"/>
    </row>
    <row r="68" spans="1:6" x14ac:dyDescent="0.2">
      <c r="A68" s="68"/>
      <c r="F68" s="7"/>
    </row>
    <row r="69" spans="1:6" x14ac:dyDescent="0.2">
      <c r="A69" s="68"/>
      <c r="F69" s="7"/>
    </row>
    <row r="70" spans="1:6" x14ac:dyDescent="0.2">
      <c r="A70" s="68"/>
      <c r="F70" s="7"/>
    </row>
    <row r="71" spans="1:6" x14ac:dyDescent="0.2">
      <c r="A71" s="68"/>
      <c r="F71" s="7"/>
    </row>
    <row r="72" spans="1:6" x14ac:dyDescent="0.2">
      <c r="A72" s="68"/>
      <c r="F72" s="7"/>
    </row>
    <row r="73" spans="1:6" x14ac:dyDescent="0.2">
      <c r="A73" s="68"/>
      <c r="F73" s="7"/>
    </row>
    <row r="74" spans="1:6" x14ac:dyDescent="0.2">
      <c r="A74" s="68"/>
      <c r="B74" s="70"/>
      <c r="C74" s="70"/>
      <c r="D74" s="70"/>
      <c r="E74" s="70"/>
      <c r="F74" s="7"/>
    </row>
    <row r="75" spans="1:6" x14ac:dyDescent="0.2">
      <c r="A75" s="68"/>
      <c r="F75" s="7"/>
    </row>
    <row r="76" spans="1:6" x14ac:dyDescent="0.2">
      <c r="A76" s="82" t="s">
        <v>917</v>
      </c>
      <c r="F76" s="7"/>
    </row>
    <row r="77" spans="1:6" x14ac:dyDescent="0.2">
      <c r="F77" s="7"/>
    </row>
    <row r="78" spans="1:6" x14ac:dyDescent="0.2">
      <c r="A78" s="7" t="s">
        <v>890</v>
      </c>
      <c r="F78" s="7"/>
    </row>
    <row r="79" spans="1:6" x14ac:dyDescent="0.2">
      <c r="F79" s="7"/>
    </row>
    <row r="80" spans="1:6" x14ac:dyDescent="0.2">
      <c r="F80" s="7"/>
    </row>
    <row r="81" spans="6:6" x14ac:dyDescent="0.2">
      <c r="F81" s="7"/>
    </row>
    <row r="82" spans="6:6" x14ac:dyDescent="0.2">
      <c r="F82" s="7"/>
    </row>
    <row r="83" spans="6:6" x14ac:dyDescent="0.2">
      <c r="F83" s="7"/>
    </row>
    <row r="84" spans="6:6" x14ac:dyDescent="0.2">
      <c r="F84" s="7"/>
    </row>
    <row r="85" spans="6:6" x14ac:dyDescent="0.2">
      <c r="F85" s="7"/>
    </row>
    <row r="86" spans="6:6" x14ac:dyDescent="0.2">
      <c r="F86" s="7"/>
    </row>
    <row r="87" spans="6:6" x14ac:dyDescent="0.2">
      <c r="F87" s="7"/>
    </row>
    <row r="88" spans="6:6" x14ac:dyDescent="0.2">
      <c r="F88" s="7"/>
    </row>
    <row r="89" spans="6:6" x14ac:dyDescent="0.2">
      <c r="F89" s="7"/>
    </row>
    <row r="90" spans="6:6" x14ac:dyDescent="0.2">
      <c r="F90" s="7"/>
    </row>
    <row r="91" spans="6:6" x14ac:dyDescent="0.2">
      <c r="F91" s="7"/>
    </row>
    <row r="92" spans="6:6" x14ac:dyDescent="0.2">
      <c r="F92" s="7"/>
    </row>
    <row r="93" spans="6:6" x14ac:dyDescent="0.2">
      <c r="F93" s="7"/>
    </row>
    <row r="94" spans="6:6" x14ac:dyDescent="0.2">
      <c r="F94" s="7"/>
    </row>
    <row r="95" spans="6:6" x14ac:dyDescent="0.2">
      <c r="F95" s="7"/>
    </row>
    <row r="96" spans="6:6" x14ac:dyDescent="0.2">
      <c r="F96" s="7"/>
    </row>
    <row r="97" spans="6:6" x14ac:dyDescent="0.2">
      <c r="F97" s="7"/>
    </row>
    <row r="98" spans="6:6" x14ac:dyDescent="0.2">
      <c r="F98" s="7"/>
    </row>
    <row r="99" spans="6:6" x14ac:dyDescent="0.2">
      <c r="F99" s="7"/>
    </row>
    <row r="100" spans="6:6" x14ac:dyDescent="0.2">
      <c r="F100" s="7"/>
    </row>
    <row r="101" spans="6:6" x14ac:dyDescent="0.2">
      <c r="F101" s="7"/>
    </row>
    <row r="102" spans="6:6" x14ac:dyDescent="0.2">
      <c r="F102" s="7"/>
    </row>
    <row r="103" spans="6:6" x14ac:dyDescent="0.2">
      <c r="F103" s="7"/>
    </row>
    <row r="104" spans="6:6" x14ac:dyDescent="0.2">
      <c r="F104" s="7"/>
    </row>
    <row r="105" spans="6:6" x14ac:dyDescent="0.2">
      <c r="F105" s="7"/>
    </row>
    <row r="106" spans="6:6" x14ac:dyDescent="0.2">
      <c r="F106" s="7"/>
    </row>
    <row r="107" spans="6:6" x14ac:dyDescent="0.2">
      <c r="F107" s="7"/>
    </row>
    <row r="108" spans="6:6" x14ac:dyDescent="0.2">
      <c r="F108" s="7"/>
    </row>
    <row r="109" spans="6:6" x14ac:dyDescent="0.2">
      <c r="F109" s="7"/>
    </row>
    <row r="110" spans="6:6" x14ac:dyDescent="0.2">
      <c r="F110" s="7"/>
    </row>
    <row r="111" spans="6:6" x14ac:dyDescent="0.2">
      <c r="F111" s="7"/>
    </row>
    <row r="112" spans="6:6" x14ac:dyDescent="0.2">
      <c r="F112" s="7"/>
    </row>
    <row r="113" spans="6:6" x14ac:dyDescent="0.2">
      <c r="F113" s="7"/>
    </row>
    <row r="114" spans="6:6" x14ac:dyDescent="0.2">
      <c r="F114" s="7"/>
    </row>
    <row r="115" spans="6:6" x14ac:dyDescent="0.2">
      <c r="F115" s="7"/>
    </row>
    <row r="116" spans="6:6" x14ac:dyDescent="0.2">
      <c r="F116" s="7"/>
    </row>
    <row r="117" spans="6:6" x14ac:dyDescent="0.2">
      <c r="F117" s="7"/>
    </row>
    <row r="118" spans="6:6" x14ac:dyDescent="0.2">
      <c r="F118" s="7"/>
    </row>
    <row r="119" spans="6:6" x14ac:dyDescent="0.2">
      <c r="F119" s="7"/>
    </row>
    <row r="120" spans="6:6" x14ac:dyDescent="0.2">
      <c r="F120" s="7"/>
    </row>
    <row r="121" spans="6:6" x14ac:dyDescent="0.2">
      <c r="F121" s="7"/>
    </row>
    <row r="122" spans="6:6" x14ac:dyDescent="0.2">
      <c r="F122" s="7"/>
    </row>
    <row r="123" spans="6:6" x14ac:dyDescent="0.2">
      <c r="F123" s="7"/>
    </row>
    <row r="124" spans="6:6" x14ac:dyDescent="0.2">
      <c r="F124" s="7"/>
    </row>
    <row r="125" spans="6:6" x14ac:dyDescent="0.2">
      <c r="F125" s="7"/>
    </row>
    <row r="126" spans="6:6" x14ac:dyDescent="0.2">
      <c r="F126" s="7"/>
    </row>
    <row r="127" spans="6:6" x14ac:dyDescent="0.2">
      <c r="F127" s="7"/>
    </row>
    <row r="128" spans="6:6" x14ac:dyDescent="0.2">
      <c r="F128" s="7"/>
    </row>
    <row r="129" spans="6:6" x14ac:dyDescent="0.2">
      <c r="F129" s="7"/>
    </row>
    <row r="130" spans="6:6" x14ac:dyDescent="0.2">
      <c r="F130" s="7"/>
    </row>
    <row r="131" spans="6:6" x14ac:dyDescent="0.2">
      <c r="F131" s="7"/>
    </row>
    <row r="132" spans="6:6" x14ac:dyDescent="0.2">
      <c r="F132" s="7"/>
    </row>
    <row r="133" spans="6:6" x14ac:dyDescent="0.2">
      <c r="F133" s="7"/>
    </row>
    <row r="134" spans="6:6" x14ac:dyDescent="0.2">
      <c r="F134" s="7"/>
    </row>
    <row r="135" spans="6:6" x14ac:dyDescent="0.2">
      <c r="F135" s="7"/>
    </row>
    <row r="136" spans="6:6" x14ac:dyDescent="0.2">
      <c r="F136" s="7"/>
    </row>
    <row r="137" spans="6:6" x14ac:dyDescent="0.2">
      <c r="F137" s="7"/>
    </row>
    <row r="138" spans="6:6" x14ac:dyDescent="0.2">
      <c r="F138" s="7"/>
    </row>
    <row r="139" spans="6:6" x14ac:dyDescent="0.2">
      <c r="F139" s="7"/>
    </row>
    <row r="140" spans="6:6" x14ac:dyDescent="0.2">
      <c r="F140" s="7"/>
    </row>
    <row r="141" spans="6:6" x14ac:dyDescent="0.2">
      <c r="F141" s="7"/>
    </row>
    <row r="142" spans="6:6" x14ac:dyDescent="0.2">
      <c r="F142" s="7"/>
    </row>
    <row r="143" spans="6:6" x14ac:dyDescent="0.2">
      <c r="F143" s="7"/>
    </row>
    <row r="144" spans="6:6" x14ac:dyDescent="0.2">
      <c r="F144" s="7"/>
    </row>
    <row r="145" spans="6:6" x14ac:dyDescent="0.2">
      <c r="F145" s="7"/>
    </row>
    <row r="146" spans="6:6" x14ac:dyDescent="0.2">
      <c r="F146" s="7"/>
    </row>
    <row r="147" spans="6:6" x14ac:dyDescent="0.2">
      <c r="F147" s="7"/>
    </row>
    <row r="148" spans="6:6" x14ac:dyDescent="0.2">
      <c r="F148" s="7"/>
    </row>
    <row r="149" spans="6:6" x14ac:dyDescent="0.2">
      <c r="F149" s="7"/>
    </row>
    <row r="150" spans="6:6" x14ac:dyDescent="0.2">
      <c r="F150" s="7"/>
    </row>
    <row r="151" spans="6:6" x14ac:dyDescent="0.2">
      <c r="F151" s="7"/>
    </row>
    <row r="152" spans="6:6" x14ac:dyDescent="0.2">
      <c r="F152" s="7"/>
    </row>
    <row r="153" spans="6:6" x14ac:dyDescent="0.2">
      <c r="F153" s="7"/>
    </row>
    <row r="154" spans="6:6" x14ac:dyDescent="0.2">
      <c r="F154" s="7"/>
    </row>
    <row r="155" spans="6:6" x14ac:dyDescent="0.2">
      <c r="F155" s="7"/>
    </row>
    <row r="156" spans="6:6" x14ac:dyDescent="0.2">
      <c r="F156" s="7"/>
    </row>
    <row r="157" spans="6:6" x14ac:dyDescent="0.2">
      <c r="F157" s="7"/>
    </row>
    <row r="158" spans="6:6" x14ac:dyDescent="0.2">
      <c r="F158" s="7"/>
    </row>
    <row r="159" spans="6:6" x14ac:dyDescent="0.2">
      <c r="F159" s="7"/>
    </row>
    <row r="160" spans="6:6" x14ac:dyDescent="0.2">
      <c r="F160" s="7"/>
    </row>
    <row r="161" spans="6:6" x14ac:dyDescent="0.2">
      <c r="F161" s="7"/>
    </row>
    <row r="162" spans="6:6" x14ac:dyDescent="0.2">
      <c r="F162" s="7"/>
    </row>
    <row r="163" spans="6:6" x14ac:dyDescent="0.2">
      <c r="F163" s="7"/>
    </row>
    <row r="164" spans="6:6" x14ac:dyDescent="0.2">
      <c r="F164" s="7"/>
    </row>
    <row r="165" spans="6:6" x14ac:dyDescent="0.2">
      <c r="F165" s="7"/>
    </row>
    <row r="166" spans="6:6" x14ac:dyDescent="0.2">
      <c r="F166" s="7"/>
    </row>
    <row r="167" spans="6:6" x14ac:dyDescent="0.2">
      <c r="F167" s="7"/>
    </row>
    <row r="168" spans="6:6" x14ac:dyDescent="0.2">
      <c r="F168" s="7"/>
    </row>
    <row r="169" spans="6:6" x14ac:dyDescent="0.2">
      <c r="F169" s="7"/>
    </row>
    <row r="170" spans="6:6" x14ac:dyDescent="0.2">
      <c r="F170" s="7"/>
    </row>
    <row r="171" spans="6:6" x14ac:dyDescent="0.2">
      <c r="F171" s="7"/>
    </row>
    <row r="172" spans="6:6" x14ac:dyDescent="0.2">
      <c r="F172" s="7"/>
    </row>
    <row r="173" spans="6:6" x14ac:dyDescent="0.2">
      <c r="F173" s="7"/>
    </row>
    <row r="174" spans="6:6" x14ac:dyDescent="0.2">
      <c r="F174" s="7"/>
    </row>
    <row r="175" spans="6:6" x14ac:dyDescent="0.2">
      <c r="F175" s="7"/>
    </row>
    <row r="176" spans="6:6" x14ac:dyDescent="0.2">
      <c r="F176" s="7"/>
    </row>
  </sheetData>
  <mergeCells count="6">
    <mergeCell ref="A40:C40"/>
    <mergeCell ref="A1:F1"/>
    <mergeCell ref="A32:B32"/>
    <mergeCell ref="A33:B33"/>
    <mergeCell ref="A34:B34"/>
    <mergeCell ref="A21:E21"/>
  </mergeCells>
  <conditionalFormatting sqref="F2:F3 E5:E18 F19:F43">
    <cfRule type="cellIs" dxfId="14" priority="2" stopIfTrue="1" operator="between">
      <formula>0.009</formula>
      <formula>-0.009</formula>
    </cfRule>
  </conditionalFormatting>
  <conditionalFormatting sqref="F177:F65536">
    <cfRule type="cellIs" dxfId="13" priority="1" stopIfTrue="1" operator="between">
      <formula>0.009</formula>
      <formula>-0.009</formula>
    </cfRule>
  </conditionalFormatting>
  <hyperlinks>
    <hyperlink ref="A42" r:id="rId1" xr:uid="{00000000-0004-0000-20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71"/>
  <sheetViews>
    <sheetView zoomScaleNormal="100" workbookViewId="0">
      <selection sqref="A1:G1"/>
    </sheetView>
  </sheetViews>
  <sheetFormatPr defaultColWidth="9.42578125" defaultRowHeight="11.25" x14ac:dyDescent="0.2"/>
  <cols>
    <col min="1" max="1" width="38.5703125" style="7" bestFit="1" customWidth="1"/>
    <col min="2" max="2" width="60" style="7" customWidth="1"/>
    <col min="3" max="3" width="15.42578125" style="7" bestFit="1" customWidth="1"/>
    <col min="4" max="4" width="14.5703125" style="7" bestFit="1" customWidth="1"/>
    <col min="5" max="5" width="25.7109375" style="10" customWidth="1"/>
    <col min="6" max="6" width="13.5703125" style="11" bestFit="1" customWidth="1"/>
    <col min="7" max="7" width="11" style="10" customWidth="1"/>
    <col min="8" max="8" width="9.42578125" style="7"/>
    <col min="9" max="13" width="9.42578125" style="7" customWidth="1"/>
    <col min="14" max="16384" width="9.42578125" style="7"/>
  </cols>
  <sheetData>
    <row r="1" spans="1:7" s="1" customFormat="1" ht="15" customHeight="1" x14ac:dyDescent="0.2">
      <c r="A1" s="85" t="s">
        <v>1250</v>
      </c>
      <c r="B1" s="86"/>
      <c r="C1" s="86"/>
      <c r="D1" s="86"/>
      <c r="E1" s="86"/>
      <c r="F1" s="86"/>
      <c r="G1" s="86"/>
    </row>
    <row r="2" spans="1:7" s="1" customFormat="1" ht="12" x14ac:dyDescent="0.2">
      <c r="A2" s="8" t="s">
        <v>7</v>
      </c>
      <c r="B2" s="7"/>
      <c r="C2" s="7"/>
      <c r="D2" s="7"/>
      <c r="E2" s="10"/>
      <c r="F2" s="11"/>
      <c r="G2" s="10"/>
    </row>
    <row r="3" spans="1:7" s="1" customFormat="1" ht="33.75" x14ac:dyDescent="0.2">
      <c r="A3" s="6" t="s">
        <v>2</v>
      </c>
      <c r="B3" s="6" t="s">
        <v>0</v>
      </c>
      <c r="C3" s="13" t="s">
        <v>921</v>
      </c>
      <c r="D3" s="13" t="s">
        <v>1</v>
      </c>
      <c r="E3" s="53" t="s">
        <v>6</v>
      </c>
      <c r="F3" s="12" t="s">
        <v>3</v>
      </c>
      <c r="G3" s="12" t="s">
        <v>5</v>
      </c>
    </row>
    <row r="4" spans="1:7" s="1" customFormat="1" ht="39.75" customHeight="1" x14ac:dyDescent="0.2">
      <c r="A4" s="16" t="s">
        <v>24</v>
      </c>
      <c r="B4" s="17"/>
      <c r="C4" s="17"/>
      <c r="D4" s="17"/>
      <c r="E4" s="18"/>
      <c r="F4" s="19"/>
      <c r="G4" s="18"/>
    </row>
    <row r="5" spans="1:7" x14ac:dyDescent="0.2">
      <c r="A5" s="20" t="s">
        <v>25</v>
      </c>
      <c r="B5" s="21"/>
      <c r="C5" s="21"/>
      <c r="D5" s="21"/>
      <c r="E5" s="22"/>
      <c r="F5" s="23"/>
      <c r="G5" s="22"/>
    </row>
    <row r="6" spans="1:7" ht="22.5" x14ac:dyDescent="0.2">
      <c r="A6" s="21" t="s">
        <v>1251</v>
      </c>
      <c r="B6" s="21" t="s">
        <v>1252</v>
      </c>
      <c r="C6" s="58" t="s">
        <v>1253</v>
      </c>
      <c r="D6" s="24">
        <v>682</v>
      </c>
      <c r="E6" s="22">
        <v>0</v>
      </c>
      <c r="F6" s="23">
        <v>100</v>
      </c>
      <c r="G6" s="22">
        <v>0</v>
      </c>
    </row>
    <row r="7" spans="1:7" x14ac:dyDescent="0.2">
      <c r="A7" s="20" t="s">
        <v>28</v>
      </c>
      <c r="B7" s="20"/>
      <c r="C7" s="20"/>
      <c r="D7" s="20"/>
      <c r="E7" s="25">
        <v>0</v>
      </c>
      <c r="F7" s="26">
        <v>100</v>
      </c>
      <c r="G7" s="25"/>
    </row>
    <row r="8" spans="1:7" x14ac:dyDescent="0.2">
      <c r="A8" s="21"/>
      <c r="B8" s="21"/>
      <c r="C8" s="21"/>
      <c r="D8" s="21"/>
      <c r="E8" s="22"/>
      <c r="F8" s="23"/>
      <c r="G8" s="22"/>
    </row>
    <row r="9" spans="1:7" x14ac:dyDescent="0.2">
      <c r="A9" s="20" t="s">
        <v>33</v>
      </c>
      <c r="B9" s="20"/>
      <c r="C9" s="20"/>
      <c r="D9" s="20"/>
      <c r="E9" s="25">
        <v>0</v>
      </c>
      <c r="F9" s="26">
        <v>100</v>
      </c>
      <c r="G9" s="25"/>
    </row>
    <row r="10" spans="1:7" x14ac:dyDescent="0.2">
      <c r="A10" s="20"/>
      <c r="B10" s="20"/>
      <c r="C10" s="20"/>
      <c r="D10" s="20"/>
      <c r="E10" s="25"/>
      <c r="F10" s="26"/>
      <c r="G10" s="25"/>
    </row>
    <row r="11" spans="1:7" x14ac:dyDescent="0.2">
      <c r="A11" s="20" t="s">
        <v>35</v>
      </c>
      <c r="B11" s="20"/>
      <c r="C11" s="20"/>
      <c r="D11" s="20"/>
      <c r="E11" s="77">
        <v>0</v>
      </c>
      <c r="F11" s="77">
        <v>0</v>
      </c>
      <c r="G11" s="25"/>
    </row>
    <row r="12" spans="1:7" x14ac:dyDescent="0.2">
      <c r="A12" s="20"/>
      <c r="B12" s="20"/>
      <c r="C12" s="20"/>
      <c r="D12" s="20"/>
      <c r="E12" s="25"/>
      <c r="F12" s="26"/>
      <c r="G12" s="25"/>
    </row>
    <row r="13" spans="1:7" x14ac:dyDescent="0.2">
      <c r="A13" s="27" t="s">
        <v>34</v>
      </c>
      <c r="B13" s="27"/>
      <c r="C13" s="27"/>
      <c r="D13" s="27"/>
      <c r="E13" s="28">
        <v>0</v>
      </c>
      <c r="F13" s="29">
        <v>100</v>
      </c>
      <c r="G13" s="28"/>
    </row>
    <row r="15" spans="1:7" x14ac:dyDescent="0.2">
      <c r="A15" s="14" t="s">
        <v>36</v>
      </c>
    </row>
    <row r="16" spans="1:7" x14ac:dyDescent="0.2">
      <c r="A16" s="14" t="s">
        <v>1254</v>
      </c>
    </row>
    <row r="17" spans="1:7" ht="23.25" customHeight="1" x14ac:dyDescent="0.2">
      <c r="A17" s="93" t="s">
        <v>1255</v>
      </c>
      <c r="B17" s="93"/>
      <c r="C17" s="93"/>
      <c r="D17" s="93"/>
      <c r="E17" s="93"/>
      <c r="F17" s="93"/>
      <c r="G17" s="93"/>
    </row>
    <row r="19" spans="1:7" x14ac:dyDescent="0.2">
      <c r="A19" s="14" t="s">
        <v>37</v>
      </c>
    </row>
    <row r="20" spans="1:7" x14ac:dyDescent="0.2">
      <c r="A20" s="14" t="s">
        <v>38</v>
      </c>
    </row>
    <row r="21" spans="1:7" x14ac:dyDescent="0.2">
      <c r="A21" s="14" t="s">
        <v>39</v>
      </c>
      <c r="B21" s="14"/>
      <c r="C21" s="30" t="s">
        <v>41</v>
      </c>
      <c r="D21" s="14" t="s">
        <v>40</v>
      </c>
    </row>
    <row r="22" spans="1:7" x14ac:dyDescent="0.2">
      <c r="A22" s="7" t="s">
        <v>42</v>
      </c>
      <c r="C22" s="31">
        <v>0</v>
      </c>
      <c r="D22" s="31">
        <v>0</v>
      </c>
    </row>
    <row r="23" spans="1:7" x14ac:dyDescent="0.2">
      <c r="A23" s="7" t="s">
        <v>43</v>
      </c>
      <c r="C23" s="31">
        <v>0</v>
      </c>
      <c r="D23" s="31">
        <v>0</v>
      </c>
    </row>
    <row r="24" spans="1:7" x14ac:dyDescent="0.2">
      <c r="A24" s="7" t="s">
        <v>44</v>
      </c>
      <c r="C24" s="31">
        <v>0</v>
      </c>
      <c r="D24" s="31">
        <v>0</v>
      </c>
    </row>
    <row r="25" spans="1:7" ht="15" customHeight="1" x14ac:dyDescent="0.2">
      <c r="A25" s="7" t="s">
        <v>45</v>
      </c>
      <c r="C25" s="31">
        <v>0</v>
      </c>
      <c r="D25" s="31">
        <v>0</v>
      </c>
    </row>
    <row r="27" spans="1:7" ht="25.5" customHeight="1" x14ac:dyDescent="0.2">
      <c r="A27" s="7" t="s">
        <v>46</v>
      </c>
    </row>
    <row r="29" spans="1:7" ht="15" x14ac:dyDescent="0.25">
      <c r="A29" s="91" t="s">
        <v>1273</v>
      </c>
      <c r="B29" s="92"/>
      <c r="C29" s="92"/>
      <c r="D29" s="30" t="s">
        <v>48</v>
      </c>
    </row>
    <row r="31" spans="1:7" ht="15" x14ac:dyDescent="0.25">
      <c r="A31" s="14" t="s">
        <v>1256</v>
      </c>
      <c r="B31"/>
      <c r="C31"/>
    </row>
    <row r="34" spans="1:7" ht="27" customHeight="1" x14ac:dyDescent="0.2"/>
    <row r="36" spans="1:7" ht="22.5" customHeight="1" x14ac:dyDescent="0.2"/>
    <row r="39" spans="1:7" ht="46.5" customHeight="1" x14ac:dyDescent="0.2"/>
    <row r="41" spans="1:7" ht="24.75" customHeight="1" x14ac:dyDescent="0.2"/>
    <row r="43" spans="1:7" s="1" customFormat="1" ht="12" x14ac:dyDescent="0.2">
      <c r="A43" s="7"/>
      <c r="B43" s="7"/>
      <c r="C43" s="7"/>
      <c r="D43" s="7"/>
      <c r="E43" s="10"/>
      <c r="F43" s="11"/>
      <c r="G43" s="10"/>
    </row>
    <row r="45" spans="1:7" s="1" customFormat="1" ht="12" x14ac:dyDescent="0.2">
      <c r="A45" s="7"/>
      <c r="B45" s="7"/>
      <c r="C45" s="7"/>
      <c r="D45" s="7"/>
      <c r="E45" s="10"/>
      <c r="F45" s="11"/>
      <c r="G45" s="10"/>
    </row>
    <row r="49" spans="8:9" x14ac:dyDescent="0.2">
      <c r="H49" s="14"/>
      <c r="I49" s="14"/>
    </row>
    <row r="51" spans="8:9" x14ac:dyDescent="0.2">
      <c r="H51" s="14"/>
      <c r="I51" s="14"/>
    </row>
    <row r="52" spans="8:9" x14ac:dyDescent="0.2">
      <c r="H52" s="14"/>
      <c r="I52" s="14"/>
    </row>
    <row r="53" spans="8:9" x14ac:dyDescent="0.2">
      <c r="H53" s="14"/>
      <c r="I53" s="14"/>
    </row>
    <row r="54" spans="8:9" x14ac:dyDescent="0.2">
      <c r="H54" s="14"/>
      <c r="I54" s="14"/>
    </row>
    <row r="55" spans="8:9" x14ac:dyDescent="0.2">
      <c r="H55" s="14"/>
      <c r="I55" s="14"/>
    </row>
    <row r="59" spans="8:9" ht="25.5" customHeight="1" x14ac:dyDescent="0.2"/>
    <row r="71" spans="1:9" s="10" customFormat="1" ht="15.75" customHeight="1" x14ac:dyDescent="0.2">
      <c r="A71" s="7"/>
      <c r="B71" s="7"/>
      <c r="C71" s="7"/>
      <c r="D71" s="7"/>
      <c r="F71" s="11"/>
      <c r="H71" s="7"/>
      <c r="I71" s="7"/>
    </row>
  </sheetData>
  <mergeCells count="3">
    <mergeCell ref="A1:G1"/>
    <mergeCell ref="A17:G17"/>
    <mergeCell ref="A29:C29"/>
  </mergeCells>
  <conditionalFormatting sqref="F2 F18:F65441">
    <cfRule type="cellIs" dxfId="12" priority="3" stopIfTrue="1" operator="between">
      <formula>0.009</formula>
      <formula>-0.009</formula>
    </cfRule>
  </conditionalFormatting>
  <conditionalFormatting sqref="F4:F10">
    <cfRule type="cellIs" dxfId="11" priority="2" stopIfTrue="1" operator="between">
      <formula>0.009</formula>
      <formula>-0.009</formula>
    </cfRule>
  </conditionalFormatting>
  <conditionalFormatting sqref="F12:F16">
    <cfRule type="cellIs" dxfId="10" priority="1" stopIfTrue="1" operator="between">
      <formula>0.009</formula>
      <formula>-0.009</formula>
    </cfRule>
  </conditionalFormatting>
  <pageMargins left="0.7" right="0.7" top="0.75" bottom="0.75" header="0.3" footer="0.3"/>
  <pageSetup orientation="portrait" horizontalDpi="90" verticalDpi="90" r:id="rId1"/>
  <headerFooter>
    <oddFooter>&amp;C&amp;1#&amp;"Calibri"&amp;10&amp;K000000PUBLIC</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117"/>
  <sheetViews>
    <sheetView zoomScaleNormal="100" workbookViewId="0">
      <selection sqref="A1:G1"/>
    </sheetView>
  </sheetViews>
  <sheetFormatPr defaultColWidth="9.28515625" defaultRowHeight="11.25" x14ac:dyDescent="0.2"/>
  <cols>
    <col min="1" max="1" width="38.5703125" style="7" bestFit="1" customWidth="1"/>
    <col min="2" max="2" width="48.5703125" style="7" bestFit="1" customWidth="1"/>
    <col min="3" max="4" width="15.42578125" style="7" bestFit="1" customWidth="1"/>
    <col min="5" max="5" width="23" style="10" customWidth="1"/>
    <col min="6" max="6" width="14.5703125" style="11" bestFit="1" customWidth="1"/>
    <col min="7" max="7" width="8.5703125" style="10" customWidth="1"/>
    <col min="8" max="16384" width="9.28515625" style="7"/>
  </cols>
  <sheetData>
    <row r="1" spans="1:9" s="1" customFormat="1" ht="15" x14ac:dyDescent="0.2">
      <c r="A1" s="85" t="s">
        <v>1257</v>
      </c>
      <c r="B1" s="86"/>
      <c r="C1" s="86"/>
      <c r="D1" s="86"/>
      <c r="E1" s="86"/>
      <c r="F1" s="86"/>
      <c r="G1" s="86"/>
    </row>
    <row r="2" spans="1:9" s="1" customFormat="1" ht="12" x14ac:dyDescent="0.2">
      <c r="A2" s="36"/>
      <c r="E2" s="5"/>
      <c r="F2" s="9"/>
      <c r="G2" s="10"/>
    </row>
    <row r="3" spans="1:9" s="1" customFormat="1" ht="12" x14ac:dyDescent="0.2">
      <c r="A3" s="8" t="s">
        <v>7</v>
      </c>
      <c r="B3" s="2"/>
      <c r="C3" s="3"/>
      <c r="D3" s="3"/>
      <c r="E3" s="4"/>
      <c r="F3" s="9"/>
      <c r="G3" s="10"/>
    </row>
    <row r="4" spans="1:9" s="1" customFormat="1" ht="33.75" x14ac:dyDescent="0.2">
      <c r="A4" s="6" t="s">
        <v>2</v>
      </c>
      <c r="B4" s="6" t="s">
        <v>0</v>
      </c>
      <c r="C4" s="13" t="s">
        <v>921</v>
      </c>
      <c r="D4" s="13" t="s">
        <v>1</v>
      </c>
      <c r="E4" s="53" t="s">
        <v>6</v>
      </c>
      <c r="F4" s="12" t="s">
        <v>3</v>
      </c>
      <c r="G4" s="12" t="s">
        <v>5</v>
      </c>
    </row>
    <row r="5" spans="1:9" x14ac:dyDescent="0.2">
      <c r="A5" s="20" t="s">
        <v>35</v>
      </c>
      <c r="B5" s="20"/>
      <c r="C5" s="20"/>
      <c r="D5" s="20"/>
      <c r="E5" s="25">
        <v>1250.9374829999999</v>
      </c>
      <c r="F5" s="26">
        <v>100</v>
      </c>
      <c r="G5" s="25"/>
      <c r="H5" s="14"/>
      <c r="I5" s="14"/>
    </row>
    <row r="6" spans="1:9" x14ac:dyDescent="0.2">
      <c r="A6" s="20"/>
      <c r="B6" s="20"/>
      <c r="C6" s="20"/>
      <c r="D6" s="20"/>
      <c r="E6" s="25"/>
      <c r="F6" s="26"/>
      <c r="G6" s="25"/>
      <c r="H6" s="14"/>
      <c r="I6" s="14"/>
    </row>
    <row r="7" spans="1:9" x14ac:dyDescent="0.2">
      <c r="A7" s="27" t="s">
        <v>34</v>
      </c>
      <c r="B7" s="27"/>
      <c r="C7" s="27"/>
      <c r="D7" s="27"/>
      <c r="E7" s="28">
        <v>1250.9374829999999</v>
      </c>
      <c r="F7" s="29">
        <v>100</v>
      </c>
      <c r="G7" s="28"/>
      <c r="H7" s="14"/>
      <c r="I7" s="14"/>
    </row>
    <row r="8" spans="1:9" x14ac:dyDescent="0.2">
      <c r="F8" s="15"/>
    </row>
    <row r="9" spans="1:9" x14ac:dyDescent="0.2">
      <c r="A9" s="14" t="s">
        <v>37</v>
      </c>
    </row>
    <row r="10" spans="1:9" x14ac:dyDescent="0.2">
      <c r="A10" s="14" t="s">
        <v>38</v>
      </c>
    </row>
    <row r="11" spans="1:9" x14ac:dyDescent="0.2">
      <c r="A11" s="14" t="s">
        <v>39</v>
      </c>
      <c r="B11" s="14"/>
      <c r="C11" s="30" t="s">
        <v>41</v>
      </c>
      <c r="D11" s="14" t="s">
        <v>40</v>
      </c>
    </row>
    <row r="12" spans="1:9" x14ac:dyDescent="0.2">
      <c r="A12" s="7" t="s">
        <v>1121</v>
      </c>
      <c r="C12" s="31">
        <v>5149.4098999999997</v>
      </c>
      <c r="D12" s="31">
        <v>5149.4098999999997</v>
      </c>
    </row>
    <row r="13" spans="1:9" x14ac:dyDescent="0.2">
      <c r="A13" s="7" t="s">
        <v>1123</v>
      </c>
      <c r="C13" s="31">
        <v>1301.4838999999999</v>
      </c>
      <c r="D13" s="31">
        <v>1301.4838999999999</v>
      </c>
    </row>
    <row r="14" spans="1:9" x14ac:dyDescent="0.2">
      <c r="A14" s="7" t="s">
        <v>1124</v>
      </c>
      <c r="C14" s="31">
        <v>1436.9029</v>
      </c>
      <c r="D14" s="31">
        <v>1436.9029</v>
      </c>
    </row>
    <row r="15" spans="1:9" x14ac:dyDescent="0.2">
      <c r="A15" s="7" t="s">
        <v>1125</v>
      </c>
      <c r="C15" s="31">
        <v>1494.8231000000001</v>
      </c>
      <c r="D15" s="31">
        <v>1494.8231000000001</v>
      </c>
    </row>
    <row r="16" spans="1:9" x14ac:dyDescent="0.2">
      <c r="A16" s="7" t="s">
        <v>1258</v>
      </c>
      <c r="C16" s="31">
        <v>4256.4772999999996</v>
      </c>
      <c r="D16" s="31">
        <v>4256.4772999999996</v>
      </c>
    </row>
    <row r="17" spans="1:7" x14ac:dyDescent="0.2">
      <c r="A17" s="7" t="s">
        <v>1126</v>
      </c>
      <c r="C17" s="31">
        <v>5168.6697999999997</v>
      </c>
      <c r="D17" s="31">
        <v>5168.6697999999997</v>
      </c>
    </row>
    <row r="18" spans="1:7" x14ac:dyDescent="0.2">
      <c r="A18" s="7" t="s">
        <v>1128</v>
      </c>
      <c r="C18" s="31">
        <v>1240.3343</v>
      </c>
      <c r="D18" s="31">
        <v>1240.3343</v>
      </c>
    </row>
    <row r="19" spans="1:7" x14ac:dyDescent="0.2">
      <c r="A19" s="7" t="s">
        <v>1129</v>
      </c>
      <c r="C19" s="31">
        <v>1465.75</v>
      </c>
      <c r="D19" s="31">
        <v>1465.75</v>
      </c>
    </row>
    <row r="20" spans="1:7" x14ac:dyDescent="0.2">
      <c r="A20" s="7" t="s">
        <v>1130</v>
      </c>
      <c r="C20" s="31">
        <v>1526.9039</v>
      </c>
      <c r="D20" s="31">
        <v>1526.9039</v>
      </c>
    </row>
    <row r="22" spans="1:7" x14ac:dyDescent="0.2">
      <c r="A22" s="7" t="s">
        <v>46</v>
      </c>
    </row>
    <row r="25" spans="1:7" x14ac:dyDescent="0.2">
      <c r="A25" s="14" t="s">
        <v>47</v>
      </c>
      <c r="D25" s="30" t="s">
        <v>48</v>
      </c>
    </row>
    <row r="27" spans="1:7" x14ac:dyDescent="0.2">
      <c r="A27" s="14" t="s">
        <v>1015</v>
      </c>
      <c r="D27" s="32">
        <v>4.3683085271177498E-11</v>
      </c>
      <c r="E27" s="10" t="s">
        <v>49</v>
      </c>
    </row>
    <row r="29" spans="1:7" ht="15" customHeight="1" x14ac:dyDescent="0.25">
      <c r="A29" s="91" t="s">
        <v>1272</v>
      </c>
      <c r="B29" s="92"/>
      <c r="C29" s="92"/>
      <c r="D29" s="30" t="s">
        <v>48</v>
      </c>
    </row>
    <row r="31" spans="1:7" ht="25.5" customHeight="1" x14ac:dyDescent="0.25">
      <c r="A31" s="94" t="s">
        <v>1259</v>
      </c>
      <c r="B31" s="95"/>
      <c r="C31" s="95"/>
      <c r="D31" s="95"/>
      <c r="E31" s="95"/>
      <c r="F31" s="95"/>
      <c r="G31" s="95"/>
    </row>
    <row r="33" spans="1:7" ht="32.25" customHeight="1" x14ac:dyDescent="0.2">
      <c r="A33" s="93" t="s">
        <v>1260</v>
      </c>
      <c r="B33" s="93"/>
      <c r="C33" s="93"/>
      <c r="D33" s="93"/>
      <c r="E33" s="93"/>
      <c r="F33" s="93"/>
      <c r="G33" s="93"/>
    </row>
    <row r="34" spans="1:7" x14ac:dyDescent="0.2">
      <c r="A34" s="65" t="s">
        <v>1172</v>
      </c>
    </row>
    <row r="36" spans="1:7" ht="69" customHeight="1" x14ac:dyDescent="0.25">
      <c r="A36" s="94" t="s">
        <v>1261</v>
      </c>
      <c r="B36" s="95"/>
      <c r="C36" s="95"/>
      <c r="D36" s="95"/>
      <c r="E36" s="95"/>
      <c r="F36" s="95"/>
      <c r="G36" s="95"/>
    </row>
    <row r="38" spans="1:7" ht="45.75" customHeight="1" x14ac:dyDescent="0.25">
      <c r="A38" s="94" t="s">
        <v>1262</v>
      </c>
      <c r="B38" s="95"/>
      <c r="C38" s="95"/>
      <c r="D38" s="95"/>
      <c r="E38" s="95"/>
      <c r="F38" s="95"/>
      <c r="G38" s="95"/>
    </row>
    <row r="39" spans="1:7" x14ac:dyDescent="0.2">
      <c r="A39" s="65" t="s">
        <v>1263</v>
      </c>
    </row>
    <row r="41" spans="1:7" ht="25.5" customHeight="1" x14ac:dyDescent="0.25">
      <c r="A41" s="94" t="s">
        <v>1264</v>
      </c>
      <c r="B41" s="95"/>
      <c r="C41" s="95"/>
      <c r="D41" s="95"/>
      <c r="E41" s="95"/>
      <c r="F41" s="95"/>
      <c r="G41" s="95"/>
    </row>
    <row r="43" spans="1:7" ht="33.75" customHeight="1" x14ac:dyDescent="0.25">
      <c r="A43" s="94" t="s">
        <v>1265</v>
      </c>
      <c r="B43" s="95"/>
      <c r="C43" s="95"/>
      <c r="D43" s="95"/>
      <c r="E43" s="95"/>
      <c r="F43" s="95"/>
      <c r="G43" s="95"/>
    </row>
    <row r="44" spans="1:7" x14ac:dyDescent="0.2">
      <c r="A44" s="14"/>
    </row>
    <row r="45" spans="1:7" x14ac:dyDescent="0.2">
      <c r="A45" s="14" t="s">
        <v>1266</v>
      </c>
    </row>
    <row r="46" spans="1:7" x14ac:dyDescent="0.2">
      <c r="A46" s="14"/>
    </row>
    <row r="47" spans="1:7" x14ac:dyDescent="0.2">
      <c r="A47" s="66" t="s">
        <v>891</v>
      </c>
    </row>
    <row r="48" spans="1:7" x14ac:dyDescent="0.2">
      <c r="A48" s="67"/>
    </row>
    <row r="49" spans="1:1" x14ac:dyDescent="0.2">
      <c r="A49" s="68"/>
    </row>
    <row r="50" spans="1:1" x14ac:dyDescent="0.2">
      <c r="A50" s="68"/>
    </row>
    <row r="51" spans="1:1" x14ac:dyDescent="0.2">
      <c r="A51" s="68"/>
    </row>
    <row r="52" spans="1:1" x14ac:dyDescent="0.2">
      <c r="A52" s="68"/>
    </row>
    <row r="53" spans="1:1" x14ac:dyDescent="0.2">
      <c r="A53" s="68"/>
    </row>
    <row r="54" spans="1:1" x14ac:dyDescent="0.2">
      <c r="A54" s="68"/>
    </row>
    <row r="55" spans="1:1" x14ac:dyDescent="0.2">
      <c r="A55" s="68"/>
    </row>
    <row r="56" spans="1:1" x14ac:dyDescent="0.2">
      <c r="A56" s="68"/>
    </row>
    <row r="57" spans="1:1" x14ac:dyDescent="0.2">
      <c r="A57" s="68"/>
    </row>
    <row r="58" spans="1:1" x14ac:dyDescent="0.2">
      <c r="A58" s="68"/>
    </row>
    <row r="59" spans="1:1" x14ac:dyDescent="0.2">
      <c r="A59" s="68"/>
    </row>
    <row r="60" spans="1:1" x14ac:dyDescent="0.2">
      <c r="A60" s="68"/>
    </row>
    <row r="61" spans="1:1" x14ac:dyDescent="0.2">
      <c r="A61" s="66" t="s">
        <v>1267</v>
      </c>
    </row>
    <row r="62" spans="1:1" x14ac:dyDescent="0.2">
      <c r="A62" s="68"/>
    </row>
    <row r="63" spans="1:1" x14ac:dyDescent="0.2">
      <c r="A63" s="66" t="s">
        <v>892</v>
      </c>
    </row>
    <row r="64" spans="1:1" x14ac:dyDescent="0.2">
      <c r="A64" s="68"/>
    </row>
    <row r="65" spans="1:1" x14ac:dyDescent="0.2">
      <c r="A65" s="68"/>
    </row>
    <row r="66" spans="1:1" x14ac:dyDescent="0.2">
      <c r="A66" s="68"/>
    </row>
    <row r="67" spans="1:1" x14ac:dyDescent="0.2">
      <c r="A67" s="68"/>
    </row>
    <row r="68" spans="1:1" x14ac:dyDescent="0.2">
      <c r="A68" s="68"/>
    </row>
    <row r="69" spans="1:1" x14ac:dyDescent="0.2">
      <c r="A69" s="68"/>
    </row>
    <row r="70" spans="1:1" x14ac:dyDescent="0.2">
      <c r="A70" s="68"/>
    </row>
    <row r="71" spans="1:1" x14ac:dyDescent="0.2">
      <c r="A71" s="68"/>
    </row>
    <row r="72" spans="1:1" x14ac:dyDescent="0.2">
      <c r="A72" s="68"/>
    </row>
    <row r="73" spans="1:1" x14ac:dyDescent="0.2">
      <c r="A73" s="68"/>
    </row>
    <row r="74" spans="1:1" x14ac:dyDescent="0.2">
      <c r="A74" s="68"/>
    </row>
    <row r="75" spans="1:1" x14ac:dyDescent="0.2">
      <c r="A75" s="68"/>
    </row>
    <row r="76" spans="1:1" x14ac:dyDescent="0.2">
      <c r="A76" s="68"/>
    </row>
    <row r="77" spans="1:1" x14ac:dyDescent="0.2">
      <c r="A77" s="7" t="s">
        <v>890</v>
      </c>
    </row>
    <row r="78" spans="1:1" x14ac:dyDescent="0.2">
      <c r="A78" s="68"/>
    </row>
    <row r="79" spans="1:1" x14ac:dyDescent="0.2">
      <c r="A79" s="68"/>
    </row>
    <row r="80" spans="1:1" x14ac:dyDescent="0.2">
      <c r="A80" s="67"/>
    </row>
    <row r="81" spans="1:9" x14ac:dyDescent="0.2">
      <c r="A81" s="67"/>
    </row>
    <row r="82" spans="1:9" x14ac:dyDescent="0.2">
      <c r="A82" s="14" t="s">
        <v>881</v>
      </c>
    </row>
    <row r="83" spans="1:9" x14ac:dyDescent="0.2">
      <c r="A83" s="14"/>
    </row>
    <row r="84" spans="1:9" s="1" customFormat="1" ht="15" x14ac:dyDescent="0.2">
      <c r="A84" s="85" t="s">
        <v>1268</v>
      </c>
      <c r="B84" s="86"/>
      <c r="C84" s="86"/>
      <c r="D84" s="86"/>
      <c r="E84" s="86"/>
      <c r="F84" s="86"/>
      <c r="G84" s="86"/>
    </row>
    <row r="85" spans="1:9" x14ac:dyDescent="0.2">
      <c r="A85" s="8" t="s">
        <v>7</v>
      </c>
    </row>
    <row r="86" spans="1:9" s="1" customFormat="1" ht="33.75" x14ac:dyDescent="0.2">
      <c r="A86" s="6" t="s">
        <v>2</v>
      </c>
      <c r="B86" s="6" t="s">
        <v>0</v>
      </c>
      <c r="C86" s="13" t="s">
        <v>921</v>
      </c>
      <c r="D86" s="13" t="s">
        <v>1</v>
      </c>
      <c r="E86" s="53" t="s">
        <v>6</v>
      </c>
      <c r="F86" s="12" t="s">
        <v>3</v>
      </c>
      <c r="G86" s="12" t="s">
        <v>5</v>
      </c>
    </row>
    <row r="87" spans="1:9" x14ac:dyDescent="0.2">
      <c r="A87" s="16" t="s">
        <v>24</v>
      </c>
      <c r="B87" s="17"/>
      <c r="C87" s="17"/>
      <c r="D87" s="17"/>
      <c r="E87" s="18"/>
      <c r="F87" s="19"/>
      <c r="G87" s="18"/>
    </row>
    <row r="88" spans="1:9" x14ac:dyDescent="0.2">
      <c r="A88" s="20" t="s">
        <v>25</v>
      </c>
      <c r="B88" s="21"/>
      <c r="C88" s="21"/>
      <c r="D88" s="21"/>
      <c r="E88" s="22"/>
      <c r="F88" s="23"/>
      <c r="G88" s="22"/>
    </row>
    <row r="89" spans="1:9" ht="22.5" x14ac:dyDescent="0.2">
      <c r="A89" s="21" t="s">
        <v>1251</v>
      </c>
      <c r="B89" s="21" t="s">
        <v>1252</v>
      </c>
      <c r="C89" s="58" t="s">
        <v>1253</v>
      </c>
      <c r="D89" s="24">
        <v>3523</v>
      </c>
      <c r="E89" s="22">
        <v>0</v>
      </c>
      <c r="F89" s="23">
        <v>100</v>
      </c>
      <c r="G89" s="22"/>
    </row>
    <row r="90" spans="1:9" x14ac:dyDescent="0.2">
      <c r="A90" s="20" t="s">
        <v>28</v>
      </c>
      <c r="B90" s="20"/>
      <c r="C90" s="20"/>
      <c r="D90" s="20"/>
      <c r="E90" s="25">
        <f>SUM(E88:E89)</f>
        <v>0</v>
      </c>
      <c r="F90" s="26">
        <f>SUM(F88:F89)</f>
        <v>100</v>
      </c>
      <c r="G90" s="25"/>
      <c r="H90" s="14"/>
      <c r="I90" s="14"/>
    </row>
    <row r="91" spans="1:9" x14ac:dyDescent="0.2">
      <c r="A91" s="21"/>
      <c r="B91" s="21"/>
      <c r="C91" s="21"/>
      <c r="D91" s="21"/>
      <c r="E91" s="22"/>
      <c r="F91" s="23"/>
      <c r="G91" s="22"/>
    </row>
    <row r="92" spans="1:9" x14ac:dyDescent="0.2">
      <c r="A92" s="20" t="s">
        <v>33</v>
      </c>
      <c r="B92" s="20"/>
      <c r="C92" s="20"/>
      <c r="D92" s="20"/>
      <c r="E92" s="25">
        <f>E90</f>
        <v>0</v>
      </c>
      <c r="F92" s="26">
        <f>F90</f>
        <v>100</v>
      </c>
      <c r="G92" s="25"/>
      <c r="H92" s="14"/>
      <c r="I92" s="14"/>
    </row>
    <row r="93" spans="1:9" x14ac:dyDescent="0.2">
      <c r="A93" s="20"/>
      <c r="B93" s="20"/>
      <c r="C93" s="20"/>
      <c r="D93" s="20"/>
      <c r="E93" s="25"/>
      <c r="F93" s="26"/>
      <c r="G93" s="25"/>
      <c r="H93" s="14"/>
      <c r="I93" s="14"/>
    </row>
    <row r="94" spans="1:9" x14ac:dyDescent="0.2">
      <c r="A94" s="20" t="s">
        <v>35</v>
      </c>
      <c r="B94" s="20"/>
      <c r="C94" s="20"/>
      <c r="D94" s="20"/>
      <c r="E94" s="77">
        <v>0</v>
      </c>
      <c r="F94" s="77">
        <v>0</v>
      </c>
      <c r="G94" s="25"/>
      <c r="H94" s="14"/>
      <c r="I94" s="14"/>
    </row>
    <row r="95" spans="1:9" x14ac:dyDescent="0.2">
      <c r="A95" s="20"/>
      <c r="B95" s="20"/>
      <c r="C95" s="20"/>
      <c r="D95" s="20"/>
      <c r="E95" s="25"/>
      <c r="F95" s="26"/>
      <c r="G95" s="25"/>
      <c r="H95" s="14"/>
      <c r="I95" s="14"/>
    </row>
    <row r="96" spans="1:9" x14ac:dyDescent="0.2">
      <c r="A96" s="27" t="s">
        <v>34</v>
      </c>
      <c r="B96" s="27"/>
      <c r="C96" s="27"/>
      <c r="D96" s="27"/>
      <c r="E96" s="28">
        <v>8.9999999999999996E-7</v>
      </c>
      <c r="F96" s="29">
        <v>100</v>
      </c>
      <c r="G96" s="28"/>
      <c r="H96" s="14"/>
      <c r="I96" s="14"/>
    </row>
    <row r="98" spans="1:9" x14ac:dyDescent="0.2">
      <c r="A98" s="14" t="s">
        <v>36</v>
      </c>
    </row>
    <row r="99" spans="1:9" x14ac:dyDescent="0.2">
      <c r="A99" s="14" t="s">
        <v>1254</v>
      </c>
    </row>
    <row r="100" spans="1:9" ht="25.5" customHeight="1" x14ac:dyDescent="0.25">
      <c r="A100" s="91" t="s">
        <v>1255</v>
      </c>
      <c r="B100" s="92"/>
      <c r="C100" s="92"/>
      <c r="D100" s="92"/>
      <c r="E100" s="92"/>
      <c r="F100" s="92"/>
      <c r="G100" s="92"/>
    </row>
    <row r="102" spans="1:9" x14ac:dyDescent="0.2">
      <c r="A102" s="14" t="s">
        <v>37</v>
      </c>
    </row>
    <row r="103" spans="1:9" x14ac:dyDescent="0.2">
      <c r="A103" s="14" t="s">
        <v>38</v>
      </c>
    </row>
    <row r="104" spans="1:9" x14ac:dyDescent="0.2">
      <c r="A104" s="14" t="s">
        <v>39</v>
      </c>
      <c r="B104" s="14"/>
      <c r="C104" s="30" t="s">
        <v>41</v>
      </c>
      <c r="D104" s="14" t="s">
        <v>40</v>
      </c>
    </row>
    <row r="105" spans="1:9" x14ac:dyDescent="0.2">
      <c r="A105" s="7" t="s">
        <v>1121</v>
      </c>
      <c r="C105" s="31">
        <v>0</v>
      </c>
      <c r="D105" s="31">
        <v>0</v>
      </c>
    </row>
    <row r="106" spans="1:9" x14ac:dyDescent="0.2">
      <c r="A106" s="7" t="s">
        <v>1123</v>
      </c>
      <c r="C106" s="31">
        <v>0</v>
      </c>
      <c r="D106" s="31">
        <v>0</v>
      </c>
    </row>
    <row r="107" spans="1:9" x14ac:dyDescent="0.2">
      <c r="A107" s="7" t="s">
        <v>1124</v>
      </c>
      <c r="C107" s="31">
        <v>0</v>
      </c>
      <c r="D107" s="31">
        <v>0</v>
      </c>
    </row>
    <row r="108" spans="1:9" s="10" customFormat="1" x14ac:dyDescent="0.2">
      <c r="A108" s="7" t="s">
        <v>1125</v>
      </c>
      <c r="B108" s="7"/>
      <c r="C108" s="31">
        <v>0</v>
      </c>
      <c r="D108" s="31">
        <v>0</v>
      </c>
      <c r="F108" s="11"/>
      <c r="H108" s="7"/>
      <c r="I108" s="7"/>
    </row>
    <row r="109" spans="1:9" s="10" customFormat="1" x14ac:dyDescent="0.2">
      <c r="A109" s="7" t="s">
        <v>1258</v>
      </c>
      <c r="B109" s="7"/>
      <c r="C109" s="31">
        <v>0</v>
      </c>
      <c r="D109" s="31">
        <v>0</v>
      </c>
      <c r="F109" s="11"/>
      <c r="H109" s="7"/>
      <c r="I109" s="7"/>
    </row>
    <row r="110" spans="1:9" s="10" customFormat="1" x14ac:dyDescent="0.2">
      <c r="A110" s="7" t="s">
        <v>1126</v>
      </c>
      <c r="B110" s="7"/>
      <c r="C110" s="31">
        <v>0</v>
      </c>
      <c r="D110" s="31">
        <v>0</v>
      </c>
      <c r="F110" s="11"/>
      <c r="H110" s="7"/>
      <c r="I110" s="7"/>
    </row>
    <row r="111" spans="1:9" s="10" customFormat="1" x14ac:dyDescent="0.2">
      <c r="A111" s="7" t="s">
        <v>1128</v>
      </c>
      <c r="B111" s="7"/>
      <c r="C111" s="31">
        <v>0</v>
      </c>
      <c r="D111" s="31">
        <v>0</v>
      </c>
      <c r="F111" s="11"/>
      <c r="H111" s="7"/>
      <c r="I111" s="7"/>
    </row>
    <row r="112" spans="1:9" s="10" customFormat="1" x14ac:dyDescent="0.2">
      <c r="A112" s="7" t="s">
        <v>1129</v>
      </c>
      <c r="B112" s="7"/>
      <c r="C112" s="31">
        <v>0</v>
      </c>
      <c r="D112" s="31">
        <v>0</v>
      </c>
      <c r="F112" s="11"/>
      <c r="H112" s="7"/>
      <c r="I112" s="7"/>
    </row>
    <row r="113" spans="1:9" s="10" customFormat="1" x14ac:dyDescent="0.2">
      <c r="A113" s="7" t="s">
        <v>1130</v>
      </c>
      <c r="B113" s="7"/>
      <c r="C113" s="31">
        <v>0</v>
      </c>
      <c r="D113" s="31">
        <v>0</v>
      </c>
      <c r="F113" s="11"/>
      <c r="H113" s="7"/>
      <c r="I113" s="7"/>
    </row>
    <row r="115" spans="1:9" s="10" customFormat="1" x14ac:dyDescent="0.2">
      <c r="A115" s="7" t="s">
        <v>46</v>
      </c>
      <c r="B115" s="7"/>
      <c r="C115" s="7"/>
      <c r="D115" s="7"/>
      <c r="F115" s="11"/>
      <c r="H115" s="7"/>
      <c r="I115" s="7"/>
    </row>
    <row r="117" spans="1:9" s="10" customFormat="1" ht="15" customHeight="1" x14ac:dyDescent="0.25">
      <c r="A117" s="91" t="s">
        <v>1271</v>
      </c>
      <c r="B117" s="92"/>
      <c r="C117" s="92"/>
      <c r="D117" s="30" t="s">
        <v>48</v>
      </c>
      <c r="F117" s="11"/>
      <c r="H117" s="7"/>
      <c r="I117" s="7"/>
    </row>
  </sheetData>
  <mergeCells count="11">
    <mergeCell ref="A38:G38"/>
    <mergeCell ref="A1:G1"/>
    <mergeCell ref="A29:C29"/>
    <mergeCell ref="A31:G31"/>
    <mergeCell ref="A33:G33"/>
    <mergeCell ref="A36:G36"/>
    <mergeCell ref="A41:G41"/>
    <mergeCell ref="A43:G43"/>
    <mergeCell ref="A84:G84"/>
    <mergeCell ref="A100:G100"/>
    <mergeCell ref="A117:C117"/>
  </mergeCells>
  <conditionalFormatting sqref="F2:F3 F5:F30 F44:F83 F85 F101:F65539">
    <cfRule type="cellIs" dxfId="9" priority="7" stopIfTrue="1" operator="between">
      <formula>0.009</formula>
      <formula>-0.009</formula>
    </cfRule>
  </conditionalFormatting>
  <conditionalFormatting sqref="F32 F37">
    <cfRule type="cellIs" dxfId="8" priority="5" stopIfTrue="1" operator="between">
      <formula>0.009</formula>
      <formula>-0.009</formula>
    </cfRule>
  </conditionalFormatting>
  <conditionalFormatting sqref="F34:F35">
    <cfRule type="cellIs" dxfId="7" priority="4" stopIfTrue="1" operator="between">
      <formula>0.009</formula>
      <formula>-0.009</formula>
    </cfRule>
  </conditionalFormatting>
  <conditionalFormatting sqref="F39:F40">
    <cfRule type="cellIs" dxfId="6" priority="3" stopIfTrue="1" operator="between">
      <formula>0.009</formula>
      <formula>-0.009</formula>
    </cfRule>
  </conditionalFormatting>
  <conditionalFormatting sqref="F42">
    <cfRule type="cellIs" dxfId="5" priority="6" stopIfTrue="1" operator="between">
      <formula>0.009</formula>
      <formula>-0.009</formula>
    </cfRule>
  </conditionalFormatting>
  <conditionalFormatting sqref="F87:F93">
    <cfRule type="cellIs" dxfId="4" priority="2" stopIfTrue="1" operator="between">
      <formula>0.009</formula>
      <formula>-0.009</formula>
    </cfRule>
  </conditionalFormatting>
  <conditionalFormatting sqref="F95:F99">
    <cfRule type="cellIs" dxfId="3" priority="1" stopIfTrue="1" operator="between">
      <formula>0.009</formula>
      <formula>-0.009</formula>
    </cfRule>
  </conditionalFormatting>
  <hyperlinks>
    <hyperlink ref="A34" r:id="rId1" tooltip="https://www.franklintempletonindia.com/download/en-in/latest%20updates/189ea834-ae3f-48eb-9d73-a9cc9cd9317e/franklin-templeton-update-on-reliance-broadcast-july-23-2020-kcg9m1gq-en-in.pdf" xr:uid="{00000000-0004-0000-2200-000000000000}"/>
    <hyperlink ref="A39" r:id="rId2" tooltip="https://www.franklintempletonindia.com/download/en-in/valuation-policy/a0e293eb-f28b-4edc-9535-c7d9e7321ddc/fair_valuation_reliance_big_reliance_infra_november_4_2020-kgox4tdb-en-in.pdf" xr:uid="{00000000-0004-0000-2200-000001000000}"/>
  </hyperlinks>
  <pageMargins left="0.7" right="0.7" top="0.75" bottom="0.75" header="0.3" footer="0.3"/>
  <pageSetup orientation="portrait" horizontalDpi="90" verticalDpi="90" r:id="rId3"/>
  <headerFooter>
    <oddFooter>&amp;C&amp;1#&amp;"Calibri"&amp;10&amp;K000000PUBLIC</oddFooter>
  </headerFooter>
  <drawing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I72"/>
  <sheetViews>
    <sheetView zoomScaleNormal="100" workbookViewId="0">
      <selection sqref="A1:G1"/>
    </sheetView>
  </sheetViews>
  <sheetFormatPr defaultColWidth="9.28515625" defaultRowHeight="11.25" x14ac:dyDescent="0.2"/>
  <cols>
    <col min="1" max="1" width="38.5703125" style="7" bestFit="1" customWidth="1"/>
    <col min="2" max="2" width="58" style="7" bestFit="1" customWidth="1"/>
    <col min="3" max="3" width="15.42578125" style="7" bestFit="1" customWidth="1"/>
    <col min="4" max="4" width="15.5703125" style="7" bestFit="1" customWidth="1"/>
    <col min="5" max="5" width="25.7109375" style="10" customWidth="1"/>
    <col min="6" max="6" width="13.5703125" style="11" bestFit="1" customWidth="1"/>
    <col min="7" max="7" width="11" style="10" customWidth="1"/>
    <col min="8" max="16384" width="9.28515625" style="7"/>
  </cols>
  <sheetData>
    <row r="1" spans="1:7" s="1" customFormat="1" ht="15" x14ac:dyDescent="0.2">
      <c r="A1" s="85" t="s">
        <v>1269</v>
      </c>
      <c r="B1" s="86"/>
      <c r="C1" s="86"/>
      <c r="D1" s="86"/>
      <c r="E1" s="86"/>
      <c r="F1" s="86"/>
      <c r="G1" s="86"/>
    </row>
    <row r="2" spans="1:7" s="1" customFormat="1" ht="12" x14ac:dyDescent="0.2">
      <c r="A2" s="8" t="s">
        <v>7</v>
      </c>
      <c r="B2" s="7"/>
      <c r="C2" s="7"/>
      <c r="D2" s="7"/>
      <c r="E2" s="10"/>
      <c r="F2" s="11"/>
      <c r="G2" s="10"/>
    </row>
    <row r="3" spans="1:7" s="1" customFormat="1" ht="33.75" x14ac:dyDescent="0.2">
      <c r="A3" s="6" t="s">
        <v>2</v>
      </c>
      <c r="B3" s="6" t="s">
        <v>0</v>
      </c>
      <c r="C3" s="13" t="s">
        <v>921</v>
      </c>
      <c r="D3" s="13" t="s">
        <v>1</v>
      </c>
      <c r="E3" s="78" t="s">
        <v>6</v>
      </c>
      <c r="F3" s="12" t="s">
        <v>3</v>
      </c>
      <c r="G3" s="12" t="s">
        <v>5</v>
      </c>
    </row>
    <row r="4" spans="1:7" s="1" customFormat="1" ht="39.75" customHeight="1" x14ac:dyDescent="0.2">
      <c r="A4" s="16" t="s">
        <v>24</v>
      </c>
      <c r="B4" s="17"/>
      <c r="C4" s="17"/>
      <c r="D4" s="17"/>
      <c r="E4" s="18"/>
      <c r="F4" s="19"/>
      <c r="G4" s="18"/>
    </row>
    <row r="5" spans="1:7" s="1" customFormat="1" ht="13.5" customHeight="1" x14ac:dyDescent="0.2">
      <c r="A5" s="20" t="s">
        <v>25</v>
      </c>
      <c r="B5" s="21"/>
      <c r="C5" s="21"/>
      <c r="D5" s="21"/>
      <c r="E5" s="22"/>
      <c r="F5" s="23"/>
      <c r="G5" s="22"/>
    </row>
    <row r="6" spans="1:7" s="1" customFormat="1" ht="22.5" x14ac:dyDescent="0.2">
      <c r="A6" s="21" t="s">
        <v>1251</v>
      </c>
      <c r="B6" s="21" t="s">
        <v>1252</v>
      </c>
      <c r="C6" s="58" t="s">
        <v>1253</v>
      </c>
      <c r="D6" s="24">
        <v>1695</v>
      </c>
      <c r="E6" s="22">
        <v>0</v>
      </c>
      <c r="F6" s="23">
        <v>100</v>
      </c>
      <c r="G6" s="22">
        <v>0</v>
      </c>
    </row>
    <row r="7" spans="1:7" x14ac:dyDescent="0.2">
      <c r="A7" s="20" t="s">
        <v>28</v>
      </c>
      <c r="B7" s="20"/>
      <c r="C7" s="20"/>
      <c r="D7" s="20"/>
      <c r="E7" s="25">
        <f>SUM(E5:E6)</f>
        <v>0</v>
      </c>
      <c r="F7" s="26">
        <f>SUM(F5:F6)</f>
        <v>100</v>
      </c>
      <c r="G7" s="25"/>
    </row>
    <row r="8" spans="1:7" x14ac:dyDescent="0.2">
      <c r="A8" s="21"/>
      <c r="B8" s="21"/>
      <c r="C8" s="21"/>
      <c r="D8" s="21"/>
      <c r="E8" s="22"/>
      <c r="F8" s="23"/>
      <c r="G8" s="22"/>
    </row>
    <row r="9" spans="1:7" x14ac:dyDescent="0.2">
      <c r="A9" s="20" t="s">
        <v>33</v>
      </c>
      <c r="B9" s="20"/>
      <c r="C9" s="20"/>
      <c r="D9" s="20"/>
      <c r="E9" s="25">
        <f>E7</f>
        <v>0</v>
      </c>
      <c r="F9" s="26">
        <f>F7</f>
        <v>100</v>
      </c>
      <c r="G9" s="25"/>
    </row>
    <row r="10" spans="1:7" x14ac:dyDescent="0.2">
      <c r="A10" s="20"/>
      <c r="B10" s="20"/>
      <c r="C10" s="20"/>
      <c r="D10" s="20"/>
      <c r="E10" s="25"/>
      <c r="F10" s="26"/>
      <c r="G10" s="25"/>
    </row>
    <row r="11" spans="1:7" x14ac:dyDescent="0.2">
      <c r="A11" s="20" t="s">
        <v>35</v>
      </c>
      <c r="B11" s="20"/>
      <c r="C11" s="20"/>
      <c r="D11" s="20"/>
      <c r="E11" s="77">
        <v>0</v>
      </c>
      <c r="F11" s="77">
        <v>0</v>
      </c>
      <c r="G11" s="25"/>
    </row>
    <row r="12" spans="1:7" x14ac:dyDescent="0.2">
      <c r="A12" s="20"/>
      <c r="B12" s="20"/>
      <c r="C12" s="20"/>
      <c r="D12" s="20"/>
      <c r="E12" s="25"/>
      <c r="F12" s="26"/>
      <c r="G12" s="25"/>
    </row>
    <row r="13" spans="1:7" x14ac:dyDescent="0.2">
      <c r="A13" s="27" t="s">
        <v>34</v>
      </c>
      <c r="B13" s="27"/>
      <c r="C13" s="27"/>
      <c r="D13" s="27"/>
      <c r="E13" s="28">
        <v>3.9999999999999998E-7</v>
      </c>
      <c r="F13" s="29">
        <v>100</v>
      </c>
      <c r="G13" s="28"/>
    </row>
    <row r="15" spans="1:7" x14ac:dyDescent="0.2">
      <c r="A15" s="14" t="s">
        <v>36</v>
      </c>
    </row>
    <row r="16" spans="1:7" x14ac:dyDescent="0.2">
      <c r="A16" s="14" t="s">
        <v>1254</v>
      </c>
    </row>
    <row r="17" spans="1:7" x14ac:dyDescent="0.2">
      <c r="A17" s="96" t="s">
        <v>1255</v>
      </c>
      <c r="B17" s="96"/>
      <c r="C17" s="96"/>
      <c r="D17" s="96"/>
      <c r="E17" s="96"/>
      <c r="F17" s="96"/>
      <c r="G17" s="96"/>
    </row>
    <row r="18" spans="1:7" x14ac:dyDescent="0.2">
      <c r="A18" s="79"/>
      <c r="B18" s="79"/>
      <c r="C18" s="79"/>
      <c r="D18" s="79"/>
      <c r="E18" s="79"/>
      <c r="F18" s="79"/>
      <c r="G18" s="79"/>
    </row>
    <row r="19" spans="1:7" x14ac:dyDescent="0.2">
      <c r="A19" s="14" t="s">
        <v>37</v>
      </c>
    </row>
    <row r="20" spans="1:7" x14ac:dyDescent="0.2">
      <c r="A20" s="14" t="s">
        <v>38</v>
      </c>
    </row>
    <row r="21" spans="1:7" x14ac:dyDescent="0.2">
      <c r="A21" s="14" t="s">
        <v>39</v>
      </c>
      <c r="B21" s="14"/>
      <c r="C21" s="30" t="s">
        <v>41</v>
      </c>
      <c r="D21" s="14" t="s">
        <v>40</v>
      </c>
    </row>
    <row r="22" spans="1:7" x14ac:dyDescent="0.2">
      <c r="A22" s="7" t="s">
        <v>42</v>
      </c>
      <c r="C22" s="31">
        <v>0</v>
      </c>
      <c r="D22" s="31">
        <v>0</v>
      </c>
    </row>
    <row r="23" spans="1:7" x14ac:dyDescent="0.2">
      <c r="A23" s="7" t="s">
        <v>43</v>
      </c>
      <c r="C23" s="31">
        <v>0</v>
      </c>
      <c r="D23" s="31">
        <v>0</v>
      </c>
    </row>
    <row r="24" spans="1:7" x14ac:dyDescent="0.2">
      <c r="A24" s="7" t="s">
        <v>44</v>
      </c>
      <c r="C24" s="31">
        <v>0</v>
      </c>
      <c r="D24" s="31">
        <v>0</v>
      </c>
    </row>
    <row r="25" spans="1:7" ht="15" customHeight="1" x14ac:dyDescent="0.2">
      <c r="A25" s="7" t="s">
        <v>45</v>
      </c>
      <c r="C25" s="31">
        <v>0</v>
      </c>
      <c r="D25" s="31">
        <v>0</v>
      </c>
    </row>
    <row r="27" spans="1:7" ht="24.75" customHeight="1" x14ac:dyDescent="0.2">
      <c r="A27" s="7" t="s">
        <v>46</v>
      </c>
    </row>
    <row r="29" spans="1:7" ht="15" x14ac:dyDescent="0.25">
      <c r="A29" s="91" t="s">
        <v>1271</v>
      </c>
      <c r="B29" s="92"/>
      <c r="C29" s="92"/>
      <c r="D29" s="30" t="s">
        <v>48</v>
      </c>
    </row>
    <row r="31" spans="1:7" x14ac:dyDescent="0.2">
      <c r="A31" s="14" t="s">
        <v>1270</v>
      </c>
    </row>
    <row r="34" spans="1:7" ht="24" customHeight="1" x14ac:dyDescent="0.2"/>
    <row r="36" spans="1:7" ht="27.75" customHeight="1" x14ac:dyDescent="0.2"/>
    <row r="38" spans="1:7" ht="13.5" customHeight="1" x14ac:dyDescent="0.2"/>
    <row r="39" spans="1:7" ht="10.5" customHeight="1" x14ac:dyDescent="0.2"/>
    <row r="40" spans="1:7" ht="26.25" customHeight="1" x14ac:dyDescent="0.2"/>
    <row r="42" spans="1:7" ht="29.1" customHeight="1" x14ac:dyDescent="0.2"/>
    <row r="44" spans="1:7" s="1" customFormat="1" ht="12" x14ac:dyDescent="0.2">
      <c r="A44" s="7"/>
      <c r="B44" s="7"/>
      <c r="C44" s="7"/>
      <c r="D44" s="7"/>
      <c r="E44" s="10"/>
      <c r="F44" s="11"/>
      <c r="G44" s="10"/>
    </row>
    <row r="46" spans="1:7" s="1" customFormat="1" ht="38.25" customHeight="1" x14ac:dyDescent="0.2">
      <c r="A46" s="7"/>
      <c r="B46" s="7"/>
      <c r="C46" s="7"/>
      <c r="D46" s="7"/>
      <c r="E46" s="10"/>
      <c r="F46" s="11"/>
      <c r="G46" s="10"/>
    </row>
    <row r="50" spans="1:9" x14ac:dyDescent="0.2">
      <c r="H50" s="14"/>
      <c r="I50" s="14"/>
    </row>
    <row r="52" spans="1:9" x14ac:dyDescent="0.2">
      <c r="H52" s="14"/>
      <c r="I52" s="14"/>
    </row>
    <row r="53" spans="1:9" x14ac:dyDescent="0.2">
      <c r="H53" s="14"/>
      <c r="I53" s="14"/>
    </row>
    <row r="54" spans="1:9" x14ac:dyDescent="0.2">
      <c r="H54" s="14"/>
      <c r="I54" s="14"/>
    </row>
    <row r="55" spans="1:9" x14ac:dyDescent="0.2">
      <c r="H55" s="14"/>
      <c r="I55" s="14"/>
    </row>
    <row r="56" spans="1:9" x14ac:dyDescent="0.2">
      <c r="H56" s="14"/>
      <c r="I56" s="14"/>
    </row>
    <row r="63" spans="1:9" s="10" customFormat="1" x14ac:dyDescent="0.2">
      <c r="A63" s="7"/>
      <c r="B63" s="7"/>
      <c r="C63" s="7"/>
      <c r="D63" s="7"/>
      <c r="F63" s="11"/>
      <c r="H63" s="7"/>
      <c r="I63" s="7"/>
    </row>
    <row r="64" spans="1:9" s="10" customFormat="1" x14ac:dyDescent="0.2">
      <c r="A64" s="7"/>
      <c r="B64" s="7"/>
      <c r="C64" s="7"/>
      <c r="D64" s="7"/>
      <c r="F64" s="11"/>
      <c r="H64" s="7"/>
      <c r="I64" s="7"/>
    </row>
    <row r="65" spans="1:9" s="10" customFormat="1" x14ac:dyDescent="0.2">
      <c r="A65" s="7"/>
      <c r="B65" s="7"/>
      <c r="C65" s="7"/>
      <c r="D65" s="7"/>
      <c r="F65" s="11"/>
      <c r="H65" s="7"/>
      <c r="I65" s="7"/>
    </row>
    <row r="66" spans="1:9" s="10" customFormat="1" x14ac:dyDescent="0.2">
      <c r="A66" s="7"/>
      <c r="B66" s="7"/>
      <c r="C66" s="7"/>
      <c r="D66" s="7"/>
      <c r="F66" s="11"/>
      <c r="H66" s="7"/>
      <c r="I66" s="7"/>
    </row>
    <row r="67" spans="1:9" s="10" customFormat="1" x14ac:dyDescent="0.2">
      <c r="A67" s="7"/>
      <c r="B67" s="7"/>
      <c r="C67" s="7"/>
      <c r="D67" s="7"/>
      <c r="F67" s="11"/>
      <c r="H67" s="7"/>
      <c r="I67" s="7"/>
    </row>
    <row r="68" spans="1:9" s="10" customFormat="1" x14ac:dyDescent="0.2">
      <c r="A68" s="7"/>
      <c r="B68" s="7"/>
      <c r="C68" s="7"/>
      <c r="D68" s="7"/>
      <c r="F68" s="11"/>
      <c r="H68" s="7"/>
      <c r="I68" s="7"/>
    </row>
    <row r="70" spans="1:9" s="10" customFormat="1" x14ac:dyDescent="0.2">
      <c r="A70" s="7"/>
      <c r="B70" s="7"/>
      <c r="C70" s="7"/>
      <c r="D70" s="7"/>
      <c r="F70" s="11"/>
      <c r="H70" s="7"/>
      <c r="I70" s="7"/>
    </row>
    <row r="72" spans="1:9" s="10" customFormat="1" ht="15" customHeight="1" x14ac:dyDescent="0.2">
      <c r="A72" s="7"/>
      <c r="B72" s="7"/>
      <c r="C72" s="7"/>
      <c r="D72" s="7"/>
      <c r="F72" s="11"/>
      <c r="H72" s="7"/>
      <c r="I72" s="7"/>
    </row>
  </sheetData>
  <mergeCells count="3">
    <mergeCell ref="A1:G1"/>
    <mergeCell ref="A17:G17"/>
    <mergeCell ref="A29:C29"/>
  </mergeCells>
  <conditionalFormatting sqref="F2 F19:F65442">
    <cfRule type="cellIs" dxfId="2" priority="3" stopIfTrue="1" operator="between">
      <formula>0.009</formula>
      <formula>-0.009</formula>
    </cfRule>
  </conditionalFormatting>
  <conditionalFormatting sqref="F4:F10">
    <cfRule type="cellIs" dxfId="1" priority="2" stopIfTrue="1" operator="between">
      <formula>0.009</formula>
      <formula>-0.009</formula>
    </cfRule>
  </conditionalFormatting>
  <conditionalFormatting sqref="F12:F16">
    <cfRule type="cellIs" dxfId="0" priority="1" stopIfTrue="1" operator="between">
      <formula>0.009</formula>
      <formula>-0.009</formula>
    </cfRule>
  </conditionalFormatting>
  <pageMargins left="0.7" right="0.7" top="0.75" bottom="0.75" header="0.3" footer="0.3"/>
  <pageSetup orientation="portrait" horizontalDpi="90" verticalDpi="90" r:id="rId1"/>
  <headerFooter>
    <oddFooter>&amp;C&amp;1#&amp;"Calibri"&amp;10&amp;K000000PUBLIC</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91"/>
  <sheetViews>
    <sheetView workbookViewId="0">
      <selection sqref="A1:G1"/>
    </sheetView>
  </sheetViews>
  <sheetFormatPr defaultColWidth="9.140625" defaultRowHeight="11.25" x14ac:dyDescent="0.2"/>
  <cols>
    <col min="1" max="1" width="38.7109375" style="7" bestFit="1" customWidth="1"/>
    <col min="2" max="2" width="36.28515625" style="7" bestFit="1" customWidth="1"/>
    <col min="3" max="3" width="24.7109375" style="7" bestFit="1" customWidth="1"/>
    <col min="4" max="4" width="15" style="7" bestFit="1" customWidth="1"/>
    <col min="5" max="5" width="32.5703125" style="10" customWidth="1"/>
    <col min="6" max="6" width="13.5703125" style="11" bestFit="1" customWidth="1"/>
    <col min="7" max="7" width="4.5703125" style="10" bestFit="1" customWidth="1"/>
    <col min="8" max="16384" width="9.140625" style="7"/>
  </cols>
  <sheetData>
    <row r="1" spans="1:9" s="1" customFormat="1" ht="15" x14ac:dyDescent="0.2">
      <c r="A1" s="85" t="s">
        <v>1133</v>
      </c>
      <c r="B1" s="86"/>
      <c r="C1" s="86"/>
      <c r="D1" s="86"/>
      <c r="E1" s="86"/>
      <c r="F1" s="86"/>
      <c r="G1" s="86"/>
    </row>
    <row r="2" spans="1:9" s="1" customFormat="1" ht="12" x14ac:dyDescent="0.2">
      <c r="E2" s="5"/>
      <c r="F2" s="9"/>
      <c r="G2" s="10"/>
    </row>
    <row r="3" spans="1:9" s="1" customFormat="1" ht="12" x14ac:dyDescent="0.2">
      <c r="A3" s="8" t="s">
        <v>7</v>
      </c>
      <c r="B3" s="2"/>
      <c r="C3" s="3"/>
      <c r="D3" s="3"/>
      <c r="E3" s="4"/>
      <c r="F3" s="9"/>
      <c r="G3" s="10"/>
    </row>
    <row r="4" spans="1:9" s="1" customFormat="1" ht="30" customHeight="1" x14ac:dyDescent="0.2">
      <c r="A4" s="6" t="s">
        <v>2</v>
      </c>
      <c r="B4" s="6" t="s">
        <v>0</v>
      </c>
      <c r="C4" s="13" t="s">
        <v>921</v>
      </c>
      <c r="D4" s="13" t="s">
        <v>1</v>
      </c>
      <c r="E4" s="53" t="s">
        <v>6</v>
      </c>
      <c r="F4" s="12" t="s">
        <v>3</v>
      </c>
      <c r="G4" s="12" t="s">
        <v>5</v>
      </c>
    </row>
    <row r="5" spans="1:9" x14ac:dyDescent="0.2">
      <c r="A5" s="16" t="s">
        <v>24</v>
      </c>
      <c r="B5" s="17"/>
      <c r="C5" s="17"/>
      <c r="D5" s="17"/>
      <c r="E5" s="18"/>
      <c r="F5" s="19"/>
      <c r="G5" s="18"/>
    </row>
    <row r="6" spans="1:9" x14ac:dyDescent="0.2">
      <c r="A6" s="20" t="s">
        <v>25</v>
      </c>
      <c r="B6" s="21"/>
      <c r="C6" s="21"/>
      <c r="D6" s="21"/>
      <c r="E6" s="22"/>
      <c r="F6" s="23"/>
      <c r="G6" s="22"/>
    </row>
    <row r="7" spans="1:9" x14ac:dyDescent="0.2">
      <c r="A7" s="21" t="s">
        <v>66</v>
      </c>
      <c r="B7" s="21" t="s">
        <v>65</v>
      </c>
      <c r="C7" s="21" t="s">
        <v>67</v>
      </c>
      <c r="D7" s="24">
        <v>2000</v>
      </c>
      <c r="E7" s="22">
        <v>2125.8890820000001</v>
      </c>
      <c r="F7" s="23">
        <v>6.99735681165365</v>
      </c>
      <c r="G7" s="22">
        <v>7.72</v>
      </c>
    </row>
    <row r="8" spans="1:9" x14ac:dyDescent="0.2">
      <c r="A8" s="21" t="s">
        <v>57</v>
      </c>
      <c r="B8" s="21" t="s">
        <v>56</v>
      </c>
      <c r="C8" s="21" t="s">
        <v>58</v>
      </c>
      <c r="D8" s="24">
        <v>2000</v>
      </c>
      <c r="E8" s="22">
        <v>2017.4573972999999</v>
      </c>
      <c r="F8" s="23">
        <v>6.6404542836907003</v>
      </c>
      <c r="G8" s="22">
        <v>7.9249999999999998</v>
      </c>
    </row>
    <row r="9" spans="1:9" x14ac:dyDescent="0.2">
      <c r="A9" s="21" t="s">
        <v>69</v>
      </c>
      <c r="B9" s="21" t="s">
        <v>68</v>
      </c>
      <c r="C9" s="21" t="s">
        <v>70</v>
      </c>
      <c r="D9" s="24">
        <v>1500</v>
      </c>
      <c r="E9" s="22">
        <v>1605.6574098000001</v>
      </c>
      <c r="F9" s="23">
        <v>5.2850160004943199</v>
      </c>
      <c r="G9" s="22">
        <v>7.94</v>
      </c>
    </row>
    <row r="10" spans="1:9" x14ac:dyDescent="0.2">
      <c r="A10" s="20" t="s">
        <v>28</v>
      </c>
      <c r="B10" s="20"/>
      <c r="C10" s="20"/>
      <c r="D10" s="20"/>
      <c r="E10" s="25">
        <f>SUM(E6:E9)</f>
        <v>5749.0038891000004</v>
      </c>
      <c r="F10" s="26">
        <f>SUM(F6:F9)</f>
        <v>18.92282709583867</v>
      </c>
      <c r="G10" s="25"/>
      <c r="H10" s="14"/>
      <c r="I10" s="14"/>
    </row>
    <row r="11" spans="1:9" x14ac:dyDescent="0.2">
      <c r="A11" s="21"/>
      <c r="B11" s="21"/>
      <c r="C11" s="21"/>
      <c r="D11" s="21"/>
      <c r="E11" s="22"/>
      <c r="F11" s="23"/>
      <c r="G11" s="22"/>
    </row>
    <row r="12" spans="1:9" x14ac:dyDescent="0.2">
      <c r="A12" s="20" t="s">
        <v>31</v>
      </c>
      <c r="B12" s="21"/>
      <c r="C12" s="21"/>
      <c r="D12" s="21"/>
      <c r="E12" s="22"/>
      <c r="F12" s="23"/>
      <c r="G12" s="22"/>
    </row>
    <row r="13" spans="1:9" x14ac:dyDescent="0.2">
      <c r="A13" s="21" t="s">
        <v>1134</v>
      </c>
      <c r="B13" s="21" t="s">
        <v>1135</v>
      </c>
      <c r="C13" s="21" t="s">
        <v>32</v>
      </c>
      <c r="D13" s="24">
        <v>8000000</v>
      </c>
      <c r="E13" s="22">
        <v>8303.0066666999992</v>
      </c>
      <c r="F13" s="23">
        <v>27.329318706402201</v>
      </c>
      <c r="G13" s="22">
        <v>7.6406056922351802</v>
      </c>
    </row>
    <row r="14" spans="1:9" x14ac:dyDescent="0.2">
      <c r="A14" s="21" t="s">
        <v>1136</v>
      </c>
      <c r="B14" s="21" t="s">
        <v>1137</v>
      </c>
      <c r="C14" s="21" t="s">
        <v>32</v>
      </c>
      <c r="D14" s="24">
        <v>7000000</v>
      </c>
      <c r="E14" s="22">
        <v>7082.53</v>
      </c>
      <c r="F14" s="23">
        <v>23.312123835085998</v>
      </c>
      <c r="G14" s="22">
        <v>7.2149359056721201</v>
      </c>
    </row>
    <row r="15" spans="1:9" x14ac:dyDescent="0.2">
      <c r="A15" s="21" t="s">
        <v>1138</v>
      </c>
      <c r="B15" s="21" t="s">
        <v>1139</v>
      </c>
      <c r="C15" s="21" t="s">
        <v>32</v>
      </c>
      <c r="D15" s="24">
        <v>5500000</v>
      </c>
      <c r="E15" s="22">
        <v>5715.5517221999999</v>
      </c>
      <c r="F15" s="23">
        <v>18.8127194002377</v>
      </c>
      <c r="G15" s="22">
        <v>6.8889122320499903</v>
      </c>
    </row>
    <row r="16" spans="1:9" x14ac:dyDescent="0.2">
      <c r="A16" s="21" t="s">
        <v>1140</v>
      </c>
      <c r="B16" s="21" t="s">
        <v>1141</v>
      </c>
      <c r="C16" s="21" t="s">
        <v>32</v>
      </c>
      <c r="D16" s="24">
        <v>1500000</v>
      </c>
      <c r="E16" s="22">
        <v>1575.3420000000001</v>
      </c>
      <c r="F16" s="23">
        <v>5.1852329304093399</v>
      </c>
      <c r="G16" s="22">
        <v>7.5983500725556699</v>
      </c>
    </row>
    <row r="17" spans="1:9" x14ac:dyDescent="0.2">
      <c r="A17" s="21" t="s">
        <v>1142</v>
      </c>
      <c r="B17" s="21" t="s">
        <v>1143</v>
      </c>
      <c r="C17" s="21" t="s">
        <v>32</v>
      </c>
      <c r="D17" s="24">
        <v>1500000</v>
      </c>
      <c r="E17" s="22">
        <v>1516.8062500000001</v>
      </c>
      <c r="F17" s="23">
        <v>4.9925627048289796</v>
      </c>
      <c r="G17" s="22">
        <v>7.4465674175591001</v>
      </c>
    </row>
    <row r="18" spans="1:9" x14ac:dyDescent="0.2">
      <c r="A18" s="20" t="s">
        <v>28</v>
      </c>
      <c r="B18" s="20"/>
      <c r="C18" s="20"/>
      <c r="D18" s="20"/>
      <c r="E18" s="25">
        <f>SUM(E13:E17)</f>
        <v>24193.236638899998</v>
      </c>
      <c r="F18" s="26">
        <f>SUM(F13:F17)</f>
        <v>79.631957576964226</v>
      </c>
      <c r="G18" s="25"/>
      <c r="H18" s="14"/>
      <c r="I18" s="14"/>
    </row>
    <row r="19" spans="1:9" x14ac:dyDescent="0.2">
      <c r="A19" s="21"/>
      <c r="B19" s="21"/>
      <c r="C19" s="21"/>
      <c r="D19" s="21"/>
      <c r="E19" s="22"/>
      <c r="F19" s="23"/>
      <c r="G19" s="22"/>
    </row>
    <row r="20" spans="1:9" x14ac:dyDescent="0.2">
      <c r="A20" s="20" t="s">
        <v>992</v>
      </c>
      <c r="B20" s="21"/>
      <c r="C20" s="21"/>
      <c r="D20" s="21"/>
      <c r="E20" s="22"/>
      <c r="F20" s="23"/>
      <c r="G20" s="22"/>
    </row>
    <row r="21" spans="1:9" x14ac:dyDescent="0.2">
      <c r="A21" s="21" t="s">
        <v>993</v>
      </c>
      <c r="B21" s="21" t="s">
        <v>994</v>
      </c>
      <c r="C21" s="21" t="s">
        <v>995</v>
      </c>
      <c r="D21" s="24">
        <v>789.46100000000001</v>
      </c>
      <c r="E21" s="22">
        <v>82.372204400000001</v>
      </c>
      <c r="F21" s="23">
        <v>0.27112783560984799</v>
      </c>
      <c r="G21" s="22">
        <v>6.67</v>
      </c>
    </row>
    <row r="22" spans="1:9" x14ac:dyDescent="0.2">
      <c r="A22" s="20" t="s">
        <v>28</v>
      </c>
      <c r="B22" s="20"/>
      <c r="C22" s="20"/>
      <c r="D22" s="20"/>
      <c r="E22" s="25">
        <f>SUM(E21:E21)</f>
        <v>82.372204400000001</v>
      </c>
      <c r="F22" s="26">
        <f>SUM(F21:F21)</f>
        <v>0.27112783560984799</v>
      </c>
      <c r="G22" s="25"/>
      <c r="H22" s="14"/>
      <c r="I22" s="14"/>
    </row>
    <row r="23" spans="1:9" x14ac:dyDescent="0.2">
      <c r="A23" s="21"/>
      <c r="B23" s="21"/>
      <c r="C23" s="21"/>
      <c r="D23" s="21"/>
      <c r="E23" s="22"/>
      <c r="F23" s="23"/>
      <c r="G23" s="22"/>
    </row>
    <row r="24" spans="1:9" x14ac:dyDescent="0.2">
      <c r="A24" s="20" t="s">
        <v>33</v>
      </c>
      <c r="B24" s="20"/>
      <c r="C24" s="20"/>
      <c r="D24" s="20"/>
      <c r="E24" s="25">
        <f>E10+E18+E22</f>
        <v>30024.612732399997</v>
      </c>
      <c r="F24" s="26">
        <f>F10+F18+F22</f>
        <v>98.825912508412742</v>
      </c>
      <c r="G24" s="25"/>
      <c r="H24" s="14"/>
      <c r="I24" s="14"/>
    </row>
    <row r="25" spans="1:9" x14ac:dyDescent="0.2">
      <c r="A25" s="20"/>
      <c r="B25" s="20"/>
      <c r="C25" s="20"/>
      <c r="D25" s="20"/>
      <c r="E25" s="25"/>
      <c r="F25" s="26"/>
      <c r="G25" s="25"/>
      <c r="H25" s="14"/>
      <c r="I25" s="14"/>
    </row>
    <row r="26" spans="1:9" x14ac:dyDescent="0.2">
      <c r="A26" s="20" t="s">
        <v>35</v>
      </c>
      <c r="B26" s="20"/>
      <c r="C26" s="20"/>
      <c r="D26" s="20"/>
      <c r="E26" s="25">
        <f>E28-(E10+E18+E22)</f>
        <v>356.70323050000297</v>
      </c>
      <c r="F26" s="26">
        <f>F28-(F10+F18+F22)</f>
        <v>1.1740874915872581</v>
      </c>
      <c r="G26" s="25"/>
      <c r="H26" s="14"/>
      <c r="I26" s="14"/>
    </row>
    <row r="27" spans="1:9" x14ac:dyDescent="0.2">
      <c r="A27" s="20"/>
      <c r="B27" s="20"/>
      <c r="C27" s="20"/>
      <c r="D27" s="20"/>
      <c r="E27" s="25"/>
      <c r="F27" s="26"/>
      <c r="G27" s="25"/>
      <c r="H27" s="14"/>
      <c r="I27" s="14"/>
    </row>
    <row r="28" spans="1:9" x14ac:dyDescent="0.2">
      <c r="A28" s="27" t="s">
        <v>34</v>
      </c>
      <c r="B28" s="27"/>
      <c r="C28" s="27"/>
      <c r="D28" s="27"/>
      <c r="E28" s="28">
        <v>30381.3159629</v>
      </c>
      <c r="F28" s="29">
        <v>100</v>
      </c>
      <c r="G28" s="28"/>
      <c r="H28" s="14"/>
      <c r="I28" s="14"/>
    </row>
    <row r="30" spans="1:9" x14ac:dyDescent="0.2">
      <c r="A30" s="14" t="s">
        <v>36</v>
      </c>
    </row>
    <row r="31" spans="1:9" x14ac:dyDescent="0.2">
      <c r="A31" s="14" t="s">
        <v>997</v>
      </c>
    </row>
    <row r="32" spans="1:9" x14ac:dyDescent="0.2">
      <c r="A32" s="14" t="s">
        <v>998</v>
      </c>
    </row>
    <row r="33" spans="1:7" x14ac:dyDescent="0.2">
      <c r="A33" s="14"/>
    </row>
    <row r="34" spans="1:7" ht="33.75" customHeight="1" x14ac:dyDescent="0.2">
      <c r="A34" s="87" t="s">
        <v>999</v>
      </c>
      <c r="B34" s="87"/>
      <c r="C34" s="87"/>
      <c r="D34" s="87"/>
      <c r="E34" s="87"/>
      <c r="F34" s="87"/>
      <c r="G34" s="87"/>
    </row>
    <row r="36" spans="1:7" x14ac:dyDescent="0.2">
      <c r="A36" s="14" t="s">
        <v>37</v>
      </c>
    </row>
    <row r="37" spans="1:7" x14ac:dyDescent="0.2">
      <c r="A37" s="14" t="s">
        <v>38</v>
      </c>
    </row>
    <row r="38" spans="1:7" x14ac:dyDescent="0.2">
      <c r="A38" s="14" t="s">
        <v>39</v>
      </c>
      <c r="B38" s="14"/>
      <c r="C38" s="30" t="s">
        <v>41</v>
      </c>
      <c r="D38" s="14" t="s">
        <v>40</v>
      </c>
    </row>
    <row r="39" spans="1:7" x14ac:dyDescent="0.2">
      <c r="A39" s="7" t="s">
        <v>42</v>
      </c>
      <c r="C39" s="31">
        <v>37.006700000000002</v>
      </c>
      <c r="D39" s="31">
        <v>38.548400000000001</v>
      </c>
    </row>
    <row r="40" spans="1:7" x14ac:dyDescent="0.2">
      <c r="A40" s="7" t="s">
        <v>1021</v>
      </c>
      <c r="C40" s="31">
        <v>10.202199999999999</v>
      </c>
      <c r="D40" s="31">
        <v>10.2676</v>
      </c>
    </row>
    <row r="41" spans="1:7" x14ac:dyDescent="0.2">
      <c r="A41" s="7" t="s">
        <v>44</v>
      </c>
      <c r="C41" s="31">
        <v>40.057499999999997</v>
      </c>
      <c r="D41" s="31">
        <v>41.879199999999997</v>
      </c>
    </row>
    <row r="42" spans="1:7" x14ac:dyDescent="0.2">
      <c r="A42" s="7" t="s">
        <v>1023</v>
      </c>
      <c r="C42" s="31">
        <v>10.099500000000001</v>
      </c>
      <c r="D42" s="31">
        <v>10.1656</v>
      </c>
    </row>
    <row r="44" spans="1:7" x14ac:dyDescent="0.2">
      <c r="A44" s="14" t="s">
        <v>47</v>
      </c>
    </row>
    <row r="45" spans="1:7" x14ac:dyDescent="0.2">
      <c r="A45" s="88" t="s">
        <v>52</v>
      </c>
      <c r="B45" s="89"/>
      <c r="C45" s="33" t="s">
        <v>53</v>
      </c>
    </row>
    <row r="46" spans="1:7" x14ac:dyDescent="0.2">
      <c r="A46" s="83" t="s">
        <v>1021</v>
      </c>
      <c r="B46" s="84"/>
      <c r="C46" s="34">
        <v>0.35266652999999998</v>
      </c>
    </row>
    <row r="47" spans="1:7" x14ac:dyDescent="0.2">
      <c r="A47" s="83" t="s">
        <v>1023</v>
      </c>
      <c r="B47" s="84"/>
      <c r="C47" s="34">
        <v>0.37603047000000001</v>
      </c>
    </row>
    <row r="48" spans="1:7" x14ac:dyDescent="0.2">
      <c r="A48" s="7" t="s">
        <v>54</v>
      </c>
    </row>
    <row r="49" spans="1:5" x14ac:dyDescent="0.2">
      <c r="A49" s="7" t="s">
        <v>46</v>
      </c>
    </row>
    <row r="51" spans="1:5" x14ac:dyDescent="0.2">
      <c r="A51" s="14" t="s">
        <v>1015</v>
      </c>
      <c r="D51" s="32">
        <v>6.06391142601497</v>
      </c>
      <c r="E51" s="10" t="s">
        <v>49</v>
      </c>
    </row>
    <row r="53" spans="1:5" x14ac:dyDescent="0.2">
      <c r="A53" s="14" t="s">
        <v>1272</v>
      </c>
      <c r="D53" s="30" t="s">
        <v>48</v>
      </c>
    </row>
    <row r="55" spans="1:5" x14ac:dyDescent="0.2">
      <c r="A55" s="14" t="s">
        <v>1016</v>
      </c>
    </row>
    <row r="56" spans="1:5" ht="15" x14ac:dyDescent="0.25">
      <c r="A56" s="35"/>
    </row>
    <row r="57" spans="1:5" x14ac:dyDescent="0.2">
      <c r="A57" s="66" t="s">
        <v>891</v>
      </c>
    </row>
    <row r="58" spans="1:5" x14ac:dyDescent="0.2">
      <c r="A58" s="68"/>
    </row>
    <row r="59" spans="1:5" x14ac:dyDescent="0.2">
      <c r="A59" s="68"/>
    </row>
    <row r="60" spans="1:5" x14ac:dyDescent="0.2">
      <c r="A60" s="68"/>
    </row>
    <row r="61" spans="1:5" x14ac:dyDescent="0.2">
      <c r="A61" s="68"/>
    </row>
    <row r="62" spans="1:5" x14ac:dyDescent="0.2">
      <c r="A62" s="68"/>
    </row>
    <row r="63" spans="1:5" x14ac:dyDescent="0.2">
      <c r="A63" s="68"/>
    </row>
    <row r="64" spans="1:5" x14ac:dyDescent="0.2">
      <c r="A64" s="68"/>
    </row>
    <row r="65" spans="1:1" x14ac:dyDescent="0.2">
      <c r="A65" s="68"/>
    </row>
    <row r="66" spans="1:1" x14ac:dyDescent="0.2">
      <c r="A66" s="68"/>
    </row>
    <row r="67" spans="1:1" x14ac:dyDescent="0.2">
      <c r="A67" s="68"/>
    </row>
    <row r="68" spans="1:1" x14ac:dyDescent="0.2">
      <c r="A68" s="68"/>
    </row>
    <row r="69" spans="1:1" x14ac:dyDescent="0.2">
      <c r="A69" s="68"/>
    </row>
    <row r="70" spans="1:1" x14ac:dyDescent="0.2">
      <c r="A70" s="68"/>
    </row>
    <row r="71" spans="1:1" x14ac:dyDescent="0.2">
      <c r="A71" s="66" t="s">
        <v>1144</v>
      </c>
    </row>
    <row r="72" spans="1:1" x14ac:dyDescent="0.2">
      <c r="A72" s="68"/>
    </row>
    <row r="73" spans="1:1" x14ac:dyDescent="0.2">
      <c r="A73" s="66" t="s">
        <v>892</v>
      </c>
    </row>
    <row r="74" spans="1:1" x14ac:dyDescent="0.2">
      <c r="A74" s="68"/>
    </row>
    <row r="75" spans="1:1" x14ac:dyDescent="0.2">
      <c r="A75" s="68"/>
    </row>
    <row r="76" spans="1:1" x14ac:dyDescent="0.2">
      <c r="A76" s="68"/>
    </row>
    <row r="77" spans="1:1" x14ac:dyDescent="0.2">
      <c r="A77" s="68"/>
    </row>
    <row r="78" spans="1:1" x14ac:dyDescent="0.2">
      <c r="A78" s="68"/>
    </row>
    <row r="79" spans="1:1" x14ac:dyDescent="0.2">
      <c r="A79" s="68"/>
    </row>
    <row r="80" spans="1:1" x14ac:dyDescent="0.2">
      <c r="A80" s="68"/>
    </row>
    <row r="81" spans="1:1" x14ac:dyDescent="0.2">
      <c r="A81" s="68"/>
    </row>
    <row r="82" spans="1:1" x14ac:dyDescent="0.2">
      <c r="A82" s="68"/>
    </row>
    <row r="83" spans="1:1" x14ac:dyDescent="0.2">
      <c r="A83" s="68"/>
    </row>
    <row r="84" spans="1:1" x14ac:dyDescent="0.2">
      <c r="A84" s="68"/>
    </row>
    <row r="85" spans="1:1" x14ac:dyDescent="0.2">
      <c r="A85" s="68"/>
    </row>
    <row r="86" spans="1:1" x14ac:dyDescent="0.2">
      <c r="A86" s="68"/>
    </row>
    <row r="87" spans="1:1" x14ac:dyDescent="0.2">
      <c r="A87" s="68"/>
    </row>
    <row r="88" spans="1:1" x14ac:dyDescent="0.2">
      <c r="A88" s="7" t="s">
        <v>890</v>
      </c>
    </row>
    <row r="89" spans="1:1" x14ac:dyDescent="0.2">
      <c r="A89" s="67"/>
    </row>
    <row r="90" spans="1:1" x14ac:dyDescent="0.2">
      <c r="A90" s="68"/>
    </row>
    <row r="91" spans="1:1" x14ac:dyDescent="0.2">
      <c r="A91" s="67"/>
    </row>
  </sheetData>
  <mergeCells count="5">
    <mergeCell ref="A1:G1"/>
    <mergeCell ref="A34:G34"/>
    <mergeCell ref="A45:B45"/>
    <mergeCell ref="A46:B46"/>
    <mergeCell ref="A47:B47"/>
  </mergeCells>
  <conditionalFormatting sqref="F2:F3 F5:F33">
    <cfRule type="cellIs" dxfId="90" priority="2" stopIfTrue="1" operator="between">
      <formula>0.009</formula>
      <formula>-0.009</formula>
    </cfRule>
  </conditionalFormatting>
  <conditionalFormatting sqref="F35:F65536">
    <cfRule type="cellIs" dxfId="89"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117"/>
  <sheetViews>
    <sheetView workbookViewId="0">
      <selection sqref="A1:G1"/>
    </sheetView>
  </sheetViews>
  <sheetFormatPr defaultColWidth="9.140625" defaultRowHeight="11.25" x14ac:dyDescent="0.2"/>
  <cols>
    <col min="1" max="1" width="38.7109375" style="7" bestFit="1" customWidth="1"/>
    <col min="2" max="2" width="54" style="7" bestFit="1" customWidth="1"/>
    <col min="3" max="3" width="24.7109375" style="7" bestFit="1" customWidth="1"/>
    <col min="4" max="4" width="15" style="7" bestFit="1" customWidth="1"/>
    <col min="5" max="5" width="32.5703125" style="10" customWidth="1"/>
    <col min="6" max="6" width="13.5703125" style="11" bestFit="1" customWidth="1"/>
    <col min="7" max="7" width="4.5703125" style="10" bestFit="1" customWidth="1"/>
    <col min="8" max="16384" width="9.140625" style="7"/>
  </cols>
  <sheetData>
    <row r="1" spans="1:7" s="1" customFormat="1" ht="15" x14ac:dyDescent="0.2">
      <c r="A1" s="85" t="s">
        <v>1145</v>
      </c>
      <c r="B1" s="86"/>
      <c r="C1" s="86"/>
      <c r="D1" s="86"/>
      <c r="E1" s="86"/>
      <c r="F1" s="86"/>
      <c r="G1" s="86"/>
    </row>
    <row r="2" spans="1:7" s="1" customFormat="1" ht="12" x14ac:dyDescent="0.2">
      <c r="E2" s="5"/>
      <c r="F2" s="9"/>
      <c r="G2" s="10"/>
    </row>
    <row r="3" spans="1:7" s="1" customFormat="1" ht="12" x14ac:dyDescent="0.2">
      <c r="A3" s="8" t="s">
        <v>7</v>
      </c>
      <c r="B3" s="2"/>
      <c r="C3" s="3"/>
      <c r="D3" s="3"/>
      <c r="E3" s="4"/>
      <c r="F3" s="9"/>
      <c r="G3" s="10"/>
    </row>
    <row r="4" spans="1:7" s="1" customFormat="1" ht="30" customHeight="1" x14ac:dyDescent="0.2">
      <c r="A4" s="6" t="s">
        <v>2</v>
      </c>
      <c r="B4" s="6" t="s">
        <v>0</v>
      </c>
      <c r="C4" s="13" t="s">
        <v>921</v>
      </c>
      <c r="D4" s="13" t="s">
        <v>1</v>
      </c>
      <c r="E4" s="53" t="s">
        <v>6</v>
      </c>
      <c r="F4" s="12" t="s">
        <v>3</v>
      </c>
      <c r="G4" s="12" t="s">
        <v>5</v>
      </c>
    </row>
    <row r="5" spans="1:7" x14ac:dyDescent="0.2">
      <c r="A5" s="16" t="s">
        <v>24</v>
      </c>
      <c r="B5" s="17"/>
      <c r="C5" s="17"/>
      <c r="D5" s="17"/>
      <c r="E5" s="18"/>
      <c r="F5" s="19"/>
      <c r="G5" s="18"/>
    </row>
    <row r="6" spans="1:7" x14ac:dyDescent="0.2">
      <c r="A6" s="20" t="s">
        <v>25</v>
      </c>
      <c r="B6" s="21"/>
      <c r="C6" s="21"/>
      <c r="D6" s="21"/>
      <c r="E6" s="22"/>
      <c r="F6" s="23"/>
      <c r="G6" s="22"/>
    </row>
    <row r="7" spans="1:7" x14ac:dyDescent="0.2">
      <c r="A7" s="21" t="s">
        <v>72</v>
      </c>
      <c r="B7" s="21" t="s">
        <v>71</v>
      </c>
      <c r="C7" s="21" t="s">
        <v>55</v>
      </c>
      <c r="D7" s="24">
        <v>5000</v>
      </c>
      <c r="E7" s="22">
        <v>5285.5663698999997</v>
      </c>
      <c r="F7" s="23">
        <v>6.91132601926713</v>
      </c>
      <c r="G7" s="22">
        <v>7.88</v>
      </c>
    </row>
    <row r="8" spans="1:7" x14ac:dyDescent="0.2">
      <c r="A8" s="21" t="s">
        <v>74</v>
      </c>
      <c r="B8" s="21" t="s">
        <v>73</v>
      </c>
      <c r="C8" s="21" t="s">
        <v>26</v>
      </c>
      <c r="D8" s="24">
        <v>5000</v>
      </c>
      <c r="E8" s="22">
        <v>5135.9281506999996</v>
      </c>
      <c r="F8" s="23">
        <v>6.7156613647235304</v>
      </c>
      <c r="G8" s="22">
        <v>7.5949999999999998</v>
      </c>
    </row>
    <row r="9" spans="1:7" x14ac:dyDescent="0.2">
      <c r="A9" s="21" t="s">
        <v>1146</v>
      </c>
      <c r="B9" s="21" t="s">
        <v>1147</v>
      </c>
      <c r="C9" s="21" t="s">
        <v>26</v>
      </c>
      <c r="D9" s="24">
        <v>500</v>
      </c>
      <c r="E9" s="22">
        <v>5111.2239041000003</v>
      </c>
      <c r="F9" s="23">
        <v>6.6833584684274498</v>
      </c>
      <c r="G9" s="22">
        <v>7.7050000000000001</v>
      </c>
    </row>
    <row r="10" spans="1:7" x14ac:dyDescent="0.2">
      <c r="A10" s="21" t="s">
        <v>76</v>
      </c>
      <c r="B10" s="21" t="s">
        <v>75</v>
      </c>
      <c r="C10" s="21" t="s">
        <v>26</v>
      </c>
      <c r="D10" s="24">
        <v>5000</v>
      </c>
      <c r="E10" s="22">
        <v>5076.1005478999996</v>
      </c>
      <c r="F10" s="23">
        <v>6.6374317032331902</v>
      </c>
      <c r="G10" s="22">
        <v>7.8895999999999997</v>
      </c>
    </row>
    <row r="11" spans="1:7" x14ac:dyDescent="0.2">
      <c r="A11" s="21" t="s">
        <v>57</v>
      </c>
      <c r="B11" s="21" t="s">
        <v>56</v>
      </c>
      <c r="C11" s="21" t="s">
        <v>58</v>
      </c>
      <c r="D11" s="24">
        <v>5000</v>
      </c>
      <c r="E11" s="22">
        <v>5043.6434932000002</v>
      </c>
      <c r="F11" s="23">
        <v>6.59499135323885</v>
      </c>
      <c r="G11" s="22">
        <v>7.9249999999999998</v>
      </c>
    </row>
    <row r="12" spans="1:7" x14ac:dyDescent="0.2">
      <c r="A12" s="21" t="s">
        <v>78</v>
      </c>
      <c r="B12" s="21" t="s">
        <v>77</v>
      </c>
      <c r="C12" s="21" t="s">
        <v>26</v>
      </c>
      <c r="D12" s="24">
        <v>9000</v>
      </c>
      <c r="E12" s="22">
        <v>4916.268</v>
      </c>
      <c r="F12" s="23">
        <v>6.4284370998700098</v>
      </c>
      <c r="G12" s="22">
        <v>6.2298</v>
      </c>
    </row>
    <row r="13" spans="1:7" x14ac:dyDescent="0.2">
      <c r="A13" s="21" t="s">
        <v>66</v>
      </c>
      <c r="B13" s="21" t="s">
        <v>65</v>
      </c>
      <c r="C13" s="21" t="s">
        <v>67</v>
      </c>
      <c r="D13" s="24">
        <v>2500</v>
      </c>
      <c r="E13" s="22">
        <v>2657.3613525000001</v>
      </c>
      <c r="F13" s="23">
        <v>3.4747251993121102</v>
      </c>
      <c r="G13" s="22">
        <v>7.72</v>
      </c>
    </row>
    <row r="14" spans="1:7" x14ac:dyDescent="0.2">
      <c r="A14" s="21" t="s">
        <v>1148</v>
      </c>
      <c r="B14" s="21" t="s">
        <v>1149</v>
      </c>
      <c r="C14" s="21" t="s">
        <v>26</v>
      </c>
      <c r="D14" s="24">
        <v>2500</v>
      </c>
      <c r="E14" s="22">
        <v>2639.9326918000002</v>
      </c>
      <c r="F14" s="23">
        <v>3.4519357482396802</v>
      </c>
      <c r="G14" s="22">
        <v>7.7850000000000001</v>
      </c>
    </row>
    <row r="15" spans="1:7" x14ac:dyDescent="0.2">
      <c r="A15" s="21" t="s">
        <v>1150</v>
      </c>
      <c r="B15" s="21" t="s">
        <v>1151</v>
      </c>
      <c r="C15" s="21" t="s">
        <v>67</v>
      </c>
      <c r="D15" s="24">
        <v>2500</v>
      </c>
      <c r="E15" s="22">
        <v>2637.5034589000002</v>
      </c>
      <c r="F15" s="23">
        <v>3.4487593203275799</v>
      </c>
      <c r="G15" s="22">
        <v>7.5</v>
      </c>
    </row>
    <row r="16" spans="1:7" x14ac:dyDescent="0.2">
      <c r="A16" s="21" t="s">
        <v>1152</v>
      </c>
      <c r="B16" s="21" t="s">
        <v>1153</v>
      </c>
      <c r="C16" s="21" t="s">
        <v>26</v>
      </c>
      <c r="D16" s="24">
        <v>250</v>
      </c>
      <c r="E16" s="22">
        <v>2637.4250820000002</v>
      </c>
      <c r="F16" s="23">
        <v>3.4486568358878098</v>
      </c>
      <c r="G16" s="22">
        <v>7.98</v>
      </c>
    </row>
    <row r="17" spans="1:9" x14ac:dyDescent="0.2">
      <c r="A17" s="21" t="s">
        <v>1154</v>
      </c>
      <c r="B17" s="21" t="s">
        <v>1155</v>
      </c>
      <c r="C17" s="21" t="s">
        <v>26</v>
      </c>
      <c r="D17" s="24">
        <v>2500</v>
      </c>
      <c r="E17" s="22">
        <v>2633.5506848999999</v>
      </c>
      <c r="F17" s="23">
        <v>3.4435907332959101</v>
      </c>
      <c r="G17" s="22">
        <v>7.5163000000000002</v>
      </c>
    </row>
    <row r="18" spans="1:9" x14ac:dyDescent="0.2">
      <c r="A18" s="21" t="s">
        <v>1156</v>
      </c>
      <c r="B18" s="21" t="s">
        <v>1157</v>
      </c>
      <c r="C18" s="21" t="s">
        <v>26</v>
      </c>
      <c r="D18" s="24">
        <v>2500</v>
      </c>
      <c r="E18" s="22">
        <v>2616.6096575000001</v>
      </c>
      <c r="F18" s="23">
        <v>3.4214389040937498</v>
      </c>
      <c r="G18" s="22">
        <v>7.9924999999999997</v>
      </c>
    </row>
    <row r="19" spans="1:9" x14ac:dyDescent="0.2">
      <c r="A19" s="21" t="s">
        <v>80</v>
      </c>
      <c r="B19" s="21" t="s">
        <v>79</v>
      </c>
      <c r="C19" s="21" t="s">
        <v>70</v>
      </c>
      <c r="D19" s="24">
        <v>2500</v>
      </c>
      <c r="E19" s="22">
        <v>2597.7515067999998</v>
      </c>
      <c r="F19" s="23">
        <v>3.39678027368653</v>
      </c>
      <c r="G19" s="22">
        <v>7.93</v>
      </c>
    </row>
    <row r="20" spans="1:9" x14ac:dyDescent="0.2">
      <c r="A20" s="21" t="s">
        <v>82</v>
      </c>
      <c r="B20" s="21" t="s">
        <v>81</v>
      </c>
      <c r="C20" s="21" t="s">
        <v>26</v>
      </c>
      <c r="D20" s="24">
        <v>250</v>
      </c>
      <c r="E20" s="22">
        <v>2586.5574044</v>
      </c>
      <c r="F20" s="23">
        <v>3.3821430360160298</v>
      </c>
      <c r="G20" s="22">
        <v>7.7</v>
      </c>
    </row>
    <row r="21" spans="1:9" x14ac:dyDescent="0.2">
      <c r="A21" s="21" t="s">
        <v>84</v>
      </c>
      <c r="B21" s="21" t="s">
        <v>83</v>
      </c>
      <c r="C21" s="21" t="s">
        <v>26</v>
      </c>
      <c r="D21" s="24">
        <v>250</v>
      </c>
      <c r="E21" s="22">
        <v>2458.0257534000002</v>
      </c>
      <c r="F21" s="23">
        <v>3.2140770083308099</v>
      </c>
      <c r="G21" s="22">
        <v>7.7050000000000001</v>
      </c>
    </row>
    <row r="22" spans="1:9" x14ac:dyDescent="0.2">
      <c r="A22" s="21" t="s">
        <v>1158</v>
      </c>
      <c r="B22" s="21" t="s">
        <v>1159</v>
      </c>
      <c r="C22" s="21" t="s">
        <v>26</v>
      </c>
      <c r="D22" s="24">
        <v>200</v>
      </c>
      <c r="E22" s="22">
        <v>2105.6025574</v>
      </c>
      <c r="F22" s="23">
        <v>2.7532538091030299</v>
      </c>
      <c r="G22" s="22">
        <v>7.6174999999999997</v>
      </c>
    </row>
    <row r="23" spans="1:9" x14ac:dyDescent="0.2">
      <c r="A23" s="21" t="s">
        <v>1160</v>
      </c>
      <c r="B23" s="21" t="s">
        <v>1161</v>
      </c>
      <c r="C23" s="21" t="s">
        <v>27</v>
      </c>
      <c r="D23" s="24">
        <v>200</v>
      </c>
      <c r="E23" s="22">
        <v>2017.2987671000001</v>
      </c>
      <c r="F23" s="23">
        <v>2.6377891188901099</v>
      </c>
      <c r="G23" s="22">
        <v>7.63</v>
      </c>
    </row>
    <row r="24" spans="1:9" x14ac:dyDescent="0.2">
      <c r="A24" s="21" t="s">
        <v>69</v>
      </c>
      <c r="B24" s="21" t="s">
        <v>68</v>
      </c>
      <c r="C24" s="21" t="s">
        <v>70</v>
      </c>
      <c r="D24" s="24">
        <v>1500</v>
      </c>
      <c r="E24" s="22">
        <v>1605.6574098000001</v>
      </c>
      <c r="F24" s="23">
        <v>2.0995331545878901</v>
      </c>
      <c r="G24" s="22">
        <v>7.94</v>
      </c>
    </row>
    <row r="25" spans="1:9" x14ac:dyDescent="0.2">
      <c r="A25" s="21" t="s">
        <v>86</v>
      </c>
      <c r="B25" s="21" t="s">
        <v>85</v>
      </c>
      <c r="C25" s="21" t="s">
        <v>26</v>
      </c>
      <c r="D25" s="24">
        <v>1000</v>
      </c>
      <c r="E25" s="22">
        <v>1041.9288684999999</v>
      </c>
      <c r="F25" s="23">
        <v>1.36241030669829</v>
      </c>
      <c r="G25" s="22">
        <v>7.85</v>
      </c>
    </row>
    <row r="26" spans="1:9" x14ac:dyDescent="0.2">
      <c r="A26" s="21" t="s">
        <v>1162</v>
      </c>
      <c r="B26" s="21" t="s">
        <v>1163</v>
      </c>
      <c r="C26" s="21" t="s">
        <v>26</v>
      </c>
      <c r="D26" s="24">
        <v>50</v>
      </c>
      <c r="E26" s="22">
        <v>502.69161639999999</v>
      </c>
      <c r="F26" s="23">
        <v>0.65731189525456801</v>
      </c>
      <c r="G26" s="22">
        <v>7.6950000000000003</v>
      </c>
    </row>
    <row r="27" spans="1:9" x14ac:dyDescent="0.2">
      <c r="A27" s="20" t="s">
        <v>28</v>
      </c>
      <c r="B27" s="20"/>
      <c r="C27" s="20"/>
      <c r="D27" s="20"/>
      <c r="E27" s="25">
        <f>SUM(E6:E26)</f>
        <v>61306.627277200001</v>
      </c>
      <c r="F27" s="26">
        <f>SUM(F6:F26)</f>
        <v>80.163611352484253</v>
      </c>
      <c r="G27" s="25"/>
      <c r="H27" s="14"/>
      <c r="I27" s="14"/>
    </row>
    <row r="28" spans="1:9" x14ac:dyDescent="0.2">
      <c r="A28" s="21"/>
      <c r="B28" s="21"/>
      <c r="C28" s="21"/>
      <c r="D28" s="21"/>
      <c r="E28" s="22"/>
      <c r="F28" s="23"/>
      <c r="G28" s="22"/>
    </row>
    <row r="29" spans="1:9" x14ac:dyDescent="0.2">
      <c r="A29" s="20" t="s">
        <v>31</v>
      </c>
      <c r="B29" s="21"/>
      <c r="C29" s="21"/>
      <c r="D29" s="21"/>
      <c r="E29" s="22"/>
      <c r="F29" s="23"/>
      <c r="G29" s="22"/>
    </row>
    <row r="30" spans="1:9" x14ac:dyDescent="0.2">
      <c r="A30" s="21" t="s">
        <v>1142</v>
      </c>
      <c r="B30" s="21" t="s">
        <v>1143</v>
      </c>
      <c r="C30" s="21" t="s">
        <v>32</v>
      </c>
      <c r="D30" s="24">
        <v>3500000</v>
      </c>
      <c r="E30" s="22">
        <v>3539.2145833</v>
      </c>
      <c r="F30" s="23">
        <v>4.6278230421300597</v>
      </c>
      <c r="G30" s="22">
        <v>7.4465674175591001</v>
      </c>
    </row>
    <row r="31" spans="1:9" x14ac:dyDescent="0.2">
      <c r="A31" s="21" t="s">
        <v>62</v>
      </c>
      <c r="B31" s="21" t="s">
        <v>61</v>
      </c>
      <c r="C31" s="21" t="s">
        <v>32</v>
      </c>
      <c r="D31" s="24">
        <v>3015500</v>
      </c>
      <c r="E31" s="22">
        <v>3025.2300132999999</v>
      </c>
      <c r="F31" s="23">
        <v>3.9557446528826201</v>
      </c>
      <c r="G31" s="22">
        <v>6.9231241666125003</v>
      </c>
    </row>
    <row r="32" spans="1:9" x14ac:dyDescent="0.2">
      <c r="A32" s="20" t="s">
        <v>28</v>
      </c>
      <c r="B32" s="20"/>
      <c r="C32" s="20"/>
      <c r="D32" s="20"/>
      <c r="E32" s="25">
        <f>SUM(E30:E31)</f>
        <v>6564.4445966000003</v>
      </c>
      <c r="F32" s="26">
        <f>SUM(F30:F31)</f>
        <v>8.5835676950126789</v>
      </c>
      <c r="G32" s="25"/>
      <c r="H32" s="14"/>
      <c r="I32" s="14"/>
    </row>
    <row r="33" spans="1:9" x14ac:dyDescent="0.2">
      <c r="A33" s="21"/>
      <c r="B33" s="21"/>
      <c r="C33" s="21"/>
      <c r="D33" s="21"/>
      <c r="E33" s="22"/>
      <c r="F33" s="23"/>
      <c r="G33" s="22"/>
    </row>
    <row r="34" spans="1:9" x14ac:dyDescent="0.2">
      <c r="A34" s="20" t="s">
        <v>992</v>
      </c>
      <c r="B34" s="21"/>
      <c r="C34" s="21"/>
      <c r="D34" s="21"/>
      <c r="E34" s="22"/>
      <c r="F34" s="23"/>
      <c r="G34" s="22"/>
    </row>
    <row r="35" spans="1:9" x14ac:dyDescent="0.2">
      <c r="A35" s="21" t="s">
        <v>993</v>
      </c>
      <c r="B35" s="21" t="s">
        <v>994</v>
      </c>
      <c r="C35" s="21" t="s">
        <v>995</v>
      </c>
      <c r="D35" s="24">
        <v>1954.4390000000001</v>
      </c>
      <c r="E35" s="22">
        <v>203.92577829999999</v>
      </c>
      <c r="F35" s="23">
        <v>0.26665023933674598</v>
      </c>
      <c r="G35" s="22">
        <v>6.67</v>
      </c>
    </row>
    <row r="36" spans="1:9" x14ac:dyDescent="0.2">
      <c r="A36" s="20" t="s">
        <v>28</v>
      </c>
      <c r="B36" s="20"/>
      <c r="C36" s="20"/>
      <c r="D36" s="20"/>
      <c r="E36" s="25">
        <f>SUM(E35:E35)</f>
        <v>203.92577829999999</v>
      </c>
      <c r="F36" s="26">
        <f>SUM(F35:F35)</f>
        <v>0.26665023933674598</v>
      </c>
      <c r="G36" s="25"/>
      <c r="H36" s="14"/>
      <c r="I36" s="14"/>
    </row>
    <row r="37" spans="1:9" x14ac:dyDescent="0.2">
      <c r="A37" s="21"/>
      <c r="B37" s="21"/>
      <c r="C37" s="21"/>
      <c r="D37" s="21"/>
      <c r="E37" s="22"/>
      <c r="F37" s="23"/>
      <c r="G37" s="22"/>
    </row>
    <row r="38" spans="1:9" x14ac:dyDescent="0.2">
      <c r="A38" s="20" t="s">
        <v>33</v>
      </c>
      <c r="B38" s="20"/>
      <c r="C38" s="20"/>
      <c r="D38" s="20"/>
      <c r="E38" s="25">
        <f>E27+E32+E36</f>
        <v>68074.997652100006</v>
      </c>
      <c r="F38" s="26">
        <f>F27+F32+F36</f>
        <v>89.013829286833669</v>
      </c>
      <c r="G38" s="25"/>
      <c r="H38" s="14"/>
      <c r="I38" s="14"/>
    </row>
    <row r="39" spans="1:9" x14ac:dyDescent="0.2">
      <c r="A39" s="20"/>
      <c r="B39" s="20"/>
      <c r="C39" s="20"/>
      <c r="D39" s="20"/>
      <c r="E39" s="25"/>
      <c r="F39" s="26"/>
      <c r="G39" s="25"/>
      <c r="H39" s="14"/>
      <c r="I39" s="14"/>
    </row>
    <row r="40" spans="1:9" x14ac:dyDescent="0.2">
      <c r="A40" s="20" t="s">
        <v>35</v>
      </c>
      <c r="B40" s="20"/>
      <c r="C40" s="20"/>
      <c r="D40" s="20"/>
      <c r="E40" s="25">
        <f>E42-(E27+E32+E36)</f>
        <v>8401.8803762999887</v>
      </c>
      <c r="F40" s="26">
        <f>F42-(F27+F32+F36)</f>
        <v>10.986170713166331</v>
      </c>
      <c r="G40" s="25"/>
      <c r="H40" s="14"/>
      <c r="I40" s="14"/>
    </row>
    <row r="41" spans="1:9" x14ac:dyDescent="0.2">
      <c r="A41" s="20"/>
      <c r="B41" s="20"/>
      <c r="C41" s="20"/>
      <c r="D41" s="20"/>
      <c r="E41" s="25"/>
      <c r="F41" s="26"/>
      <c r="G41" s="25"/>
      <c r="H41" s="14"/>
      <c r="I41" s="14"/>
    </row>
    <row r="42" spans="1:9" x14ac:dyDescent="0.2">
      <c r="A42" s="27" t="s">
        <v>34</v>
      </c>
      <c r="B42" s="27"/>
      <c r="C42" s="27"/>
      <c r="D42" s="27"/>
      <c r="E42" s="28">
        <v>76476.878028399995</v>
      </c>
      <c r="F42" s="29">
        <v>100</v>
      </c>
      <c r="G42" s="28"/>
      <c r="H42" s="14"/>
      <c r="I42" s="14"/>
    </row>
    <row r="44" spans="1:9" x14ac:dyDescent="0.2">
      <c r="A44" s="14" t="s">
        <v>36</v>
      </c>
    </row>
    <row r="45" spans="1:9" x14ac:dyDescent="0.2">
      <c r="A45" s="14" t="s">
        <v>997</v>
      </c>
    </row>
    <row r="46" spans="1:9" x14ac:dyDescent="0.2">
      <c r="A46" s="14" t="s">
        <v>998</v>
      </c>
    </row>
    <row r="47" spans="1:9" x14ac:dyDescent="0.2">
      <c r="A47" s="14"/>
    </row>
    <row r="48" spans="1:9" ht="33.75" customHeight="1" x14ac:dyDescent="0.2">
      <c r="A48" s="87" t="s">
        <v>999</v>
      </c>
      <c r="B48" s="87"/>
      <c r="C48" s="87"/>
      <c r="D48" s="87"/>
      <c r="E48" s="87"/>
      <c r="F48" s="87"/>
      <c r="G48" s="87"/>
    </row>
    <row r="50" spans="1:4" x14ac:dyDescent="0.2">
      <c r="A50" s="14" t="s">
        <v>37</v>
      </c>
    </row>
    <row r="51" spans="1:4" x14ac:dyDescent="0.2">
      <c r="A51" s="14" t="s">
        <v>38</v>
      </c>
    </row>
    <row r="52" spans="1:4" x14ac:dyDescent="0.2">
      <c r="A52" s="14" t="s">
        <v>39</v>
      </c>
      <c r="B52" s="14"/>
      <c r="C52" s="30" t="s">
        <v>41</v>
      </c>
      <c r="D52" s="14" t="s">
        <v>40</v>
      </c>
    </row>
    <row r="53" spans="1:4" x14ac:dyDescent="0.2">
      <c r="A53" s="7" t="s">
        <v>42</v>
      </c>
      <c r="C53" s="31">
        <v>89.511300000000006</v>
      </c>
      <c r="D53" s="31">
        <v>93.233900000000006</v>
      </c>
    </row>
    <row r="54" spans="1:4" x14ac:dyDescent="0.2">
      <c r="A54" s="7" t="s">
        <v>87</v>
      </c>
      <c r="C54" s="31">
        <v>14.8568</v>
      </c>
      <c r="D54" s="31">
        <v>15.0115</v>
      </c>
    </row>
    <row r="55" spans="1:4" x14ac:dyDescent="0.2">
      <c r="A55" s="7" t="s">
        <v>88</v>
      </c>
      <c r="C55" s="31">
        <v>11.8985</v>
      </c>
      <c r="D55" s="31">
        <v>11.934799999999999</v>
      </c>
    </row>
    <row r="56" spans="1:4" x14ac:dyDescent="0.2">
      <c r="A56" s="7" t="s">
        <v>1164</v>
      </c>
      <c r="C56" s="31">
        <v>12.501099999999999</v>
      </c>
      <c r="D56" s="31">
        <v>12.516999999999999</v>
      </c>
    </row>
    <row r="57" spans="1:4" x14ac:dyDescent="0.2">
      <c r="A57" s="7" t="s">
        <v>1165</v>
      </c>
      <c r="C57" s="31">
        <v>16.2608</v>
      </c>
      <c r="D57" s="31">
        <v>16.937100000000001</v>
      </c>
    </row>
    <row r="58" spans="1:4" x14ac:dyDescent="0.2">
      <c r="A58" s="7" t="s">
        <v>44</v>
      </c>
      <c r="C58" s="31">
        <v>96.2958</v>
      </c>
      <c r="D58" s="31">
        <v>100.5787</v>
      </c>
    </row>
    <row r="59" spans="1:4" x14ac:dyDescent="0.2">
      <c r="A59" s="7" t="s">
        <v>89</v>
      </c>
      <c r="C59" s="31">
        <v>16.6144</v>
      </c>
      <c r="D59" s="31">
        <v>16.8184</v>
      </c>
    </row>
    <row r="60" spans="1:4" x14ac:dyDescent="0.2">
      <c r="A60" s="7" t="s">
        <v>90</v>
      </c>
      <c r="C60" s="31">
        <v>13.4528</v>
      </c>
      <c r="D60" s="31">
        <v>13.5314</v>
      </c>
    </row>
    <row r="61" spans="1:4" x14ac:dyDescent="0.2">
      <c r="A61" s="7" t="s">
        <v>1166</v>
      </c>
      <c r="C61" s="31">
        <v>14.5182</v>
      </c>
      <c r="D61" s="31">
        <v>14.629899999999999</v>
      </c>
    </row>
    <row r="62" spans="1:4" x14ac:dyDescent="0.2">
      <c r="A62" s="7" t="s">
        <v>1167</v>
      </c>
      <c r="C62" s="31">
        <v>18.204499999999999</v>
      </c>
      <c r="D62" s="31">
        <v>19.014900000000001</v>
      </c>
    </row>
    <row r="64" spans="1:4" x14ac:dyDescent="0.2">
      <c r="A64" s="14" t="s">
        <v>47</v>
      </c>
    </row>
    <row r="65" spans="1:5" x14ac:dyDescent="0.2">
      <c r="A65" s="88" t="s">
        <v>52</v>
      </c>
      <c r="B65" s="89"/>
      <c r="C65" s="33" t="s">
        <v>53</v>
      </c>
    </row>
    <row r="66" spans="1:5" x14ac:dyDescent="0.2">
      <c r="A66" s="83" t="s">
        <v>1168</v>
      </c>
      <c r="B66" s="84"/>
      <c r="C66" s="34">
        <v>0.45500000000000002</v>
      </c>
    </row>
    <row r="67" spans="1:5" x14ac:dyDescent="0.2">
      <c r="A67" s="83" t="s">
        <v>1169</v>
      </c>
      <c r="B67" s="84"/>
      <c r="C67" s="34">
        <v>0.45</v>
      </c>
    </row>
    <row r="68" spans="1:5" x14ac:dyDescent="0.2">
      <c r="A68" s="83" t="s">
        <v>1170</v>
      </c>
      <c r="B68" s="84"/>
      <c r="C68" s="34">
        <v>0.5</v>
      </c>
    </row>
    <row r="69" spans="1:5" x14ac:dyDescent="0.2">
      <c r="A69" s="83" t="s">
        <v>89</v>
      </c>
      <c r="B69" s="84"/>
      <c r="C69" s="34">
        <v>0.52500000000000002</v>
      </c>
    </row>
    <row r="70" spans="1:5" x14ac:dyDescent="0.2">
      <c r="A70" s="83" t="s">
        <v>90</v>
      </c>
      <c r="B70" s="84"/>
      <c r="C70" s="34">
        <v>0.51</v>
      </c>
    </row>
    <row r="71" spans="1:5" x14ac:dyDescent="0.2">
      <c r="A71" s="83" t="s">
        <v>1166</v>
      </c>
      <c r="B71" s="84"/>
      <c r="C71" s="34">
        <v>0.53</v>
      </c>
    </row>
    <row r="72" spans="1:5" x14ac:dyDescent="0.2">
      <c r="A72" s="7" t="s">
        <v>54</v>
      </c>
    </row>
    <row r="73" spans="1:5" x14ac:dyDescent="0.2">
      <c r="A73" s="7" t="s">
        <v>46</v>
      </c>
    </row>
    <row r="75" spans="1:5" x14ac:dyDescent="0.2">
      <c r="A75" s="14" t="s">
        <v>1015</v>
      </c>
      <c r="D75" s="32">
        <v>3.6724831783817899</v>
      </c>
      <c r="E75" s="10" t="s">
        <v>49</v>
      </c>
    </row>
    <row r="77" spans="1:5" x14ac:dyDescent="0.2">
      <c r="A77" s="14" t="s">
        <v>1272</v>
      </c>
      <c r="D77" s="30" t="s">
        <v>48</v>
      </c>
    </row>
    <row r="79" spans="1:5" x14ac:dyDescent="0.2">
      <c r="A79" s="14" t="s">
        <v>1171</v>
      </c>
    </row>
    <row r="80" spans="1:5" ht="15" x14ac:dyDescent="0.25">
      <c r="A80" s="35" t="s">
        <v>1172</v>
      </c>
    </row>
    <row r="82" spans="1:1" x14ac:dyDescent="0.2">
      <c r="A82" s="14" t="s">
        <v>1173</v>
      </c>
    </row>
    <row r="83" spans="1:1" x14ac:dyDescent="0.2">
      <c r="A83" s="66"/>
    </row>
    <row r="84" spans="1:1" x14ac:dyDescent="0.2">
      <c r="A84" s="66" t="s">
        <v>891</v>
      </c>
    </row>
    <row r="85" spans="1:1" x14ac:dyDescent="0.2">
      <c r="A85" s="67"/>
    </row>
    <row r="86" spans="1:1" x14ac:dyDescent="0.2">
      <c r="A86" s="68"/>
    </row>
    <row r="87" spans="1:1" x14ac:dyDescent="0.2">
      <c r="A87" s="68"/>
    </row>
    <row r="88" spans="1:1" x14ac:dyDescent="0.2">
      <c r="A88" s="68"/>
    </row>
    <row r="89" spans="1:1" x14ac:dyDescent="0.2">
      <c r="A89" s="68"/>
    </row>
    <row r="90" spans="1:1" x14ac:dyDescent="0.2">
      <c r="A90" s="68"/>
    </row>
    <row r="91" spans="1:1" x14ac:dyDescent="0.2">
      <c r="A91" s="68"/>
    </row>
    <row r="92" spans="1:1" x14ac:dyDescent="0.2">
      <c r="A92" s="68"/>
    </row>
    <row r="93" spans="1:1" x14ac:dyDescent="0.2">
      <c r="A93" s="68"/>
    </row>
    <row r="94" spans="1:1" x14ac:dyDescent="0.2">
      <c r="A94" s="68"/>
    </row>
    <row r="95" spans="1:1" x14ac:dyDescent="0.2">
      <c r="A95" s="68"/>
    </row>
    <row r="96" spans="1:1" x14ac:dyDescent="0.2">
      <c r="A96" s="68"/>
    </row>
    <row r="97" spans="1:1" x14ac:dyDescent="0.2">
      <c r="A97" s="68"/>
    </row>
    <row r="98" spans="1:1" x14ac:dyDescent="0.2">
      <c r="A98" s="66" t="s">
        <v>1174</v>
      </c>
    </row>
    <row r="99" spans="1:1" x14ac:dyDescent="0.2">
      <c r="A99" s="68"/>
    </row>
    <row r="100" spans="1:1" x14ac:dyDescent="0.2">
      <c r="A100" s="66" t="s">
        <v>892</v>
      </c>
    </row>
    <row r="101" spans="1:1" x14ac:dyDescent="0.2">
      <c r="A101" s="68"/>
    </row>
    <row r="102" spans="1:1" x14ac:dyDescent="0.2">
      <c r="A102" s="68"/>
    </row>
    <row r="103" spans="1:1" x14ac:dyDescent="0.2">
      <c r="A103" s="68"/>
    </row>
    <row r="104" spans="1:1" x14ac:dyDescent="0.2">
      <c r="A104" s="68"/>
    </row>
    <row r="105" spans="1:1" x14ac:dyDescent="0.2">
      <c r="A105" s="68"/>
    </row>
    <row r="106" spans="1:1" x14ac:dyDescent="0.2">
      <c r="A106" s="68"/>
    </row>
    <row r="107" spans="1:1" x14ac:dyDescent="0.2">
      <c r="A107" s="68"/>
    </row>
    <row r="108" spans="1:1" x14ac:dyDescent="0.2">
      <c r="A108" s="68"/>
    </row>
    <row r="109" spans="1:1" x14ac:dyDescent="0.2">
      <c r="A109" s="68"/>
    </row>
    <row r="110" spans="1:1" x14ac:dyDescent="0.2">
      <c r="A110" s="68"/>
    </row>
    <row r="111" spans="1:1" x14ac:dyDescent="0.2">
      <c r="A111" s="68"/>
    </row>
    <row r="112" spans="1:1" x14ac:dyDescent="0.2">
      <c r="A112" s="68"/>
    </row>
    <row r="113" spans="1:1" x14ac:dyDescent="0.2">
      <c r="A113" s="68"/>
    </row>
    <row r="114" spans="1:1" x14ac:dyDescent="0.2">
      <c r="A114" s="7" t="s">
        <v>890</v>
      </c>
    </row>
    <row r="115" spans="1:1" x14ac:dyDescent="0.2">
      <c r="A115" s="68"/>
    </row>
    <row r="116" spans="1:1" x14ac:dyDescent="0.2">
      <c r="A116" s="68"/>
    </row>
    <row r="117" spans="1:1" x14ac:dyDescent="0.2">
      <c r="A117" s="67"/>
    </row>
  </sheetData>
  <mergeCells count="9">
    <mergeCell ref="A69:B69"/>
    <mergeCell ref="A70:B70"/>
    <mergeCell ref="A71:B71"/>
    <mergeCell ref="A1:G1"/>
    <mergeCell ref="A48:G48"/>
    <mergeCell ref="A65:B65"/>
    <mergeCell ref="A66:B66"/>
    <mergeCell ref="A67:B67"/>
    <mergeCell ref="A68:B68"/>
  </mergeCells>
  <conditionalFormatting sqref="F2:F3 F5:F47">
    <cfRule type="cellIs" dxfId="88" priority="2" stopIfTrue="1" operator="between">
      <formula>0.009</formula>
      <formula>-0.009</formula>
    </cfRule>
  </conditionalFormatting>
  <conditionalFormatting sqref="F49:F65539">
    <cfRule type="cellIs" dxfId="87" priority="1" stopIfTrue="1" operator="between">
      <formula>0.009</formula>
      <formula>-0.009</formula>
    </cfRule>
  </conditionalFormatting>
  <hyperlinks>
    <hyperlink ref="A80" r:id="rId1" tooltip="https://www.franklintempletonindia.com/download/en-in/latest%20updates/189ea834-ae3f-48eb-9d73-a9cc9cd9317e/franklin-templeton-update-on-reliance-broadcast-july-23-2020-kcg9m1gq-en-in.pdf" xr:uid="{00000000-0004-0000-04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207"/>
  <sheetViews>
    <sheetView workbookViewId="0">
      <selection sqref="A1:G1"/>
    </sheetView>
  </sheetViews>
  <sheetFormatPr defaultColWidth="9.140625" defaultRowHeight="11.25" x14ac:dyDescent="0.2"/>
  <cols>
    <col min="1" max="1" width="38.7109375" style="7" bestFit="1" customWidth="1"/>
    <col min="2" max="2" width="54" style="7" bestFit="1" customWidth="1"/>
    <col min="3" max="3" width="24.7109375" style="7" bestFit="1" customWidth="1"/>
    <col min="4" max="4" width="15" style="7" bestFit="1" customWidth="1"/>
    <col min="5" max="5" width="32.5703125" style="10" customWidth="1"/>
    <col min="6" max="6" width="13.5703125" style="11" bestFit="1" customWidth="1"/>
    <col min="7" max="7" width="4.5703125" style="10" bestFit="1" customWidth="1"/>
    <col min="8" max="16384" width="9.140625" style="7"/>
  </cols>
  <sheetData>
    <row r="1" spans="1:8" s="1" customFormat="1" ht="15" x14ac:dyDescent="0.2">
      <c r="A1" s="85" t="s">
        <v>1175</v>
      </c>
      <c r="B1" s="86"/>
      <c r="C1" s="86"/>
      <c r="D1" s="86"/>
      <c r="E1" s="86"/>
      <c r="F1" s="86"/>
      <c r="G1" s="86"/>
    </row>
    <row r="2" spans="1:8" s="1" customFormat="1" ht="12" x14ac:dyDescent="0.2">
      <c r="E2" s="5"/>
      <c r="F2" s="9"/>
      <c r="G2" s="10"/>
    </row>
    <row r="3" spans="1:8" s="1" customFormat="1" ht="12" x14ac:dyDescent="0.2">
      <c r="A3" s="8" t="s">
        <v>7</v>
      </c>
      <c r="B3" s="2"/>
      <c r="C3" s="3"/>
      <c r="D3" s="3"/>
      <c r="E3" s="4"/>
      <c r="F3" s="9"/>
      <c r="G3" s="10"/>
    </row>
    <row r="4" spans="1:8" s="1" customFormat="1" ht="30" customHeight="1" x14ac:dyDescent="0.2">
      <c r="A4" s="6" t="s">
        <v>2</v>
      </c>
      <c r="B4" s="6" t="s">
        <v>0</v>
      </c>
      <c r="C4" s="13" t="s">
        <v>921</v>
      </c>
      <c r="D4" s="13" t="s">
        <v>1</v>
      </c>
      <c r="E4" s="53" t="s">
        <v>6</v>
      </c>
      <c r="F4" s="12" t="s">
        <v>3</v>
      </c>
      <c r="G4" s="12" t="s">
        <v>5</v>
      </c>
      <c r="H4" s="12" t="s">
        <v>1176</v>
      </c>
    </row>
    <row r="5" spans="1:8" x14ac:dyDescent="0.2">
      <c r="A5" s="16" t="s">
        <v>24</v>
      </c>
      <c r="B5" s="17"/>
      <c r="C5" s="17"/>
      <c r="D5" s="17"/>
      <c r="E5" s="18"/>
      <c r="F5" s="19"/>
      <c r="G5" s="18"/>
      <c r="H5" s="18"/>
    </row>
    <row r="6" spans="1:8" x14ac:dyDescent="0.2">
      <c r="A6" s="20" t="s">
        <v>25</v>
      </c>
      <c r="B6" s="21"/>
      <c r="C6" s="21"/>
      <c r="D6" s="21"/>
      <c r="E6" s="22"/>
      <c r="F6" s="23"/>
      <c r="G6" s="22"/>
      <c r="H6" s="22"/>
    </row>
    <row r="7" spans="1:8" x14ac:dyDescent="0.2">
      <c r="A7" s="21" t="s">
        <v>1177</v>
      </c>
      <c r="B7" s="21" t="s">
        <v>1178</v>
      </c>
      <c r="C7" s="21" t="s">
        <v>26</v>
      </c>
      <c r="D7" s="24">
        <v>5000</v>
      </c>
      <c r="E7" s="22">
        <v>5128.5234246999999</v>
      </c>
      <c r="F7" s="23">
        <v>8.8773401444176994</v>
      </c>
      <c r="G7" s="22">
        <v>7.3849999999999998</v>
      </c>
      <c r="H7" s="22"/>
    </row>
    <row r="8" spans="1:8" x14ac:dyDescent="0.2">
      <c r="A8" s="21" t="s">
        <v>60</v>
      </c>
      <c r="B8" s="21" t="s">
        <v>59</v>
      </c>
      <c r="C8" s="21" t="s">
        <v>55</v>
      </c>
      <c r="D8" s="24">
        <v>350</v>
      </c>
      <c r="E8" s="22">
        <v>3465.5740479000001</v>
      </c>
      <c r="F8" s="23">
        <v>5.9988181921338297</v>
      </c>
      <c r="G8" s="22">
        <v>7.5534999999999997</v>
      </c>
      <c r="H8" s="22"/>
    </row>
    <row r="9" spans="1:8" x14ac:dyDescent="0.2">
      <c r="A9" s="21" t="s">
        <v>78</v>
      </c>
      <c r="B9" s="21" t="s">
        <v>77</v>
      </c>
      <c r="C9" s="21" t="s">
        <v>26</v>
      </c>
      <c r="D9" s="24">
        <v>6000</v>
      </c>
      <c r="E9" s="22">
        <v>3277.5120000000002</v>
      </c>
      <c r="F9" s="23">
        <v>5.6732876974453399</v>
      </c>
      <c r="G9" s="22">
        <v>6.2298</v>
      </c>
      <c r="H9" s="22"/>
    </row>
    <row r="10" spans="1:8" x14ac:dyDescent="0.2">
      <c r="A10" s="21" t="s">
        <v>69</v>
      </c>
      <c r="B10" s="21" t="s">
        <v>68</v>
      </c>
      <c r="C10" s="21" t="s">
        <v>70</v>
      </c>
      <c r="D10" s="24">
        <v>3000</v>
      </c>
      <c r="E10" s="22">
        <v>3211.3148197</v>
      </c>
      <c r="F10" s="23">
        <v>5.5587021067284903</v>
      </c>
      <c r="G10" s="22">
        <v>7.94</v>
      </c>
      <c r="H10" s="22"/>
    </row>
    <row r="11" spans="1:8" x14ac:dyDescent="0.2">
      <c r="A11" s="21" t="s">
        <v>1179</v>
      </c>
      <c r="B11" s="21" t="s">
        <v>1180</v>
      </c>
      <c r="C11" s="21" t="s">
        <v>55</v>
      </c>
      <c r="D11" s="24">
        <v>2500</v>
      </c>
      <c r="E11" s="22">
        <v>2685.7252048999999</v>
      </c>
      <c r="F11" s="23">
        <v>4.6489202064486799</v>
      </c>
      <c r="G11" s="22">
        <v>7.4749999999999996</v>
      </c>
      <c r="H11" s="22"/>
    </row>
    <row r="12" spans="1:8" x14ac:dyDescent="0.2">
      <c r="A12" s="21" t="s">
        <v>66</v>
      </c>
      <c r="B12" s="21" t="s">
        <v>65</v>
      </c>
      <c r="C12" s="21" t="s">
        <v>67</v>
      </c>
      <c r="D12" s="24">
        <v>2500</v>
      </c>
      <c r="E12" s="22">
        <v>2657.3613525000001</v>
      </c>
      <c r="F12" s="23">
        <v>4.5998231185133598</v>
      </c>
      <c r="G12" s="22">
        <v>7.72</v>
      </c>
      <c r="H12" s="72"/>
    </row>
    <row r="13" spans="1:8" x14ac:dyDescent="0.2">
      <c r="A13" s="21" t="s">
        <v>1150</v>
      </c>
      <c r="B13" s="21" t="s">
        <v>1151</v>
      </c>
      <c r="C13" s="21" t="s">
        <v>67</v>
      </c>
      <c r="D13" s="24">
        <v>2500</v>
      </c>
      <c r="E13" s="22">
        <v>2637.5034589000002</v>
      </c>
      <c r="F13" s="23">
        <v>4.5654496231735804</v>
      </c>
      <c r="G13" s="22">
        <v>7.5</v>
      </c>
      <c r="H13" s="22"/>
    </row>
    <row r="14" spans="1:8" x14ac:dyDescent="0.2">
      <c r="A14" s="21" t="s">
        <v>1154</v>
      </c>
      <c r="B14" s="21" t="s">
        <v>1155</v>
      </c>
      <c r="C14" s="21" t="s">
        <v>26</v>
      </c>
      <c r="D14" s="24">
        <v>2500</v>
      </c>
      <c r="E14" s="22">
        <v>2633.5506848999999</v>
      </c>
      <c r="F14" s="23">
        <v>4.5586074745849698</v>
      </c>
      <c r="G14" s="22">
        <v>7.5163000000000002</v>
      </c>
      <c r="H14" s="72"/>
    </row>
    <row r="15" spans="1:8" x14ac:dyDescent="0.2">
      <c r="A15" s="21" t="s">
        <v>1181</v>
      </c>
      <c r="B15" s="21" t="s">
        <v>1182</v>
      </c>
      <c r="C15" s="21" t="s">
        <v>27</v>
      </c>
      <c r="D15" s="24">
        <v>2500</v>
      </c>
      <c r="E15" s="22">
        <v>2601.4890411000001</v>
      </c>
      <c r="F15" s="23">
        <v>4.5031096062841298</v>
      </c>
      <c r="G15" s="22">
        <v>7.5171000000000001</v>
      </c>
      <c r="H15" s="22"/>
    </row>
    <row r="16" spans="1:8" x14ac:dyDescent="0.2">
      <c r="A16" s="21" t="s">
        <v>1183</v>
      </c>
      <c r="B16" s="21" t="s">
        <v>1184</v>
      </c>
      <c r="C16" s="21" t="s">
        <v>26</v>
      </c>
      <c r="D16" s="24">
        <v>250</v>
      </c>
      <c r="E16" s="22">
        <v>2557.2698288000001</v>
      </c>
      <c r="F16" s="23">
        <v>4.42656730433914</v>
      </c>
      <c r="G16" s="22">
        <v>7.7350000000000003</v>
      </c>
      <c r="H16" s="22"/>
    </row>
    <row r="17" spans="1:9" x14ac:dyDescent="0.2">
      <c r="A17" s="21" t="s">
        <v>92</v>
      </c>
      <c r="B17" s="21" t="s">
        <v>91</v>
      </c>
      <c r="C17" s="21" t="s">
        <v>26</v>
      </c>
      <c r="D17" s="24">
        <v>2500</v>
      </c>
      <c r="E17" s="22">
        <v>2546.9760615999999</v>
      </c>
      <c r="F17" s="23">
        <v>4.4087490620821699</v>
      </c>
      <c r="G17" s="22">
        <v>7.58</v>
      </c>
      <c r="H17" s="22"/>
    </row>
    <row r="18" spans="1:9" x14ac:dyDescent="0.2">
      <c r="A18" s="21" t="s">
        <v>1185</v>
      </c>
      <c r="B18" s="21" t="s">
        <v>1186</v>
      </c>
      <c r="C18" s="21" t="s">
        <v>26</v>
      </c>
      <c r="D18" s="24">
        <v>250</v>
      </c>
      <c r="E18" s="22">
        <v>2532.9321233000001</v>
      </c>
      <c r="F18" s="23">
        <v>4.3844393715666001</v>
      </c>
      <c r="G18" s="22">
        <v>7.4</v>
      </c>
      <c r="H18" s="22"/>
    </row>
    <row r="19" spans="1:9" x14ac:dyDescent="0.2">
      <c r="A19" s="21" t="s">
        <v>1187</v>
      </c>
      <c r="B19" s="21" t="s">
        <v>1188</v>
      </c>
      <c r="C19" s="21" t="s">
        <v>26</v>
      </c>
      <c r="D19" s="24">
        <v>250</v>
      </c>
      <c r="E19" s="22">
        <v>2473.4782876999998</v>
      </c>
      <c r="F19" s="23">
        <v>4.2815263344593602</v>
      </c>
      <c r="G19" s="22">
        <v>6.6069000000000004</v>
      </c>
      <c r="H19" s="72">
        <v>8.32544752045</v>
      </c>
    </row>
    <row r="20" spans="1:9" x14ac:dyDescent="0.2">
      <c r="A20" s="21" t="s">
        <v>1189</v>
      </c>
      <c r="B20" s="21" t="s">
        <v>1190</v>
      </c>
      <c r="C20" s="21" t="s">
        <v>26</v>
      </c>
      <c r="D20" s="24">
        <v>20</v>
      </c>
      <c r="E20" s="22">
        <v>2093.7578904000002</v>
      </c>
      <c r="F20" s="23">
        <v>3.6242402410839198</v>
      </c>
      <c r="G20" s="22">
        <v>7.75305</v>
      </c>
      <c r="H20" s="22"/>
    </row>
    <row r="21" spans="1:9" x14ac:dyDescent="0.2">
      <c r="A21" s="21" t="s">
        <v>94</v>
      </c>
      <c r="B21" s="21" t="s">
        <v>93</v>
      </c>
      <c r="C21" s="21" t="s">
        <v>27</v>
      </c>
      <c r="D21" s="24">
        <v>2000</v>
      </c>
      <c r="E21" s="22">
        <v>2073.9728767000001</v>
      </c>
      <c r="F21" s="23">
        <v>3.5899928989481702</v>
      </c>
      <c r="G21" s="22">
        <v>7.375</v>
      </c>
      <c r="H21" s="22"/>
    </row>
    <row r="22" spans="1:9" x14ac:dyDescent="0.2">
      <c r="A22" s="21" t="s">
        <v>96</v>
      </c>
      <c r="B22" s="21" t="s">
        <v>95</v>
      </c>
      <c r="C22" s="21" t="s">
        <v>55</v>
      </c>
      <c r="D22" s="24">
        <v>1500</v>
      </c>
      <c r="E22" s="22">
        <v>1552.0058836000001</v>
      </c>
      <c r="F22" s="23">
        <v>2.6864816622458298</v>
      </c>
      <c r="G22" s="22">
        <v>7.5</v>
      </c>
      <c r="H22" s="22"/>
    </row>
    <row r="23" spans="1:9" x14ac:dyDescent="0.2">
      <c r="A23" s="21" t="s">
        <v>98</v>
      </c>
      <c r="B23" s="21" t="s">
        <v>97</v>
      </c>
      <c r="C23" s="21" t="s">
        <v>55</v>
      </c>
      <c r="D23" s="24">
        <v>1500</v>
      </c>
      <c r="E23" s="22">
        <v>1513.7061986000001</v>
      </c>
      <c r="F23" s="23">
        <v>2.62018590750061</v>
      </c>
      <c r="G23" s="22">
        <v>7.58</v>
      </c>
      <c r="H23" s="22"/>
    </row>
    <row r="24" spans="1:9" x14ac:dyDescent="0.2">
      <c r="A24" s="21" t="s">
        <v>100</v>
      </c>
      <c r="B24" s="21" t="s">
        <v>99</v>
      </c>
      <c r="C24" s="21" t="s">
        <v>26</v>
      </c>
      <c r="D24" s="24">
        <v>1000</v>
      </c>
      <c r="E24" s="22">
        <v>1051.124411</v>
      </c>
      <c r="F24" s="23">
        <v>1.8194689109943101</v>
      </c>
      <c r="G24" s="22">
        <v>7.4749999999999996</v>
      </c>
      <c r="H24" s="22"/>
    </row>
    <row r="25" spans="1:9" x14ac:dyDescent="0.2">
      <c r="A25" s="21" t="s">
        <v>1191</v>
      </c>
      <c r="B25" s="21" t="s">
        <v>1192</v>
      </c>
      <c r="C25" s="21" t="s">
        <v>27</v>
      </c>
      <c r="D25" s="24">
        <v>1000</v>
      </c>
      <c r="E25" s="22">
        <v>1041.1877397000001</v>
      </c>
      <c r="F25" s="23">
        <v>1.8022687924166001</v>
      </c>
      <c r="G25" s="22">
        <v>7.3722000000000003</v>
      </c>
      <c r="H25" s="22"/>
    </row>
    <row r="26" spans="1:9" x14ac:dyDescent="0.2">
      <c r="A26" s="21" t="s">
        <v>1193</v>
      </c>
      <c r="B26" s="21" t="s">
        <v>1194</v>
      </c>
      <c r="C26" s="21" t="s">
        <v>55</v>
      </c>
      <c r="D26" s="24">
        <v>100</v>
      </c>
      <c r="E26" s="22">
        <v>1018.4005068</v>
      </c>
      <c r="F26" s="23">
        <v>1.76282468723243</v>
      </c>
      <c r="G26" s="22">
        <v>7.4874999999999998</v>
      </c>
      <c r="H26" s="22"/>
    </row>
    <row r="27" spans="1:9" x14ac:dyDescent="0.2">
      <c r="A27" s="21" t="s">
        <v>1195</v>
      </c>
      <c r="B27" s="21" t="s">
        <v>1196</v>
      </c>
      <c r="C27" s="21" t="s">
        <v>26</v>
      </c>
      <c r="D27" s="24">
        <v>5</v>
      </c>
      <c r="E27" s="22">
        <v>523.46799999999996</v>
      </c>
      <c r="F27" s="23">
        <v>0.90610944045553998</v>
      </c>
      <c r="G27" s="22">
        <v>7.7350000000000003</v>
      </c>
      <c r="H27" s="22"/>
    </row>
    <row r="28" spans="1:9" x14ac:dyDescent="0.2">
      <c r="A28" s="20" t="s">
        <v>28</v>
      </c>
      <c r="B28" s="20"/>
      <c r="C28" s="20"/>
      <c r="D28" s="20"/>
      <c r="E28" s="25">
        <f>SUM(E6:E27)</f>
        <v>49276.833842799992</v>
      </c>
      <c r="F28" s="26">
        <f>SUM(F6:F27)</f>
        <v>85.296912783054751</v>
      </c>
      <c r="G28" s="25"/>
      <c r="H28" s="22"/>
      <c r="I28" s="14"/>
    </row>
    <row r="29" spans="1:9" x14ac:dyDescent="0.2">
      <c r="A29" s="21"/>
      <c r="B29" s="21"/>
      <c r="C29" s="21"/>
      <c r="D29" s="21"/>
      <c r="E29" s="22"/>
      <c r="F29" s="23"/>
      <c r="G29" s="22"/>
      <c r="H29" s="22"/>
    </row>
    <row r="30" spans="1:9" x14ac:dyDescent="0.2">
      <c r="A30" s="20" t="s">
        <v>31</v>
      </c>
      <c r="B30" s="21"/>
      <c r="C30" s="21"/>
      <c r="D30" s="21"/>
      <c r="E30" s="22"/>
      <c r="F30" s="23"/>
      <c r="G30" s="22"/>
      <c r="H30" s="22"/>
    </row>
    <row r="31" spans="1:9" x14ac:dyDescent="0.2">
      <c r="A31" s="21" t="s">
        <v>62</v>
      </c>
      <c r="B31" s="21" t="s">
        <v>61</v>
      </c>
      <c r="C31" s="21" t="s">
        <v>32</v>
      </c>
      <c r="D31" s="24">
        <v>3515500</v>
      </c>
      <c r="E31" s="22">
        <v>3526.8433467</v>
      </c>
      <c r="F31" s="23">
        <v>6.1048737486392302</v>
      </c>
      <c r="G31" s="22">
        <v>6.9231241666125003</v>
      </c>
      <c r="H31" s="22"/>
    </row>
    <row r="32" spans="1:9" x14ac:dyDescent="0.2">
      <c r="A32" s="21" t="s">
        <v>1142</v>
      </c>
      <c r="B32" s="21" t="s">
        <v>1143</v>
      </c>
      <c r="C32" s="21" t="s">
        <v>32</v>
      </c>
      <c r="D32" s="24">
        <v>2000000</v>
      </c>
      <c r="E32" s="22">
        <v>2022.4083333000001</v>
      </c>
      <c r="F32" s="23">
        <v>3.50073602065281</v>
      </c>
      <c r="G32" s="22">
        <v>7.4465674175591001</v>
      </c>
      <c r="H32" s="22"/>
    </row>
    <row r="33" spans="1:9" x14ac:dyDescent="0.2">
      <c r="A33" s="20" t="s">
        <v>28</v>
      </c>
      <c r="B33" s="20"/>
      <c r="C33" s="20"/>
      <c r="D33" s="20"/>
      <c r="E33" s="25">
        <f>SUM(E31:E32)</f>
        <v>5549.2516800000003</v>
      </c>
      <c r="F33" s="26">
        <f>SUM(F31:F32)</f>
        <v>9.605609769292041</v>
      </c>
      <c r="G33" s="25"/>
      <c r="H33" s="25"/>
      <c r="I33" s="14"/>
    </row>
    <row r="34" spans="1:9" x14ac:dyDescent="0.2">
      <c r="A34" s="21"/>
      <c r="B34" s="21"/>
      <c r="C34" s="21"/>
      <c r="D34" s="21"/>
      <c r="E34" s="22"/>
      <c r="F34" s="23"/>
      <c r="G34" s="22"/>
      <c r="H34" s="22"/>
    </row>
    <row r="35" spans="1:9" x14ac:dyDescent="0.2">
      <c r="A35" s="20" t="s">
        <v>992</v>
      </c>
      <c r="B35" s="21"/>
      <c r="C35" s="21"/>
      <c r="D35" s="21"/>
      <c r="E35" s="22"/>
      <c r="F35" s="23"/>
      <c r="G35" s="22"/>
      <c r="H35" s="22"/>
    </row>
    <row r="36" spans="1:9" x14ac:dyDescent="0.2">
      <c r="A36" s="21" t="s">
        <v>993</v>
      </c>
      <c r="B36" s="21" t="s">
        <v>994</v>
      </c>
      <c r="C36" s="21" t="s">
        <v>995</v>
      </c>
      <c r="D36" s="24">
        <v>1762.3119999999999</v>
      </c>
      <c r="E36" s="22">
        <v>183.8792851</v>
      </c>
      <c r="F36" s="23">
        <v>0.31829024149198398</v>
      </c>
      <c r="G36" s="22">
        <v>6.67</v>
      </c>
      <c r="H36" s="22"/>
    </row>
    <row r="37" spans="1:9" x14ac:dyDescent="0.2">
      <c r="A37" s="20" t="s">
        <v>28</v>
      </c>
      <c r="B37" s="20"/>
      <c r="C37" s="20"/>
      <c r="D37" s="20"/>
      <c r="E37" s="25">
        <f>SUM(E36:E36)</f>
        <v>183.8792851</v>
      </c>
      <c r="F37" s="26">
        <f>SUM(F36:F36)</f>
        <v>0.31829024149198398</v>
      </c>
      <c r="G37" s="25"/>
      <c r="H37" s="25"/>
      <c r="I37" s="14"/>
    </row>
    <row r="38" spans="1:9" x14ac:dyDescent="0.2">
      <c r="A38" s="21"/>
      <c r="B38" s="21"/>
      <c r="C38" s="21"/>
      <c r="D38" s="21"/>
      <c r="E38" s="22"/>
      <c r="F38" s="23"/>
      <c r="G38" s="22"/>
      <c r="H38" s="22"/>
    </row>
    <row r="39" spans="1:9" x14ac:dyDescent="0.2">
      <c r="A39" s="20" t="s">
        <v>33</v>
      </c>
      <c r="B39" s="20"/>
      <c r="C39" s="20"/>
      <c r="D39" s="20"/>
      <c r="E39" s="25">
        <f>E28+E33+E37</f>
        <v>55009.964807899996</v>
      </c>
      <c r="F39" s="26">
        <f>F28+F33+F37</f>
        <v>95.220812793838775</v>
      </c>
      <c r="G39" s="25"/>
      <c r="H39" s="22"/>
      <c r="I39" s="14"/>
    </row>
    <row r="40" spans="1:9" x14ac:dyDescent="0.2">
      <c r="A40" s="20"/>
      <c r="B40" s="20"/>
      <c r="C40" s="20"/>
      <c r="D40" s="20"/>
      <c r="E40" s="25"/>
      <c r="F40" s="26"/>
      <c r="G40" s="25"/>
      <c r="H40" s="22"/>
      <c r="I40" s="14"/>
    </row>
    <row r="41" spans="1:9" x14ac:dyDescent="0.2">
      <c r="A41" s="20" t="s">
        <v>35</v>
      </c>
      <c r="B41" s="20"/>
      <c r="C41" s="20"/>
      <c r="D41" s="20"/>
      <c r="E41" s="25">
        <f>E43-(E28+E33+E37)</f>
        <v>2760.9816836000027</v>
      </c>
      <c r="F41" s="26">
        <f>F43-(F28+F33+F37)</f>
        <v>4.7791872061612253</v>
      </c>
      <c r="G41" s="25"/>
      <c r="H41" s="25"/>
      <c r="I41" s="14"/>
    </row>
    <row r="42" spans="1:9" x14ac:dyDescent="0.2">
      <c r="A42" s="20"/>
      <c r="B42" s="20"/>
      <c r="C42" s="20"/>
      <c r="D42" s="20"/>
      <c r="E42" s="25"/>
      <c r="F42" s="26"/>
      <c r="G42" s="25"/>
      <c r="H42" s="22"/>
      <c r="I42" s="14"/>
    </row>
    <row r="43" spans="1:9" x14ac:dyDescent="0.2">
      <c r="A43" s="27" t="s">
        <v>34</v>
      </c>
      <c r="B43" s="27"/>
      <c r="C43" s="27"/>
      <c r="D43" s="27"/>
      <c r="E43" s="28">
        <v>57770.946491499999</v>
      </c>
      <c r="F43" s="29">
        <v>100</v>
      </c>
      <c r="G43" s="28"/>
      <c r="H43" s="28"/>
      <c r="I43" s="14"/>
    </row>
    <row r="45" spans="1:9" x14ac:dyDescent="0.2">
      <c r="A45" s="14" t="s">
        <v>36</v>
      </c>
    </row>
    <row r="46" spans="1:9" x14ac:dyDescent="0.2">
      <c r="A46" s="14" t="s">
        <v>997</v>
      </c>
    </row>
    <row r="47" spans="1:9" x14ac:dyDescent="0.2">
      <c r="A47" s="14" t="s">
        <v>998</v>
      </c>
    </row>
    <row r="48" spans="1:9" x14ac:dyDescent="0.2">
      <c r="A48" s="14"/>
    </row>
    <row r="49" spans="1:7" ht="33.75" customHeight="1" x14ac:dyDescent="0.2">
      <c r="A49" s="87" t="s">
        <v>999</v>
      </c>
      <c r="B49" s="87"/>
      <c r="C49" s="87"/>
      <c r="D49" s="87"/>
      <c r="E49" s="87"/>
      <c r="F49" s="87"/>
      <c r="G49" s="87"/>
    </row>
    <row r="51" spans="1:7" x14ac:dyDescent="0.2">
      <c r="A51" s="14" t="s">
        <v>37</v>
      </c>
    </row>
    <row r="52" spans="1:7" x14ac:dyDescent="0.2">
      <c r="A52" s="14" t="s">
        <v>38</v>
      </c>
    </row>
    <row r="53" spans="1:7" x14ac:dyDescent="0.2">
      <c r="A53" s="14" t="s">
        <v>39</v>
      </c>
      <c r="B53" s="14"/>
      <c r="C53" s="30" t="s">
        <v>41</v>
      </c>
      <c r="D53" s="14" t="s">
        <v>40</v>
      </c>
    </row>
    <row r="54" spans="1:7" x14ac:dyDescent="0.2">
      <c r="A54" s="7" t="s">
        <v>42</v>
      </c>
      <c r="C54" s="31">
        <v>20.433800000000002</v>
      </c>
      <c r="D54" s="31">
        <v>21.267499999999998</v>
      </c>
    </row>
    <row r="55" spans="1:7" x14ac:dyDescent="0.2">
      <c r="A55" s="7" t="s">
        <v>43</v>
      </c>
      <c r="C55" s="31">
        <v>10.5121</v>
      </c>
      <c r="D55" s="31">
        <v>10.6663</v>
      </c>
    </row>
    <row r="56" spans="1:7" x14ac:dyDescent="0.2">
      <c r="A56" s="7" t="s">
        <v>44</v>
      </c>
      <c r="C56" s="31">
        <v>21.263100000000001</v>
      </c>
      <c r="D56" s="31">
        <v>22.167899999999999</v>
      </c>
    </row>
    <row r="57" spans="1:7" x14ac:dyDescent="0.2">
      <c r="A57" s="7" t="s">
        <v>45</v>
      </c>
      <c r="C57" s="31">
        <v>11.0884</v>
      </c>
      <c r="D57" s="31">
        <v>11.262</v>
      </c>
    </row>
    <row r="59" spans="1:7" x14ac:dyDescent="0.2">
      <c r="A59" s="14" t="s">
        <v>47</v>
      </c>
    </row>
    <row r="60" spans="1:7" x14ac:dyDescent="0.2">
      <c r="A60" s="88" t="s">
        <v>52</v>
      </c>
      <c r="B60" s="89"/>
      <c r="C60" s="33" t="s">
        <v>53</v>
      </c>
    </row>
    <row r="61" spans="1:7" x14ac:dyDescent="0.2">
      <c r="A61" s="83" t="s">
        <v>43</v>
      </c>
      <c r="B61" s="84"/>
      <c r="C61" s="34">
        <v>0.27</v>
      </c>
    </row>
    <row r="62" spans="1:7" x14ac:dyDescent="0.2">
      <c r="A62" s="83" t="s">
        <v>45</v>
      </c>
      <c r="B62" s="84"/>
      <c r="C62" s="34">
        <v>0.28999999999999998</v>
      </c>
    </row>
    <row r="63" spans="1:7" x14ac:dyDescent="0.2">
      <c r="A63" s="7" t="s">
        <v>54</v>
      </c>
    </row>
    <row r="64" spans="1:7" x14ac:dyDescent="0.2">
      <c r="A64" s="7" t="s">
        <v>46</v>
      </c>
    </row>
    <row r="66" spans="1:8" x14ac:dyDescent="0.2">
      <c r="A66" s="14" t="s">
        <v>1015</v>
      </c>
      <c r="D66" s="32">
        <v>3.74321319041964</v>
      </c>
      <c r="E66" s="10" t="s">
        <v>49</v>
      </c>
    </row>
    <row r="68" spans="1:8" x14ac:dyDescent="0.2">
      <c r="A68" s="14" t="s">
        <v>1272</v>
      </c>
      <c r="D68" s="30" t="s">
        <v>48</v>
      </c>
    </row>
    <row r="70" spans="1:8" x14ac:dyDescent="0.2">
      <c r="A70" s="14" t="s">
        <v>1016</v>
      </c>
      <c r="H70" s="10"/>
    </row>
    <row r="71" spans="1:8" ht="15" x14ac:dyDescent="0.25">
      <c r="A71" s="35"/>
      <c r="H71" s="10"/>
    </row>
    <row r="72" spans="1:8" x14ac:dyDescent="0.2">
      <c r="A72" s="66" t="s">
        <v>891</v>
      </c>
      <c r="H72" s="10"/>
    </row>
    <row r="73" spans="1:8" x14ac:dyDescent="0.2">
      <c r="A73" s="67"/>
      <c r="H73" s="10"/>
    </row>
    <row r="74" spans="1:8" x14ac:dyDescent="0.2">
      <c r="A74" s="68"/>
      <c r="H74" s="10"/>
    </row>
    <row r="75" spans="1:8" x14ac:dyDescent="0.2">
      <c r="A75" s="68"/>
      <c r="H75" s="10"/>
    </row>
    <row r="76" spans="1:8" x14ac:dyDescent="0.2">
      <c r="A76" s="68"/>
      <c r="H76" s="10"/>
    </row>
    <row r="77" spans="1:8" x14ac:dyDescent="0.2">
      <c r="A77" s="68"/>
      <c r="H77" s="10"/>
    </row>
    <row r="78" spans="1:8" x14ac:dyDescent="0.2">
      <c r="A78" s="68"/>
      <c r="H78" s="10"/>
    </row>
    <row r="79" spans="1:8" x14ac:dyDescent="0.2">
      <c r="A79" s="68"/>
      <c r="H79" s="10"/>
    </row>
    <row r="80" spans="1:8" x14ac:dyDescent="0.2">
      <c r="A80" s="68"/>
      <c r="H80" s="10"/>
    </row>
    <row r="81" spans="1:8" x14ac:dyDescent="0.2">
      <c r="A81" s="68"/>
      <c r="H81" s="10"/>
    </row>
    <row r="82" spans="1:8" x14ac:dyDescent="0.2">
      <c r="A82" s="68"/>
      <c r="H82" s="10"/>
    </row>
    <row r="83" spans="1:8" x14ac:dyDescent="0.2">
      <c r="A83" s="68"/>
      <c r="H83" s="10"/>
    </row>
    <row r="84" spans="1:8" x14ac:dyDescent="0.2">
      <c r="A84" s="68"/>
      <c r="H84" s="10"/>
    </row>
    <row r="85" spans="1:8" x14ac:dyDescent="0.2">
      <c r="A85" s="68"/>
      <c r="H85" s="10"/>
    </row>
    <row r="86" spans="1:8" x14ac:dyDescent="0.2">
      <c r="A86" s="66" t="s">
        <v>1197</v>
      </c>
      <c r="H86" s="10"/>
    </row>
    <row r="87" spans="1:8" x14ac:dyDescent="0.2">
      <c r="A87" s="68"/>
      <c r="H87" s="10"/>
    </row>
    <row r="88" spans="1:8" x14ac:dyDescent="0.2">
      <c r="A88" s="66" t="s">
        <v>892</v>
      </c>
      <c r="H88" s="10"/>
    </row>
    <row r="89" spans="1:8" x14ac:dyDescent="0.2">
      <c r="A89" s="68"/>
      <c r="H89" s="10"/>
    </row>
    <row r="90" spans="1:8" x14ac:dyDescent="0.2">
      <c r="A90" s="68"/>
      <c r="H90" s="10"/>
    </row>
    <row r="91" spans="1:8" x14ac:dyDescent="0.2">
      <c r="A91" s="68"/>
      <c r="H91" s="10"/>
    </row>
    <row r="92" spans="1:8" x14ac:dyDescent="0.2">
      <c r="A92" s="68"/>
      <c r="H92" s="10"/>
    </row>
    <row r="93" spans="1:8" x14ac:dyDescent="0.2">
      <c r="A93" s="68"/>
      <c r="H93" s="10"/>
    </row>
    <row r="94" spans="1:8" x14ac:dyDescent="0.2">
      <c r="A94" s="68"/>
      <c r="H94" s="10"/>
    </row>
    <row r="95" spans="1:8" x14ac:dyDescent="0.2">
      <c r="A95" s="68"/>
      <c r="H95" s="10"/>
    </row>
    <row r="96" spans="1:8" x14ac:dyDescent="0.2">
      <c r="A96" s="68"/>
      <c r="H96" s="10"/>
    </row>
    <row r="97" spans="1:8" x14ac:dyDescent="0.2">
      <c r="A97" s="68"/>
      <c r="H97" s="10"/>
    </row>
    <row r="98" spans="1:8" x14ac:dyDescent="0.2">
      <c r="A98" s="68"/>
      <c r="H98" s="10"/>
    </row>
    <row r="99" spans="1:8" x14ac:dyDescent="0.2">
      <c r="A99" s="68"/>
      <c r="H99" s="10"/>
    </row>
    <row r="100" spans="1:8" x14ac:dyDescent="0.2">
      <c r="A100" s="68"/>
      <c r="H100" s="10"/>
    </row>
    <row r="101" spans="1:8" x14ac:dyDescent="0.2">
      <c r="A101" s="68"/>
      <c r="H101" s="10"/>
    </row>
    <row r="102" spans="1:8" x14ac:dyDescent="0.2">
      <c r="A102" s="7" t="s">
        <v>890</v>
      </c>
      <c r="H102" s="10"/>
    </row>
    <row r="103" spans="1:8" x14ac:dyDescent="0.2">
      <c r="A103" s="67"/>
      <c r="H103" s="10"/>
    </row>
    <row r="104" spans="1:8" x14ac:dyDescent="0.2">
      <c r="A104" s="68"/>
      <c r="H104" s="10"/>
    </row>
    <row r="105" spans="1:8" x14ac:dyDescent="0.2">
      <c r="A105" s="67"/>
      <c r="H105" s="10"/>
    </row>
    <row r="106" spans="1:8" x14ac:dyDescent="0.2">
      <c r="H106" s="10"/>
    </row>
    <row r="107" spans="1:8" x14ac:dyDescent="0.2">
      <c r="H107" s="10"/>
    </row>
    <row r="108" spans="1:8" x14ac:dyDescent="0.2">
      <c r="H108" s="10"/>
    </row>
    <row r="109" spans="1:8" x14ac:dyDescent="0.2">
      <c r="H109" s="10"/>
    </row>
    <row r="110" spans="1:8" x14ac:dyDescent="0.2">
      <c r="H110" s="10"/>
    </row>
    <row r="111" spans="1:8" x14ac:dyDescent="0.2">
      <c r="H111" s="10"/>
    </row>
    <row r="112" spans="1:8" x14ac:dyDescent="0.2">
      <c r="H112" s="10"/>
    </row>
    <row r="113" spans="8:8" x14ac:dyDescent="0.2">
      <c r="H113" s="10"/>
    </row>
    <row r="114" spans="8:8" x14ac:dyDescent="0.2">
      <c r="H114" s="10"/>
    </row>
    <row r="115" spans="8:8" x14ac:dyDescent="0.2">
      <c r="H115" s="10"/>
    </row>
    <row r="116" spans="8:8" x14ac:dyDescent="0.2">
      <c r="H116" s="10"/>
    </row>
    <row r="117" spans="8:8" x14ac:dyDescent="0.2">
      <c r="H117" s="10"/>
    </row>
    <row r="118" spans="8:8" x14ac:dyDescent="0.2">
      <c r="H118" s="10"/>
    </row>
    <row r="119" spans="8:8" x14ac:dyDescent="0.2">
      <c r="H119" s="10"/>
    </row>
    <row r="120" spans="8:8" x14ac:dyDescent="0.2">
      <c r="H120" s="10"/>
    </row>
    <row r="121" spans="8:8" x14ac:dyDescent="0.2">
      <c r="H121" s="10"/>
    </row>
    <row r="122" spans="8:8" x14ac:dyDescent="0.2">
      <c r="H122" s="10"/>
    </row>
    <row r="123" spans="8:8" x14ac:dyDescent="0.2">
      <c r="H123" s="10"/>
    </row>
    <row r="124" spans="8:8" x14ac:dyDescent="0.2">
      <c r="H124" s="10"/>
    </row>
    <row r="125" spans="8:8" x14ac:dyDescent="0.2">
      <c r="H125" s="10"/>
    </row>
    <row r="126" spans="8:8" x14ac:dyDescent="0.2">
      <c r="H126" s="10"/>
    </row>
    <row r="127" spans="8:8" x14ac:dyDescent="0.2">
      <c r="H127" s="10"/>
    </row>
    <row r="128" spans="8:8" x14ac:dyDescent="0.2">
      <c r="H128" s="10"/>
    </row>
    <row r="129" spans="8:8" x14ac:dyDescent="0.2">
      <c r="H129" s="10"/>
    </row>
    <row r="130" spans="8:8" x14ac:dyDescent="0.2">
      <c r="H130" s="10"/>
    </row>
    <row r="131" spans="8:8" x14ac:dyDescent="0.2">
      <c r="H131" s="10"/>
    </row>
    <row r="132" spans="8:8" x14ac:dyDescent="0.2">
      <c r="H132" s="10"/>
    </row>
    <row r="133" spans="8:8" x14ac:dyDescent="0.2">
      <c r="H133" s="10"/>
    </row>
    <row r="134" spans="8:8" x14ac:dyDescent="0.2">
      <c r="H134" s="10"/>
    </row>
    <row r="135" spans="8:8" x14ac:dyDescent="0.2">
      <c r="H135" s="10"/>
    </row>
    <row r="136" spans="8:8" x14ac:dyDescent="0.2">
      <c r="H136" s="10"/>
    </row>
    <row r="137" spans="8:8" x14ac:dyDescent="0.2">
      <c r="H137" s="10"/>
    </row>
    <row r="138" spans="8:8" x14ac:dyDescent="0.2">
      <c r="H138" s="10"/>
    </row>
    <row r="139" spans="8:8" x14ac:dyDescent="0.2">
      <c r="H139" s="10"/>
    </row>
    <row r="140" spans="8:8" x14ac:dyDescent="0.2">
      <c r="H140" s="10"/>
    </row>
    <row r="141" spans="8:8" x14ac:dyDescent="0.2">
      <c r="H141" s="10"/>
    </row>
    <row r="142" spans="8:8" x14ac:dyDescent="0.2">
      <c r="H142" s="10"/>
    </row>
    <row r="143" spans="8:8" x14ac:dyDescent="0.2">
      <c r="H143" s="10"/>
    </row>
    <row r="144" spans="8:8" x14ac:dyDescent="0.2">
      <c r="H144" s="10"/>
    </row>
    <row r="145" spans="8:8" x14ac:dyDescent="0.2">
      <c r="H145" s="10"/>
    </row>
    <row r="146" spans="8:8" x14ac:dyDescent="0.2">
      <c r="H146" s="10"/>
    </row>
    <row r="147" spans="8:8" x14ac:dyDescent="0.2">
      <c r="H147" s="10"/>
    </row>
    <row r="148" spans="8:8" x14ac:dyDescent="0.2">
      <c r="H148" s="10"/>
    </row>
    <row r="149" spans="8:8" x14ac:dyDescent="0.2">
      <c r="H149" s="10"/>
    </row>
    <row r="150" spans="8:8" x14ac:dyDescent="0.2">
      <c r="H150" s="10"/>
    </row>
    <row r="151" spans="8:8" x14ac:dyDescent="0.2">
      <c r="H151" s="10"/>
    </row>
    <row r="152" spans="8:8" x14ac:dyDescent="0.2">
      <c r="H152" s="10"/>
    </row>
    <row r="153" spans="8:8" x14ac:dyDescent="0.2">
      <c r="H153" s="10"/>
    </row>
    <row r="154" spans="8:8" x14ac:dyDescent="0.2">
      <c r="H154" s="10"/>
    </row>
    <row r="155" spans="8:8" x14ac:dyDescent="0.2">
      <c r="H155" s="10"/>
    </row>
    <row r="156" spans="8:8" x14ac:dyDescent="0.2">
      <c r="H156" s="10"/>
    </row>
    <row r="157" spans="8:8" x14ac:dyDescent="0.2">
      <c r="H157" s="10"/>
    </row>
    <row r="158" spans="8:8" x14ac:dyDescent="0.2">
      <c r="H158" s="10"/>
    </row>
    <row r="159" spans="8:8" x14ac:dyDescent="0.2">
      <c r="H159" s="10"/>
    </row>
    <row r="160" spans="8:8" x14ac:dyDescent="0.2">
      <c r="H160" s="10"/>
    </row>
    <row r="161" spans="8:8" x14ac:dyDescent="0.2">
      <c r="H161" s="10"/>
    </row>
    <row r="162" spans="8:8" x14ac:dyDescent="0.2">
      <c r="H162" s="10"/>
    </row>
    <row r="163" spans="8:8" x14ac:dyDescent="0.2">
      <c r="H163" s="10"/>
    </row>
    <row r="164" spans="8:8" x14ac:dyDescent="0.2">
      <c r="H164" s="10"/>
    </row>
    <row r="165" spans="8:8" x14ac:dyDescent="0.2">
      <c r="H165" s="10"/>
    </row>
    <row r="166" spans="8:8" x14ac:dyDescent="0.2">
      <c r="H166" s="10"/>
    </row>
    <row r="167" spans="8:8" x14ac:dyDescent="0.2">
      <c r="H167" s="10"/>
    </row>
    <row r="168" spans="8:8" x14ac:dyDescent="0.2">
      <c r="H168" s="10"/>
    </row>
    <row r="169" spans="8:8" x14ac:dyDescent="0.2">
      <c r="H169" s="10"/>
    </row>
    <row r="170" spans="8:8" x14ac:dyDescent="0.2">
      <c r="H170" s="10"/>
    </row>
    <row r="171" spans="8:8" x14ac:dyDescent="0.2">
      <c r="H171" s="10"/>
    </row>
    <row r="172" spans="8:8" x14ac:dyDescent="0.2">
      <c r="H172" s="10"/>
    </row>
    <row r="173" spans="8:8" x14ac:dyDescent="0.2">
      <c r="H173" s="10"/>
    </row>
    <row r="174" spans="8:8" x14ac:dyDescent="0.2">
      <c r="H174" s="10"/>
    </row>
    <row r="175" spans="8:8" x14ac:dyDescent="0.2">
      <c r="H175" s="10"/>
    </row>
    <row r="176" spans="8:8" x14ac:dyDescent="0.2">
      <c r="H176" s="10"/>
    </row>
    <row r="177" spans="8:8" x14ac:dyDescent="0.2">
      <c r="H177" s="10"/>
    </row>
    <row r="178" spans="8:8" x14ac:dyDescent="0.2">
      <c r="H178" s="10"/>
    </row>
    <row r="179" spans="8:8" x14ac:dyDescent="0.2">
      <c r="H179" s="10"/>
    </row>
    <row r="180" spans="8:8" x14ac:dyDescent="0.2">
      <c r="H180" s="10"/>
    </row>
    <row r="181" spans="8:8" x14ac:dyDescent="0.2">
      <c r="H181" s="10"/>
    </row>
    <row r="182" spans="8:8" x14ac:dyDescent="0.2">
      <c r="H182" s="10"/>
    </row>
    <row r="183" spans="8:8" x14ac:dyDescent="0.2">
      <c r="H183" s="10"/>
    </row>
    <row r="184" spans="8:8" x14ac:dyDescent="0.2">
      <c r="H184" s="10"/>
    </row>
    <row r="185" spans="8:8" x14ac:dyDescent="0.2">
      <c r="H185" s="10"/>
    </row>
    <row r="186" spans="8:8" x14ac:dyDescent="0.2">
      <c r="H186" s="10"/>
    </row>
    <row r="187" spans="8:8" x14ac:dyDescent="0.2">
      <c r="H187" s="10"/>
    </row>
    <row r="188" spans="8:8" x14ac:dyDescent="0.2">
      <c r="H188" s="10"/>
    </row>
    <row r="189" spans="8:8" x14ac:dyDescent="0.2">
      <c r="H189" s="10"/>
    </row>
    <row r="190" spans="8:8" x14ac:dyDescent="0.2">
      <c r="H190" s="10"/>
    </row>
    <row r="191" spans="8:8" x14ac:dyDescent="0.2">
      <c r="H191" s="10"/>
    </row>
    <row r="192" spans="8:8" x14ac:dyDescent="0.2">
      <c r="H192" s="10"/>
    </row>
    <row r="193" spans="8:8" x14ac:dyDescent="0.2">
      <c r="H193" s="10"/>
    </row>
    <row r="194" spans="8:8" x14ac:dyDescent="0.2">
      <c r="H194" s="10"/>
    </row>
    <row r="195" spans="8:8" x14ac:dyDescent="0.2">
      <c r="H195" s="10"/>
    </row>
    <row r="196" spans="8:8" x14ac:dyDescent="0.2">
      <c r="H196" s="10"/>
    </row>
    <row r="197" spans="8:8" x14ac:dyDescent="0.2">
      <c r="H197" s="10"/>
    </row>
    <row r="198" spans="8:8" x14ac:dyDescent="0.2">
      <c r="H198" s="10"/>
    </row>
    <row r="199" spans="8:8" x14ac:dyDescent="0.2">
      <c r="H199" s="10"/>
    </row>
    <row r="200" spans="8:8" x14ac:dyDescent="0.2">
      <c r="H200" s="10"/>
    </row>
    <row r="201" spans="8:8" x14ac:dyDescent="0.2">
      <c r="H201" s="10"/>
    </row>
    <row r="202" spans="8:8" x14ac:dyDescent="0.2">
      <c r="H202" s="10"/>
    </row>
    <row r="203" spans="8:8" x14ac:dyDescent="0.2">
      <c r="H203" s="10"/>
    </row>
    <row r="204" spans="8:8" x14ac:dyDescent="0.2">
      <c r="H204" s="10"/>
    </row>
    <row r="205" spans="8:8" x14ac:dyDescent="0.2">
      <c r="H205" s="10"/>
    </row>
    <row r="206" spans="8:8" x14ac:dyDescent="0.2">
      <c r="H206" s="10"/>
    </row>
    <row r="207" spans="8:8" x14ac:dyDescent="0.2">
      <c r="H207" s="10"/>
    </row>
  </sheetData>
  <mergeCells count="5">
    <mergeCell ref="A1:G1"/>
    <mergeCell ref="A49:G49"/>
    <mergeCell ref="A60:B60"/>
    <mergeCell ref="A61:B61"/>
    <mergeCell ref="A62:B62"/>
  </mergeCells>
  <conditionalFormatting sqref="F2:F3 F5:F48">
    <cfRule type="cellIs" dxfId="86" priority="2" stopIfTrue="1" operator="between">
      <formula>0.009</formula>
      <formula>-0.009</formula>
    </cfRule>
  </conditionalFormatting>
  <conditionalFormatting sqref="F50:F65536">
    <cfRule type="cellIs" dxfId="85"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98"/>
  <sheetViews>
    <sheetView workbookViewId="0">
      <selection sqref="A1:G1"/>
    </sheetView>
  </sheetViews>
  <sheetFormatPr defaultColWidth="9.140625" defaultRowHeight="11.25" x14ac:dyDescent="0.2"/>
  <cols>
    <col min="1" max="1" width="38.7109375" style="7" bestFit="1" customWidth="1"/>
    <col min="2" max="2" width="48.7109375" style="7" bestFit="1" customWidth="1"/>
    <col min="3" max="3" width="15.28515625" style="7" bestFit="1" customWidth="1"/>
    <col min="4" max="4" width="15" style="7" bestFit="1" customWidth="1"/>
    <col min="5" max="5" width="32.5703125" style="10" customWidth="1"/>
    <col min="6" max="6" width="13.5703125" style="11" bestFit="1" customWidth="1"/>
    <col min="7" max="7" width="4.5703125" style="10" bestFit="1" customWidth="1"/>
    <col min="8" max="16384" width="9.140625" style="7"/>
  </cols>
  <sheetData>
    <row r="1" spans="1:9" s="1" customFormat="1" ht="15" x14ac:dyDescent="0.2">
      <c r="A1" s="85" t="s">
        <v>1198</v>
      </c>
      <c r="B1" s="86"/>
      <c r="C1" s="86"/>
      <c r="D1" s="86"/>
      <c r="E1" s="86"/>
      <c r="F1" s="86"/>
      <c r="G1" s="86"/>
    </row>
    <row r="2" spans="1:9" s="1" customFormat="1" ht="12" x14ac:dyDescent="0.2">
      <c r="E2" s="5"/>
      <c r="F2" s="9"/>
      <c r="G2" s="10"/>
    </row>
    <row r="3" spans="1:9" s="1" customFormat="1" ht="12" x14ac:dyDescent="0.2">
      <c r="A3" s="8" t="s">
        <v>7</v>
      </c>
      <c r="B3" s="2"/>
      <c r="C3" s="3"/>
      <c r="D3" s="3"/>
      <c r="E3" s="4"/>
      <c r="F3" s="9"/>
      <c r="G3" s="10"/>
    </row>
    <row r="4" spans="1:9" s="1" customFormat="1" ht="30" customHeight="1" x14ac:dyDescent="0.2">
      <c r="A4" s="6" t="s">
        <v>2</v>
      </c>
      <c r="B4" s="6" t="s">
        <v>0</v>
      </c>
      <c r="C4" s="13" t="s">
        <v>921</v>
      </c>
      <c r="D4" s="13" t="s">
        <v>1</v>
      </c>
      <c r="E4" s="53" t="s">
        <v>6</v>
      </c>
      <c r="F4" s="12" t="s">
        <v>3</v>
      </c>
      <c r="G4" s="12" t="s">
        <v>5</v>
      </c>
    </row>
    <row r="5" spans="1:9" x14ac:dyDescent="0.2">
      <c r="A5" s="16" t="s">
        <v>24</v>
      </c>
      <c r="B5" s="17"/>
      <c r="C5" s="17"/>
      <c r="D5" s="17"/>
      <c r="E5" s="18"/>
      <c r="F5" s="19"/>
      <c r="G5" s="18"/>
    </row>
    <row r="6" spans="1:9" x14ac:dyDescent="0.2">
      <c r="A6" s="20" t="s">
        <v>25</v>
      </c>
      <c r="B6" s="21"/>
      <c r="C6" s="21"/>
      <c r="D6" s="21"/>
      <c r="E6" s="22"/>
      <c r="F6" s="23"/>
      <c r="G6" s="22"/>
    </row>
    <row r="7" spans="1:9" x14ac:dyDescent="0.2">
      <c r="A7" s="21" t="s">
        <v>1199</v>
      </c>
      <c r="B7" s="21" t="s">
        <v>1200</v>
      </c>
      <c r="C7" s="21" t="s">
        <v>26</v>
      </c>
      <c r="D7" s="24">
        <v>150</v>
      </c>
      <c r="E7" s="22">
        <v>1576.8897869</v>
      </c>
      <c r="F7" s="23">
        <v>8.2784271717005602</v>
      </c>
      <c r="G7" s="22">
        <v>7.4499000000000004</v>
      </c>
    </row>
    <row r="8" spans="1:9" x14ac:dyDescent="0.2">
      <c r="A8" s="21" t="s">
        <v>1201</v>
      </c>
      <c r="B8" s="21" t="s">
        <v>1202</v>
      </c>
      <c r="C8" s="21" t="s">
        <v>27</v>
      </c>
      <c r="D8" s="24">
        <v>150</v>
      </c>
      <c r="E8" s="22">
        <v>1552.6930479</v>
      </c>
      <c r="F8" s="23">
        <v>8.1513980392474092</v>
      </c>
      <c r="G8" s="22">
        <v>7.8851000000000004</v>
      </c>
    </row>
    <row r="9" spans="1:9" x14ac:dyDescent="0.2">
      <c r="A9" s="21" t="s">
        <v>1203</v>
      </c>
      <c r="B9" s="21" t="s">
        <v>1204</v>
      </c>
      <c r="C9" s="21" t="s">
        <v>26</v>
      </c>
      <c r="D9" s="24">
        <v>150</v>
      </c>
      <c r="E9" s="22">
        <v>1542.894863</v>
      </c>
      <c r="F9" s="23">
        <v>8.0999590859461996</v>
      </c>
      <c r="G9" s="22">
        <v>7.5000999999999998</v>
      </c>
    </row>
    <row r="10" spans="1:9" x14ac:dyDescent="0.2">
      <c r="A10" s="21" t="s">
        <v>1205</v>
      </c>
      <c r="B10" s="21" t="s">
        <v>1206</v>
      </c>
      <c r="C10" s="21" t="s">
        <v>27</v>
      </c>
      <c r="D10" s="24">
        <v>100</v>
      </c>
      <c r="E10" s="22">
        <v>1026.1298356</v>
      </c>
      <c r="F10" s="23">
        <v>5.3870227223827998</v>
      </c>
      <c r="G10" s="22">
        <v>7.47</v>
      </c>
    </row>
    <row r="11" spans="1:9" x14ac:dyDescent="0.2">
      <c r="A11" s="20" t="s">
        <v>28</v>
      </c>
      <c r="B11" s="20"/>
      <c r="C11" s="20"/>
      <c r="D11" s="20"/>
      <c r="E11" s="25">
        <f>SUM(E6:E10)</f>
        <v>5698.6075333999997</v>
      </c>
      <c r="F11" s="26">
        <f>SUM(F6:F10)</f>
        <v>29.916807019276966</v>
      </c>
      <c r="G11" s="25"/>
      <c r="H11" s="14"/>
      <c r="I11" s="14"/>
    </row>
    <row r="12" spans="1:9" x14ac:dyDescent="0.2">
      <c r="A12" s="21"/>
      <c r="B12" s="21"/>
      <c r="C12" s="21"/>
      <c r="D12" s="21"/>
      <c r="E12" s="22"/>
      <c r="F12" s="23"/>
      <c r="G12" s="22"/>
    </row>
    <row r="13" spans="1:9" x14ac:dyDescent="0.2">
      <c r="A13" s="20" t="s">
        <v>29</v>
      </c>
      <c r="B13" s="21"/>
      <c r="C13" s="21"/>
      <c r="D13" s="21"/>
      <c r="E13" s="22"/>
      <c r="F13" s="23"/>
      <c r="G13" s="22"/>
    </row>
    <row r="14" spans="1:9" x14ac:dyDescent="0.2">
      <c r="A14" s="20" t="s">
        <v>938</v>
      </c>
      <c r="B14" s="21"/>
      <c r="C14" s="21"/>
      <c r="D14" s="21"/>
      <c r="E14" s="22"/>
      <c r="F14" s="23"/>
      <c r="G14" s="22"/>
    </row>
    <row r="15" spans="1:9" x14ac:dyDescent="0.2">
      <c r="A15" s="21" t="s">
        <v>1069</v>
      </c>
      <c r="B15" s="21" t="s">
        <v>1070</v>
      </c>
      <c r="C15" s="21" t="s">
        <v>1035</v>
      </c>
      <c r="D15" s="24">
        <v>400</v>
      </c>
      <c r="E15" s="22">
        <v>1957.06</v>
      </c>
      <c r="F15" s="23">
        <v>10.2742619143336</v>
      </c>
      <c r="G15" s="22">
        <v>7.2149000000000001</v>
      </c>
    </row>
    <row r="16" spans="1:9" x14ac:dyDescent="0.2">
      <c r="A16" s="21" t="s">
        <v>1075</v>
      </c>
      <c r="B16" s="21" t="s">
        <v>1076</v>
      </c>
      <c r="C16" s="21" t="s">
        <v>941</v>
      </c>
      <c r="D16" s="24">
        <v>300</v>
      </c>
      <c r="E16" s="22">
        <v>1465.4684999999999</v>
      </c>
      <c r="F16" s="23">
        <v>7.6934826710502398</v>
      </c>
      <c r="G16" s="22">
        <v>7.2274000000000003</v>
      </c>
    </row>
    <row r="17" spans="1:9" x14ac:dyDescent="0.2">
      <c r="A17" s="21" t="s">
        <v>1077</v>
      </c>
      <c r="B17" s="21" t="s">
        <v>1078</v>
      </c>
      <c r="C17" s="21" t="s">
        <v>967</v>
      </c>
      <c r="D17" s="24">
        <v>300</v>
      </c>
      <c r="E17" s="22">
        <v>1461.9884999999999</v>
      </c>
      <c r="F17" s="23">
        <v>7.6752132099903498</v>
      </c>
      <c r="G17" s="22">
        <v>7.3</v>
      </c>
    </row>
    <row r="18" spans="1:9" x14ac:dyDescent="0.2">
      <c r="A18" s="21" t="s">
        <v>1038</v>
      </c>
      <c r="B18" s="21" t="s">
        <v>1039</v>
      </c>
      <c r="C18" s="21" t="s">
        <v>1040</v>
      </c>
      <c r="D18" s="24">
        <v>300</v>
      </c>
      <c r="E18" s="22">
        <v>1443.1020000000001</v>
      </c>
      <c r="F18" s="23">
        <v>7.5760620099019196</v>
      </c>
      <c r="G18" s="22">
        <v>7.38</v>
      </c>
    </row>
    <row r="19" spans="1:9" x14ac:dyDescent="0.2">
      <c r="A19" s="20" t="s">
        <v>28</v>
      </c>
      <c r="B19" s="20"/>
      <c r="C19" s="20"/>
      <c r="D19" s="20"/>
      <c r="E19" s="25">
        <f>SUM(E14:E18)</f>
        <v>6327.6189999999997</v>
      </c>
      <c r="F19" s="26">
        <f>SUM(F14:F18)</f>
        <v>33.219019805276112</v>
      </c>
      <c r="G19" s="25"/>
      <c r="H19" s="14"/>
      <c r="I19" s="14"/>
    </row>
    <row r="20" spans="1:9" x14ac:dyDescent="0.2">
      <c r="A20" s="21"/>
      <c r="B20" s="21"/>
      <c r="C20" s="21"/>
      <c r="D20" s="21"/>
      <c r="E20" s="22"/>
      <c r="F20" s="23"/>
      <c r="G20" s="22"/>
    </row>
    <row r="21" spans="1:9" x14ac:dyDescent="0.2">
      <c r="A21" s="20" t="s">
        <v>956</v>
      </c>
      <c r="B21" s="21"/>
      <c r="C21" s="21"/>
      <c r="D21" s="21"/>
      <c r="E21" s="22"/>
      <c r="F21" s="23"/>
      <c r="G21" s="22"/>
    </row>
    <row r="22" spans="1:9" x14ac:dyDescent="0.2">
      <c r="A22" s="21" t="s">
        <v>1109</v>
      </c>
      <c r="B22" s="21" t="s">
        <v>1110</v>
      </c>
      <c r="C22" s="21" t="s">
        <v>941</v>
      </c>
      <c r="D22" s="24">
        <v>300</v>
      </c>
      <c r="E22" s="22">
        <v>1449.306</v>
      </c>
      <c r="F22" s="23">
        <v>7.6086320491018</v>
      </c>
      <c r="G22" s="22">
        <v>7.6449999999999996</v>
      </c>
    </row>
    <row r="23" spans="1:9" x14ac:dyDescent="0.2">
      <c r="A23" s="21" t="s">
        <v>1105</v>
      </c>
      <c r="B23" s="21" t="s">
        <v>1106</v>
      </c>
      <c r="C23" s="21" t="s">
        <v>941</v>
      </c>
      <c r="D23" s="24">
        <v>200</v>
      </c>
      <c r="E23" s="22">
        <v>971.94799999999998</v>
      </c>
      <c r="F23" s="23">
        <v>5.1025764765069601</v>
      </c>
      <c r="G23" s="22">
        <v>8.6349999999999998</v>
      </c>
    </row>
    <row r="24" spans="1:9" x14ac:dyDescent="0.2">
      <c r="A24" s="20" t="s">
        <v>28</v>
      </c>
      <c r="B24" s="20"/>
      <c r="C24" s="20"/>
      <c r="D24" s="20"/>
      <c r="E24" s="25">
        <f>SUM(E21:E23)</f>
        <v>2421.2539999999999</v>
      </c>
      <c r="F24" s="26">
        <f>SUM(F21:F23)</f>
        <v>12.711208525608761</v>
      </c>
      <c r="G24" s="25"/>
      <c r="H24" s="14"/>
      <c r="I24" s="14"/>
    </row>
    <row r="25" spans="1:9" x14ac:dyDescent="0.2">
      <c r="A25" s="21"/>
      <c r="B25" s="21"/>
      <c r="C25" s="21"/>
      <c r="D25" s="21"/>
      <c r="E25" s="22"/>
      <c r="F25" s="23"/>
      <c r="G25" s="22"/>
    </row>
    <row r="26" spans="1:9" x14ac:dyDescent="0.2">
      <c r="A26" s="20" t="s">
        <v>30</v>
      </c>
      <c r="B26" s="21"/>
      <c r="C26" s="21"/>
      <c r="D26" s="21"/>
      <c r="E26" s="22"/>
      <c r="F26" s="23"/>
      <c r="G26" s="22"/>
    </row>
    <row r="27" spans="1:9" x14ac:dyDescent="0.2">
      <c r="A27" s="21" t="s">
        <v>1207</v>
      </c>
      <c r="B27" s="21" t="s">
        <v>1208</v>
      </c>
      <c r="C27" s="21" t="s">
        <v>32</v>
      </c>
      <c r="D27" s="24">
        <v>1500000</v>
      </c>
      <c r="E27" s="22">
        <v>1421.1210000000001</v>
      </c>
      <c r="F27" s="23">
        <v>7.4606651640520401</v>
      </c>
      <c r="G27" s="22">
        <v>6.5991</v>
      </c>
    </row>
    <row r="28" spans="1:9" x14ac:dyDescent="0.2">
      <c r="A28" s="20" t="s">
        <v>28</v>
      </c>
      <c r="B28" s="20"/>
      <c r="C28" s="20"/>
      <c r="D28" s="20"/>
      <c r="E28" s="25">
        <f>SUM(E26:E27)</f>
        <v>1421.1210000000001</v>
      </c>
      <c r="F28" s="26">
        <f>SUM(F26:F27)</f>
        <v>7.4606651640520401</v>
      </c>
      <c r="G28" s="25"/>
      <c r="H28" s="14"/>
      <c r="I28" s="14"/>
    </row>
    <row r="29" spans="1:9" x14ac:dyDescent="0.2">
      <c r="A29" s="21"/>
      <c r="B29" s="21"/>
      <c r="C29" s="21"/>
      <c r="D29" s="21"/>
      <c r="E29" s="22"/>
      <c r="F29" s="23"/>
      <c r="G29" s="22"/>
    </row>
    <row r="30" spans="1:9" x14ac:dyDescent="0.2">
      <c r="A30" s="20" t="s">
        <v>31</v>
      </c>
      <c r="B30" s="21"/>
      <c r="C30" s="21"/>
      <c r="D30" s="21"/>
      <c r="E30" s="22"/>
      <c r="F30" s="23"/>
      <c r="G30" s="22"/>
    </row>
    <row r="31" spans="1:9" x14ac:dyDescent="0.2">
      <c r="A31" s="21" t="s">
        <v>1136</v>
      </c>
      <c r="B31" s="21" t="s">
        <v>1137</v>
      </c>
      <c r="C31" s="21" t="s">
        <v>32</v>
      </c>
      <c r="D31" s="24">
        <v>1500000</v>
      </c>
      <c r="E31" s="22">
        <v>1517.6849999999999</v>
      </c>
      <c r="F31" s="23">
        <v>7.96761120939337</v>
      </c>
      <c r="G31" s="22">
        <v>7.2149359056721201</v>
      </c>
    </row>
    <row r="32" spans="1:9" x14ac:dyDescent="0.2">
      <c r="A32" s="20" t="s">
        <v>28</v>
      </c>
      <c r="B32" s="20"/>
      <c r="C32" s="20"/>
      <c r="D32" s="20"/>
      <c r="E32" s="25">
        <f>SUM(E31:E31)</f>
        <v>1517.6849999999999</v>
      </c>
      <c r="F32" s="26">
        <f>SUM(F31:F31)</f>
        <v>7.96761120939337</v>
      </c>
      <c r="G32" s="25"/>
      <c r="H32" s="14"/>
      <c r="I32" s="14"/>
    </row>
    <row r="33" spans="1:9" x14ac:dyDescent="0.2">
      <c r="A33" s="21"/>
      <c r="B33" s="21"/>
      <c r="C33" s="21"/>
      <c r="D33" s="21"/>
      <c r="E33" s="22"/>
      <c r="F33" s="23"/>
      <c r="G33" s="22"/>
    </row>
    <row r="34" spans="1:9" x14ac:dyDescent="0.2">
      <c r="A34" s="20" t="s">
        <v>33</v>
      </c>
      <c r="B34" s="20"/>
      <c r="C34" s="20"/>
      <c r="D34" s="20"/>
      <c r="E34" s="25">
        <f>E11+E19+E24+E28+E32</f>
        <v>17386.286533400002</v>
      </c>
      <c r="F34" s="26">
        <f>F11+F19+F24+F28+F32</f>
        <v>91.275311723607246</v>
      </c>
      <c r="G34" s="25"/>
      <c r="H34" s="14"/>
      <c r="I34" s="14"/>
    </row>
    <row r="35" spans="1:9" x14ac:dyDescent="0.2">
      <c r="A35" s="20"/>
      <c r="B35" s="20"/>
      <c r="C35" s="20"/>
      <c r="D35" s="20"/>
      <c r="E35" s="25"/>
      <c r="F35" s="26"/>
      <c r="G35" s="25"/>
      <c r="H35" s="14"/>
      <c r="I35" s="14"/>
    </row>
    <row r="36" spans="1:9" x14ac:dyDescent="0.2">
      <c r="A36" s="20" t="s">
        <v>35</v>
      </c>
      <c r="B36" s="20"/>
      <c r="C36" s="20"/>
      <c r="D36" s="20"/>
      <c r="E36" s="25">
        <f>E38-(E11+E19+E24+E28+E32)</f>
        <v>1661.8944095999977</v>
      </c>
      <c r="F36" s="26">
        <f>F38-(F11+F19+F24+F28+F32)</f>
        <v>8.7246882763927545</v>
      </c>
      <c r="G36" s="25"/>
      <c r="H36" s="14"/>
      <c r="I36" s="14"/>
    </row>
    <row r="37" spans="1:9" x14ac:dyDescent="0.2">
      <c r="A37" s="20"/>
      <c r="B37" s="20"/>
      <c r="C37" s="20"/>
      <c r="D37" s="20"/>
      <c r="E37" s="25"/>
      <c r="F37" s="26"/>
      <c r="G37" s="25"/>
      <c r="H37" s="14"/>
      <c r="I37" s="14"/>
    </row>
    <row r="38" spans="1:9" x14ac:dyDescent="0.2">
      <c r="A38" s="27" t="s">
        <v>34</v>
      </c>
      <c r="B38" s="27"/>
      <c r="C38" s="27"/>
      <c r="D38" s="27"/>
      <c r="E38" s="28">
        <v>19048.180942999999</v>
      </c>
      <c r="F38" s="29">
        <v>100</v>
      </c>
      <c r="G38" s="28"/>
      <c r="H38" s="14"/>
      <c r="I38" s="14"/>
    </row>
    <row r="40" spans="1:9" x14ac:dyDescent="0.2">
      <c r="A40" s="14" t="s">
        <v>996</v>
      </c>
    </row>
    <row r="41" spans="1:9" x14ac:dyDescent="0.2">
      <c r="A41" s="14" t="s">
        <v>36</v>
      </c>
    </row>
    <row r="42" spans="1:9" x14ac:dyDescent="0.2">
      <c r="A42" s="14" t="s">
        <v>998</v>
      </c>
    </row>
    <row r="43" spans="1:9" x14ac:dyDescent="0.2">
      <c r="A43" s="14"/>
    </row>
    <row r="44" spans="1:9" ht="33.75" customHeight="1" x14ac:dyDescent="0.2">
      <c r="A44" s="87" t="s">
        <v>999</v>
      </c>
      <c r="B44" s="87"/>
      <c r="C44" s="87"/>
      <c r="D44" s="87"/>
      <c r="E44" s="87"/>
      <c r="F44" s="87"/>
      <c r="G44" s="87"/>
    </row>
    <row r="46" spans="1:9" x14ac:dyDescent="0.2">
      <c r="A46" s="14" t="s">
        <v>37</v>
      </c>
    </row>
    <row r="47" spans="1:9" x14ac:dyDescent="0.2">
      <c r="A47" s="14" t="s">
        <v>38</v>
      </c>
    </row>
    <row r="48" spans="1:9" x14ac:dyDescent="0.2">
      <c r="A48" s="14" t="s">
        <v>39</v>
      </c>
      <c r="B48" s="14"/>
      <c r="C48" s="30" t="s">
        <v>1209</v>
      </c>
      <c r="D48" s="14" t="s">
        <v>40</v>
      </c>
    </row>
    <row r="49" spans="1:5" x14ac:dyDescent="0.2">
      <c r="A49" s="7" t="s">
        <v>42</v>
      </c>
      <c r="C49" s="73" t="s">
        <v>1210</v>
      </c>
      <c r="D49" s="31">
        <v>10.126200000000001</v>
      </c>
    </row>
    <row r="50" spans="1:5" x14ac:dyDescent="0.2">
      <c r="A50" s="7" t="s">
        <v>43</v>
      </c>
      <c r="C50" s="73" t="s">
        <v>1210</v>
      </c>
      <c r="D50" s="31">
        <v>10.126200000000001</v>
      </c>
    </row>
    <row r="51" spans="1:5" x14ac:dyDescent="0.2">
      <c r="A51" s="7" t="s">
        <v>44</v>
      </c>
      <c r="C51" s="73" t="s">
        <v>1210</v>
      </c>
      <c r="D51" s="31">
        <v>10.135400000000001</v>
      </c>
    </row>
    <row r="52" spans="1:5" x14ac:dyDescent="0.2">
      <c r="A52" s="7" t="s">
        <v>45</v>
      </c>
      <c r="C52" s="73" t="s">
        <v>1210</v>
      </c>
      <c r="D52" s="31">
        <v>10.135400000000001</v>
      </c>
    </row>
    <row r="54" spans="1:5" x14ac:dyDescent="0.2">
      <c r="A54" s="7" t="s">
        <v>1211</v>
      </c>
    </row>
    <row r="55" spans="1:5" x14ac:dyDescent="0.2">
      <c r="A55" s="7" t="s">
        <v>46</v>
      </c>
    </row>
    <row r="57" spans="1:5" x14ac:dyDescent="0.2">
      <c r="A57" s="14" t="s">
        <v>47</v>
      </c>
      <c r="D57" s="30" t="s">
        <v>48</v>
      </c>
    </row>
    <row r="59" spans="1:5" x14ac:dyDescent="0.2">
      <c r="A59" s="14" t="s">
        <v>1015</v>
      </c>
      <c r="D59" s="32">
        <v>0.67678184022092303</v>
      </c>
      <c r="E59" s="10" t="s">
        <v>49</v>
      </c>
    </row>
    <row r="61" spans="1:5" x14ac:dyDescent="0.2">
      <c r="A61" s="14" t="s">
        <v>1272</v>
      </c>
      <c r="D61" s="30" t="s">
        <v>48</v>
      </c>
    </row>
    <row r="63" spans="1:5" x14ac:dyDescent="0.2">
      <c r="A63" s="14" t="s">
        <v>1016</v>
      </c>
    </row>
    <row r="65" spans="1:1" x14ac:dyDescent="0.2">
      <c r="A65" s="66" t="s">
        <v>891</v>
      </c>
    </row>
    <row r="66" spans="1:1" x14ac:dyDescent="0.2">
      <c r="A66" s="67"/>
    </row>
    <row r="67" spans="1:1" x14ac:dyDescent="0.2">
      <c r="A67" s="68"/>
    </row>
    <row r="68" spans="1:1" x14ac:dyDescent="0.2">
      <c r="A68" s="68"/>
    </row>
    <row r="69" spans="1:1" x14ac:dyDescent="0.2">
      <c r="A69" s="68"/>
    </row>
    <row r="70" spans="1:1" x14ac:dyDescent="0.2">
      <c r="A70" s="68"/>
    </row>
    <row r="71" spans="1:1" x14ac:dyDescent="0.2">
      <c r="A71" s="68"/>
    </row>
    <row r="72" spans="1:1" x14ac:dyDescent="0.2">
      <c r="A72" s="68"/>
    </row>
    <row r="73" spans="1:1" x14ac:dyDescent="0.2">
      <c r="A73" s="68"/>
    </row>
    <row r="74" spans="1:1" x14ac:dyDescent="0.2">
      <c r="A74" s="68"/>
    </row>
    <row r="75" spans="1:1" x14ac:dyDescent="0.2">
      <c r="A75" s="68"/>
    </row>
    <row r="76" spans="1:1" x14ac:dyDescent="0.2">
      <c r="A76" s="68"/>
    </row>
    <row r="77" spans="1:1" x14ac:dyDescent="0.2">
      <c r="A77" s="68"/>
    </row>
    <row r="78" spans="1:1" x14ac:dyDescent="0.2">
      <c r="A78" s="68"/>
    </row>
    <row r="79" spans="1:1" x14ac:dyDescent="0.2">
      <c r="A79" s="66" t="s">
        <v>1212</v>
      </c>
    </row>
    <row r="80" spans="1:1" x14ac:dyDescent="0.2">
      <c r="A80" s="68"/>
    </row>
    <row r="81" spans="1:1" x14ac:dyDescent="0.2">
      <c r="A81" s="66" t="s">
        <v>892</v>
      </c>
    </row>
    <row r="82" spans="1:1" x14ac:dyDescent="0.2">
      <c r="A82" s="68"/>
    </row>
    <row r="83" spans="1:1" x14ac:dyDescent="0.2">
      <c r="A83" s="68"/>
    </row>
    <row r="84" spans="1:1" x14ac:dyDescent="0.2">
      <c r="A84" s="68"/>
    </row>
    <row r="85" spans="1:1" x14ac:dyDescent="0.2">
      <c r="A85" s="68"/>
    </row>
    <row r="86" spans="1:1" x14ac:dyDescent="0.2">
      <c r="A86" s="68"/>
    </row>
    <row r="87" spans="1:1" x14ac:dyDescent="0.2">
      <c r="A87" s="68"/>
    </row>
    <row r="88" spans="1:1" x14ac:dyDescent="0.2">
      <c r="A88" s="68"/>
    </row>
    <row r="89" spans="1:1" x14ac:dyDescent="0.2">
      <c r="A89" s="68"/>
    </row>
    <row r="90" spans="1:1" x14ac:dyDescent="0.2">
      <c r="A90" s="68"/>
    </row>
    <row r="91" spans="1:1" x14ac:dyDescent="0.2">
      <c r="A91" s="68"/>
    </row>
    <row r="92" spans="1:1" x14ac:dyDescent="0.2">
      <c r="A92" s="68"/>
    </row>
    <row r="93" spans="1:1" x14ac:dyDescent="0.2">
      <c r="A93" s="68"/>
    </row>
    <row r="94" spans="1:1" x14ac:dyDescent="0.2">
      <c r="A94" s="68"/>
    </row>
    <row r="95" spans="1:1" x14ac:dyDescent="0.2">
      <c r="A95" s="7" t="s">
        <v>890</v>
      </c>
    </row>
    <row r="97" spans="1:1" x14ac:dyDescent="0.2">
      <c r="A97" s="68"/>
    </row>
    <row r="98" spans="1:1" x14ac:dyDescent="0.2">
      <c r="A98" s="67"/>
    </row>
  </sheetData>
  <mergeCells count="2">
    <mergeCell ref="A1:G1"/>
    <mergeCell ref="A44:G44"/>
  </mergeCells>
  <conditionalFormatting sqref="F2:F3 F5:F43">
    <cfRule type="cellIs" dxfId="84" priority="2" stopIfTrue="1" operator="between">
      <formula>0.009</formula>
      <formula>-0.009</formula>
    </cfRule>
  </conditionalFormatting>
  <conditionalFormatting sqref="F45:F65536">
    <cfRule type="cellIs" dxfId="83"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76"/>
  <sheetViews>
    <sheetView workbookViewId="0">
      <selection sqref="A1:G1"/>
    </sheetView>
  </sheetViews>
  <sheetFormatPr defaultColWidth="9.140625" defaultRowHeight="11.25" x14ac:dyDescent="0.2"/>
  <cols>
    <col min="1" max="1" width="38.7109375" style="7" bestFit="1" customWidth="1"/>
    <col min="2" max="2" width="35.5703125" style="7" bestFit="1" customWidth="1"/>
    <col min="3" max="3" width="15.28515625" style="7" bestFit="1" customWidth="1"/>
    <col min="4" max="4" width="15" style="7" bestFit="1" customWidth="1"/>
    <col min="5" max="5" width="32.5703125" style="10" customWidth="1"/>
    <col min="6" max="6" width="13.5703125" style="11" bestFit="1" customWidth="1"/>
    <col min="7" max="7" width="4.5703125" style="10" bestFit="1" customWidth="1"/>
    <col min="8" max="16384" width="9.140625" style="7"/>
  </cols>
  <sheetData>
    <row r="1" spans="1:9" s="1" customFormat="1" ht="15" x14ac:dyDescent="0.2">
      <c r="A1" s="85" t="s">
        <v>1213</v>
      </c>
      <c r="B1" s="86"/>
      <c r="C1" s="86"/>
      <c r="D1" s="86"/>
      <c r="E1" s="86"/>
      <c r="F1" s="86"/>
      <c r="G1" s="86"/>
    </row>
    <row r="2" spans="1:9" s="1" customFormat="1" ht="12" x14ac:dyDescent="0.2">
      <c r="E2" s="5"/>
      <c r="F2" s="9"/>
      <c r="G2" s="10"/>
    </row>
    <row r="3" spans="1:9" s="1" customFormat="1" ht="12" x14ac:dyDescent="0.2">
      <c r="A3" s="8" t="s">
        <v>7</v>
      </c>
      <c r="B3" s="2"/>
      <c r="C3" s="3"/>
      <c r="D3" s="3"/>
      <c r="E3" s="4"/>
      <c r="F3" s="9"/>
      <c r="G3" s="10"/>
    </row>
    <row r="4" spans="1:9" s="1" customFormat="1" ht="30" customHeight="1" x14ac:dyDescent="0.2">
      <c r="A4" s="6" t="s">
        <v>2</v>
      </c>
      <c r="B4" s="6" t="s">
        <v>0</v>
      </c>
      <c r="C4" s="13" t="s">
        <v>921</v>
      </c>
      <c r="D4" s="13" t="s">
        <v>1</v>
      </c>
      <c r="E4" s="53" t="s">
        <v>6</v>
      </c>
      <c r="F4" s="12" t="s">
        <v>3</v>
      </c>
      <c r="G4" s="12" t="s">
        <v>5</v>
      </c>
    </row>
    <row r="5" spans="1:9" x14ac:dyDescent="0.2">
      <c r="A5" s="16" t="s">
        <v>24</v>
      </c>
      <c r="B5" s="17"/>
      <c r="C5" s="17"/>
      <c r="D5" s="17"/>
      <c r="E5" s="18"/>
      <c r="F5" s="19"/>
      <c r="G5" s="18"/>
    </row>
    <row r="6" spans="1:9" x14ac:dyDescent="0.2">
      <c r="A6" s="20" t="s">
        <v>25</v>
      </c>
      <c r="B6" s="21"/>
      <c r="C6" s="21"/>
      <c r="D6" s="21"/>
      <c r="E6" s="22"/>
      <c r="F6" s="23"/>
      <c r="G6" s="22"/>
    </row>
    <row r="7" spans="1:9" x14ac:dyDescent="0.2">
      <c r="A7" s="21" t="s">
        <v>1214</v>
      </c>
      <c r="B7" s="21" t="s">
        <v>1215</v>
      </c>
      <c r="C7" s="21" t="s">
        <v>55</v>
      </c>
      <c r="D7" s="24">
        <v>500</v>
      </c>
      <c r="E7" s="22">
        <v>509.94900680000001</v>
      </c>
      <c r="F7" s="23">
        <v>7.8258329201832</v>
      </c>
      <c r="G7" s="22">
        <v>7.6098999999999997</v>
      </c>
    </row>
    <row r="8" spans="1:9" x14ac:dyDescent="0.2">
      <c r="A8" s="21" t="s">
        <v>57</v>
      </c>
      <c r="B8" s="21" t="s">
        <v>56</v>
      </c>
      <c r="C8" s="21" t="s">
        <v>58</v>
      </c>
      <c r="D8" s="24">
        <v>500</v>
      </c>
      <c r="E8" s="22">
        <v>504.36434930000001</v>
      </c>
      <c r="F8" s="23">
        <v>7.7401290636629101</v>
      </c>
      <c r="G8" s="22">
        <v>7.9249999999999998</v>
      </c>
    </row>
    <row r="9" spans="1:9" x14ac:dyDescent="0.2">
      <c r="A9" s="21" t="s">
        <v>60</v>
      </c>
      <c r="B9" s="21" t="s">
        <v>59</v>
      </c>
      <c r="C9" s="21" t="s">
        <v>55</v>
      </c>
      <c r="D9" s="24">
        <v>50</v>
      </c>
      <c r="E9" s="22">
        <v>495.08200679999999</v>
      </c>
      <c r="F9" s="23">
        <v>7.5976794058652599</v>
      </c>
      <c r="G9" s="22">
        <v>7.5534999999999997</v>
      </c>
    </row>
    <row r="10" spans="1:9" x14ac:dyDescent="0.2">
      <c r="A10" s="20" t="s">
        <v>28</v>
      </c>
      <c r="B10" s="20"/>
      <c r="C10" s="20"/>
      <c r="D10" s="20"/>
      <c r="E10" s="25">
        <f>SUM(E6:E9)</f>
        <v>1509.3953629</v>
      </c>
      <c r="F10" s="26">
        <f>SUM(F6:F9)</f>
        <v>23.163641389711369</v>
      </c>
      <c r="G10" s="25"/>
      <c r="H10" s="14"/>
      <c r="I10" s="14"/>
    </row>
    <row r="11" spans="1:9" x14ac:dyDescent="0.2">
      <c r="A11" s="21"/>
      <c r="B11" s="21"/>
      <c r="C11" s="21"/>
      <c r="D11" s="21"/>
      <c r="E11" s="22"/>
      <c r="F11" s="23"/>
      <c r="G11" s="22"/>
    </row>
    <row r="12" spans="1:9" x14ac:dyDescent="0.2">
      <c r="A12" s="20" t="s">
        <v>31</v>
      </c>
      <c r="B12" s="21"/>
      <c r="C12" s="21"/>
      <c r="D12" s="21"/>
      <c r="E12" s="22"/>
      <c r="F12" s="23"/>
      <c r="G12" s="22"/>
    </row>
    <row r="13" spans="1:9" x14ac:dyDescent="0.2">
      <c r="A13" s="21" t="s">
        <v>62</v>
      </c>
      <c r="B13" s="21" t="s">
        <v>61</v>
      </c>
      <c r="C13" s="21" t="s">
        <v>32</v>
      </c>
      <c r="D13" s="24">
        <v>4015400</v>
      </c>
      <c r="E13" s="22">
        <v>4028.3563573000001</v>
      </c>
      <c r="F13" s="23">
        <v>61.820384734177303</v>
      </c>
      <c r="G13" s="22">
        <v>6.9231241666125003</v>
      </c>
    </row>
    <row r="14" spans="1:9" x14ac:dyDescent="0.2">
      <c r="A14" s="20" t="s">
        <v>28</v>
      </c>
      <c r="B14" s="20"/>
      <c r="C14" s="20"/>
      <c r="D14" s="20"/>
      <c r="E14" s="25">
        <f>SUM(E13:E13)</f>
        <v>4028.3563573000001</v>
      </c>
      <c r="F14" s="26">
        <f>SUM(F13:F13)</f>
        <v>61.820384734177303</v>
      </c>
      <c r="G14" s="25"/>
      <c r="H14" s="14"/>
      <c r="I14" s="14"/>
    </row>
    <row r="15" spans="1:9" x14ac:dyDescent="0.2">
      <c r="A15" s="21"/>
      <c r="B15" s="21"/>
      <c r="C15" s="21"/>
      <c r="D15" s="21"/>
      <c r="E15" s="22"/>
      <c r="F15" s="23"/>
      <c r="G15" s="22"/>
    </row>
    <row r="16" spans="1:9" x14ac:dyDescent="0.2">
      <c r="A16" s="20" t="s">
        <v>33</v>
      </c>
      <c r="B16" s="20"/>
      <c r="C16" s="20"/>
      <c r="D16" s="20"/>
      <c r="E16" s="25">
        <f>E10+E14</f>
        <v>5537.7517201999999</v>
      </c>
      <c r="F16" s="26">
        <f>F10+F14</f>
        <v>84.984026123888668</v>
      </c>
      <c r="G16" s="25"/>
      <c r="H16" s="14"/>
      <c r="I16" s="14"/>
    </row>
    <row r="17" spans="1:9" x14ac:dyDescent="0.2">
      <c r="A17" s="20"/>
      <c r="B17" s="20"/>
      <c r="C17" s="20"/>
      <c r="D17" s="20"/>
      <c r="E17" s="25"/>
      <c r="F17" s="26"/>
      <c r="G17" s="25"/>
      <c r="H17" s="14"/>
      <c r="I17" s="14"/>
    </row>
    <row r="18" spans="1:9" x14ac:dyDescent="0.2">
      <c r="A18" s="20" t="s">
        <v>35</v>
      </c>
      <c r="B18" s="20"/>
      <c r="C18" s="20"/>
      <c r="D18" s="20"/>
      <c r="E18" s="25">
        <f>E20-(E10+E14)</f>
        <v>978.47488470000008</v>
      </c>
      <c r="F18" s="26">
        <f>F20-(F10+F14)</f>
        <v>15.015973876111332</v>
      </c>
      <c r="G18" s="25"/>
      <c r="H18" s="14"/>
      <c r="I18" s="14"/>
    </row>
    <row r="19" spans="1:9" x14ac:dyDescent="0.2">
      <c r="A19" s="20"/>
      <c r="B19" s="20"/>
      <c r="C19" s="20"/>
      <c r="D19" s="20"/>
      <c r="E19" s="25"/>
      <c r="F19" s="26"/>
      <c r="G19" s="25"/>
      <c r="H19" s="14"/>
      <c r="I19" s="14"/>
    </row>
    <row r="20" spans="1:9" x14ac:dyDescent="0.2">
      <c r="A20" s="27" t="s">
        <v>34</v>
      </c>
      <c r="B20" s="27"/>
      <c r="C20" s="27"/>
      <c r="D20" s="27"/>
      <c r="E20" s="28">
        <v>6516.2266049</v>
      </c>
      <c r="F20" s="29">
        <v>100</v>
      </c>
      <c r="G20" s="28"/>
      <c r="H20" s="14"/>
      <c r="I20" s="14"/>
    </row>
    <row r="22" spans="1:9" x14ac:dyDescent="0.2">
      <c r="A22" s="14" t="s">
        <v>36</v>
      </c>
    </row>
    <row r="24" spans="1:9" x14ac:dyDescent="0.2">
      <c r="A24" s="14" t="s">
        <v>37</v>
      </c>
    </row>
    <row r="25" spans="1:9" x14ac:dyDescent="0.2">
      <c r="A25" s="14" t="s">
        <v>38</v>
      </c>
    </row>
    <row r="26" spans="1:9" x14ac:dyDescent="0.2">
      <c r="A26" s="14" t="s">
        <v>39</v>
      </c>
      <c r="B26" s="14"/>
      <c r="C26" s="30" t="s">
        <v>1209</v>
      </c>
      <c r="D26" s="14" t="s">
        <v>40</v>
      </c>
    </row>
    <row r="27" spans="1:9" x14ac:dyDescent="0.2">
      <c r="A27" s="7" t="s">
        <v>42</v>
      </c>
      <c r="C27" s="73" t="s">
        <v>1210</v>
      </c>
      <c r="D27" s="31">
        <v>10.027200000000001</v>
      </c>
    </row>
    <row r="28" spans="1:9" x14ac:dyDescent="0.2">
      <c r="A28" s="7" t="s">
        <v>43</v>
      </c>
      <c r="C28" s="73" t="s">
        <v>1210</v>
      </c>
      <c r="D28" s="31">
        <v>10.027200000000001</v>
      </c>
    </row>
    <row r="29" spans="1:9" x14ac:dyDescent="0.2">
      <c r="A29" s="7" t="s">
        <v>44</v>
      </c>
      <c r="C29" s="73" t="s">
        <v>1210</v>
      </c>
      <c r="D29" s="31">
        <v>10.033200000000001</v>
      </c>
    </row>
    <row r="30" spans="1:9" x14ac:dyDescent="0.2">
      <c r="A30" s="7" t="s">
        <v>45</v>
      </c>
      <c r="C30" s="73" t="s">
        <v>1210</v>
      </c>
      <c r="D30" s="31">
        <v>10.033200000000001</v>
      </c>
    </row>
    <row r="32" spans="1:9" x14ac:dyDescent="0.2">
      <c r="A32" s="7" t="s">
        <v>1216</v>
      </c>
    </row>
    <row r="33" spans="1:5" x14ac:dyDescent="0.2">
      <c r="A33" s="7" t="s">
        <v>46</v>
      </c>
    </row>
    <row r="35" spans="1:5" x14ac:dyDescent="0.2">
      <c r="A35" s="14" t="s">
        <v>47</v>
      </c>
      <c r="D35" s="30" t="s">
        <v>48</v>
      </c>
    </row>
    <row r="37" spans="1:5" x14ac:dyDescent="0.2">
      <c r="A37" s="14" t="s">
        <v>1015</v>
      </c>
      <c r="D37" s="32">
        <v>7.03247554794648</v>
      </c>
      <c r="E37" s="10" t="s">
        <v>49</v>
      </c>
    </row>
    <row r="39" spans="1:5" x14ac:dyDescent="0.2">
      <c r="A39" s="14" t="s">
        <v>1272</v>
      </c>
      <c r="D39" s="30" t="s">
        <v>48</v>
      </c>
    </row>
    <row r="41" spans="1:5" x14ac:dyDescent="0.2">
      <c r="A41" s="14" t="s">
        <v>1016</v>
      </c>
    </row>
    <row r="43" spans="1:5" x14ac:dyDescent="0.2">
      <c r="A43" s="66" t="s">
        <v>891</v>
      </c>
    </row>
    <row r="44" spans="1:5" x14ac:dyDescent="0.2">
      <c r="A44" s="67"/>
    </row>
    <row r="45" spans="1:5" x14ac:dyDescent="0.2">
      <c r="A45" s="68"/>
    </row>
    <row r="46" spans="1:5" x14ac:dyDescent="0.2">
      <c r="A46" s="68"/>
    </row>
    <row r="47" spans="1:5" x14ac:dyDescent="0.2">
      <c r="A47" s="68"/>
    </row>
    <row r="48" spans="1:5" x14ac:dyDescent="0.2">
      <c r="A48" s="68"/>
    </row>
    <row r="49" spans="1:1" x14ac:dyDescent="0.2">
      <c r="A49" s="68"/>
    </row>
    <row r="50" spans="1:1" x14ac:dyDescent="0.2">
      <c r="A50" s="68"/>
    </row>
    <row r="51" spans="1:1" x14ac:dyDescent="0.2">
      <c r="A51" s="68"/>
    </row>
    <row r="52" spans="1:1" x14ac:dyDescent="0.2">
      <c r="A52" s="68"/>
    </row>
    <row r="53" spans="1:1" x14ac:dyDescent="0.2">
      <c r="A53" s="68"/>
    </row>
    <row r="54" spans="1:1" x14ac:dyDescent="0.2">
      <c r="A54" s="68"/>
    </row>
    <row r="55" spans="1:1" x14ac:dyDescent="0.2">
      <c r="A55" s="68"/>
    </row>
    <row r="56" spans="1:1" x14ac:dyDescent="0.2">
      <c r="A56" s="68"/>
    </row>
    <row r="57" spans="1:1" x14ac:dyDescent="0.2">
      <c r="A57" s="66" t="s">
        <v>1217</v>
      </c>
    </row>
    <row r="58" spans="1:1" x14ac:dyDescent="0.2">
      <c r="A58" s="68"/>
    </row>
    <row r="59" spans="1:1" x14ac:dyDescent="0.2">
      <c r="A59" s="66" t="s">
        <v>892</v>
      </c>
    </row>
    <row r="60" spans="1:1" x14ac:dyDescent="0.2">
      <c r="A60" s="68"/>
    </row>
    <row r="61" spans="1:1" x14ac:dyDescent="0.2">
      <c r="A61" s="68"/>
    </row>
    <row r="62" spans="1:1" x14ac:dyDescent="0.2">
      <c r="A62" s="68"/>
    </row>
    <row r="63" spans="1:1" x14ac:dyDescent="0.2">
      <c r="A63" s="68"/>
    </row>
    <row r="64" spans="1:1" x14ac:dyDescent="0.2">
      <c r="A64" s="68"/>
    </row>
    <row r="65" spans="1:1" x14ac:dyDescent="0.2">
      <c r="A65" s="68"/>
    </row>
    <row r="66" spans="1:1" x14ac:dyDescent="0.2">
      <c r="A66" s="68"/>
    </row>
    <row r="67" spans="1:1" x14ac:dyDescent="0.2">
      <c r="A67" s="68"/>
    </row>
    <row r="68" spans="1:1" x14ac:dyDescent="0.2">
      <c r="A68" s="68"/>
    </row>
    <row r="69" spans="1:1" x14ac:dyDescent="0.2">
      <c r="A69" s="68"/>
    </row>
    <row r="70" spans="1:1" x14ac:dyDescent="0.2">
      <c r="A70" s="68"/>
    </row>
    <row r="71" spans="1:1" x14ac:dyDescent="0.2">
      <c r="A71" s="68"/>
    </row>
    <row r="72" spans="1:1" x14ac:dyDescent="0.2">
      <c r="A72" s="68"/>
    </row>
    <row r="73" spans="1:1" x14ac:dyDescent="0.2">
      <c r="A73" s="7" t="s">
        <v>890</v>
      </c>
    </row>
    <row r="75" spans="1:1" x14ac:dyDescent="0.2">
      <c r="A75" s="68"/>
    </row>
    <row r="76" spans="1:1" x14ac:dyDescent="0.2">
      <c r="A76" s="67"/>
    </row>
  </sheetData>
  <mergeCells count="1">
    <mergeCell ref="A1:G1"/>
  </mergeCells>
  <conditionalFormatting sqref="F2:F3">
    <cfRule type="cellIs" dxfId="82" priority="2" stopIfTrue="1" operator="between">
      <formula>0.009</formula>
      <formula>-0.009</formula>
    </cfRule>
  </conditionalFormatting>
  <conditionalFormatting sqref="F5:F65536">
    <cfRule type="cellIs" dxfId="81"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83"/>
  <sheetViews>
    <sheetView workbookViewId="0">
      <selection sqref="A1:G1"/>
    </sheetView>
  </sheetViews>
  <sheetFormatPr defaultColWidth="9.140625" defaultRowHeight="11.25" x14ac:dyDescent="0.2"/>
  <cols>
    <col min="1" max="1" width="35" style="7" bestFit="1" customWidth="1"/>
    <col min="2" max="2" width="23.42578125" style="7" bestFit="1" customWidth="1"/>
    <col min="3" max="3" width="24.7109375" style="7" bestFit="1" customWidth="1"/>
    <col min="4" max="4" width="15" style="7" bestFit="1" customWidth="1"/>
    <col min="5" max="5" width="32.5703125" style="10" customWidth="1"/>
    <col min="6" max="6" width="13.5703125" style="11" bestFit="1" customWidth="1"/>
    <col min="7" max="7" width="4.5703125" style="10" bestFit="1" customWidth="1"/>
    <col min="8" max="16384" width="9.140625" style="7"/>
  </cols>
  <sheetData>
    <row r="1" spans="1:9" s="1" customFormat="1" ht="15" x14ac:dyDescent="0.2">
      <c r="A1" s="85" t="s">
        <v>1218</v>
      </c>
      <c r="B1" s="86"/>
      <c r="C1" s="86"/>
      <c r="D1" s="86"/>
      <c r="E1" s="86"/>
      <c r="F1" s="86"/>
      <c r="G1" s="86"/>
    </row>
    <row r="2" spans="1:9" s="1" customFormat="1" ht="12" x14ac:dyDescent="0.2">
      <c r="E2" s="5"/>
      <c r="F2" s="9"/>
      <c r="G2" s="10"/>
    </row>
    <row r="3" spans="1:9" s="1" customFormat="1" ht="12" x14ac:dyDescent="0.2">
      <c r="A3" s="8" t="s">
        <v>7</v>
      </c>
      <c r="B3" s="2"/>
      <c r="C3" s="3"/>
      <c r="D3" s="3"/>
      <c r="E3" s="4"/>
      <c r="F3" s="9"/>
      <c r="G3" s="10"/>
    </row>
    <row r="4" spans="1:9" s="1" customFormat="1" ht="30" customHeight="1" x14ac:dyDescent="0.2">
      <c r="A4" s="6" t="s">
        <v>2</v>
      </c>
      <c r="B4" s="6" t="s">
        <v>0</v>
      </c>
      <c r="C4" s="13" t="s">
        <v>921</v>
      </c>
      <c r="D4" s="13" t="s">
        <v>1</v>
      </c>
      <c r="E4" s="53" t="s">
        <v>6</v>
      </c>
      <c r="F4" s="12" t="s">
        <v>3</v>
      </c>
      <c r="G4" s="12" t="s">
        <v>5</v>
      </c>
    </row>
    <row r="5" spans="1:9" x14ac:dyDescent="0.2">
      <c r="A5" s="16" t="s">
        <v>29</v>
      </c>
      <c r="B5" s="17"/>
      <c r="C5" s="17"/>
      <c r="D5" s="17"/>
      <c r="E5" s="18"/>
      <c r="F5" s="19"/>
      <c r="G5" s="18"/>
    </row>
    <row r="6" spans="1:9" x14ac:dyDescent="0.2">
      <c r="A6" s="20" t="s">
        <v>30</v>
      </c>
      <c r="B6" s="21"/>
      <c r="C6" s="21"/>
      <c r="D6" s="21"/>
      <c r="E6" s="22"/>
      <c r="F6" s="23"/>
      <c r="G6" s="22"/>
    </row>
    <row r="7" spans="1:9" x14ac:dyDescent="0.2">
      <c r="A7" s="21" t="s">
        <v>1219</v>
      </c>
      <c r="B7" s="21" t="s">
        <v>1220</v>
      </c>
      <c r="C7" s="21" t="s">
        <v>32</v>
      </c>
      <c r="D7" s="24">
        <v>2500000</v>
      </c>
      <c r="E7" s="22">
        <v>2482.0100000000002</v>
      </c>
      <c r="F7" s="23">
        <v>16.434848617722398</v>
      </c>
      <c r="G7" s="22">
        <v>6.4526000000000003</v>
      </c>
    </row>
    <row r="8" spans="1:9" x14ac:dyDescent="0.2">
      <c r="A8" s="21" t="s">
        <v>1221</v>
      </c>
      <c r="B8" s="21" t="s">
        <v>1222</v>
      </c>
      <c r="C8" s="21" t="s">
        <v>32</v>
      </c>
      <c r="D8" s="24">
        <v>2000000</v>
      </c>
      <c r="E8" s="22">
        <v>1992.9559999999999</v>
      </c>
      <c r="F8" s="23">
        <v>13.196534325720499</v>
      </c>
      <c r="G8" s="22">
        <v>6.4504000000000001</v>
      </c>
    </row>
    <row r="9" spans="1:9" x14ac:dyDescent="0.2">
      <c r="A9" s="21" t="s">
        <v>1223</v>
      </c>
      <c r="B9" s="21" t="s">
        <v>1224</v>
      </c>
      <c r="C9" s="21" t="s">
        <v>32</v>
      </c>
      <c r="D9" s="24">
        <v>1000000</v>
      </c>
      <c r="E9" s="22">
        <v>997.70799999999997</v>
      </c>
      <c r="F9" s="23">
        <v>6.6064117165887897</v>
      </c>
      <c r="G9" s="22">
        <v>6.45</v>
      </c>
    </row>
    <row r="10" spans="1:9" x14ac:dyDescent="0.2">
      <c r="A10" s="20" t="s">
        <v>28</v>
      </c>
      <c r="B10" s="20"/>
      <c r="C10" s="20"/>
      <c r="D10" s="20"/>
      <c r="E10" s="25">
        <f>SUM(E6:E9)</f>
        <v>5472.674</v>
      </c>
      <c r="F10" s="26">
        <f>SUM(F6:F9)</f>
        <v>36.237794660031689</v>
      </c>
      <c r="G10" s="25"/>
      <c r="H10" s="14"/>
      <c r="I10" s="14"/>
    </row>
    <row r="11" spans="1:9" x14ac:dyDescent="0.2">
      <c r="A11" s="21"/>
      <c r="B11" s="21"/>
      <c r="C11" s="21"/>
      <c r="D11" s="21"/>
      <c r="E11" s="22"/>
      <c r="F11" s="23"/>
      <c r="G11" s="22"/>
    </row>
    <row r="12" spans="1:9" x14ac:dyDescent="0.2">
      <c r="A12" s="20" t="s">
        <v>31</v>
      </c>
      <c r="B12" s="21"/>
      <c r="C12" s="21"/>
      <c r="D12" s="21"/>
      <c r="E12" s="22"/>
      <c r="F12" s="23"/>
      <c r="G12" s="22"/>
    </row>
    <row r="13" spans="1:9" x14ac:dyDescent="0.2">
      <c r="A13" s="21" t="s">
        <v>62</v>
      </c>
      <c r="B13" s="21" t="s">
        <v>61</v>
      </c>
      <c r="C13" s="21" t="s">
        <v>32</v>
      </c>
      <c r="D13" s="24">
        <v>6515500</v>
      </c>
      <c r="E13" s="22">
        <v>6536.5233466999998</v>
      </c>
      <c r="F13" s="23">
        <v>43.282167150504002</v>
      </c>
      <c r="G13" s="22">
        <v>6.9231241666125003</v>
      </c>
    </row>
    <row r="14" spans="1:9" x14ac:dyDescent="0.2">
      <c r="A14" s="21" t="s">
        <v>1225</v>
      </c>
      <c r="B14" s="21" t="s">
        <v>1226</v>
      </c>
      <c r="C14" s="21" t="s">
        <v>32</v>
      </c>
      <c r="D14" s="24">
        <v>500000</v>
      </c>
      <c r="E14" s="22">
        <v>518.16511109999999</v>
      </c>
      <c r="F14" s="23">
        <v>3.4310760874911002</v>
      </c>
      <c r="G14" s="22">
        <v>6.9735059200000098</v>
      </c>
    </row>
    <row r="15" spans="1:9" x14ac:dyDescent="0.2">
      <c r="A15" s="21" t="s">
        <v>64</v>
      </c>
      <c r="B15" s="21" t="s">
        <v>63</v>
      </c>
      <c r="C15" s="21" t="s">
        <v>32</v>
      </c>
      <c r="D15" s="24">
        <v>500000</v>
      </c>
      <c r="E15" s="22">
        <v>511.14455559999999</v>
      </c>
      <c r="F15" s="23">
        <v>3.38458885865044</v>
      </c>
      <c r="G15" s="22">
        <v>6.9575922604500002</v>
      </c>
    </row>
    <row r="16" spans="1:9" x14ac:dyDescent="0.2">
      <c r="A16" s="21" t="s">
        <v>1142</v>
      </c>
      <c r="B16" s="21" t="s">
        <v>1143</v>
      </c>
      <c r="C16" s="21" t="s">
        <v>32</v>
      </c>
      <c r="D16" s="24">
        <v>500000</v>
      </c>
      <c r="E16" s="22">
        <v>505.6020833</v>
      </c>
      <c r="F16" s="23">
        <v>3.3478888883769802</v>
      </c>
      <c r="G16" s="22">
        <v>7.4465674175591001</v>
      </c>
    </row>
    <row r="17" spans="1:9" x14ac:dyDescent="0.2">
      <c r="A17" s="20" t="s">
        <v>28</v>
      </c>
      <c r="B17" s="20"/>
      <c r="C17" s="20"/>
      <c r="D17" s="20"/>
      <c r="E17" s="25">
        <f>SUM(E13:E16)</f>
        <v>8071.4350967</v>
      </c>
      <c r="F17" s="26">
        <f>SUM(F13:F16)</f>
        <v>53.445720985022518</v>
      </c>
      <c r="G17" s="25"/>
      <c r="H17" s="14"/>
      <c r="I17" s="14"/>
    </row>
    <row r="18" spans="1:9" x14ac:dyDescent="0.2">
      <c r="A18" s="21"/>
      <c r="B18" s="21"/>
      <c r="C18" s="21"/>
      <c r="D18" s="21"/>
      <c r="E18" s="22"/>
      <c r="F18" s="23"/>
      <c r="G18" s="22"/>
    </row>
    <row r="19" spans="1:9" x14ac:dyDescent="0.2">
      <c r="A19" s="20" t="s">
        <v>33</v>
      </c>
      <c r="B19" s="20"/>
      <c r="C19" s="20"/>
      <c r="D19" s="20"/>
      <c r="E19" s="25">
        <f>E10+E17</f>
        <v>13544.1090967</v>
      </c>
      <c r="F19" s="26">
        <f>F10+F17</f>
        <v>89.6835156450542</v>
      </c>
      <c r="G19" s="25"/>
      <c r="H19" s="14"/>
      <c r="I19" s="14"/>
    </row>
    <row r="20" spans="1:9" x14ac:dyDescent="0.2">
      <c r="A20" s="20"/>
      <c r="B20" s="20"/>
      <c r="C20" s="20"/>
      <c r="D20" s="20"/>
      <c r="E20" s="25"/>
      <c r="F20" s="26"/>
      <c r="G20" s="25"/>
      <c r="H20" s="14"/>
      <c r="I20" s="14"/>
    </row>
    <row r="21" spans="1:9" x14ac:dyDescent="0.2">
      <c r="A21" s="20" t="s">
        <v>35</v>
      </c>
      <c r="B21" s="20"/>
      <c r="C21" s="20"/>
      <c r="D21" s="20"/>
      <c r="E21" s="25">
        <f>E23-(E10+E17)</f>
        <v>1558.0074955</v>
      </c>
      <c r="F21" s="26">
        <f>F23-(F10+F17)</f>
        <v>10.3164843549458</v>
      </c>
      <c r="G21" s="25"/>
      <c r="H21" s="14"/>
      <c r="I21" s="14"/>
    </row>
    <row r="22" spans="1:9" x14ac:dyDescent="0.2">
      <c r="A22" s="20"/>
      <c r="B22" s="20"/>
      <c r="C22" s="20"/>
      <c r="D22" s="20"/>
      <c r="E22" s="25"/>
      <c r="F22" s="26"/>
      <c r="G22" s="25"/>
      <c r="H22" s="14"/>
      <c r="I22" s="14"/>
    </row>
    <row r="23" spans="1:9" x14ac:dyDescent="0.2">
      <c r="A23" s="27" t="s">
        <v>34</v>
      </c>
      <c r="B23" s="27"/>
      <c r="C23" s="27"/>
      <c r="D23" s="27"/>
      <c r="E23" s="28">
        <v>15102.1165922</v>
      </c>
      <c r="F23" s="29">
        <v>100</v>
      </c>
      <c r="G23" s="28"/>
      <c r="H23" s="14"/>
      <c r="I23" s="14"/>
    </row>
    <row r="24" spans="1:9" x14ac:dyDescent="0.2">
      <c r="A24" s="14" t="s">
        <v>998</v>
      </c>
      <c r="B24" s="14"/>
      <c r="C24" s="14"/>
      <c r="D24" s="14"/>
      <c r="E24" s="74"/>
      <c r="F24" s="15"/>
      <c r="G24" s="74"/>
      <c r="H24" s="14"/>
      <c r="I24" s="14"/>
    </row>
    <row r="25" spans="1:9" x14ac:dyDescent="0.2">
      <c r="A25" s="14"/>
      <c r="B25" s="14"/>
      <c r="C25" s="14"/>
      <c r="D25" s="14"/>
      <c r="E25" s="74"/>
      <c r="F25" s="15"/>
      <c r="G25" s="74"/>
      <c r="H25" s="14"/>
      <c r="I25" s="14"/>
    </row>
    <row r="26" spans="1:9" ht="33.75" customHeight="1" x14ac:dyDescent="0.2">
      <c r="A26" s="87" t="s">
        <v>999</v>
      </c>
      <c r="B26" s="87"/>
      <c r="C26" s="87"/>
      <c r="D26" s="87"/>
      <c r="E26" s="87"/>
      <c r="F26" s="87"/>
      <c r="G26" s="87"/>
    </row>
    <row r="28" spans="1:9" x14ac:dyDescent="0.2">
      <c r="A28" s="14" t="s">
        <v>37</v>
      </c>
    </row>
    <row r="29" spans="1:9" x14ac:dyDescent="0.2">
      <c r="A29" s="14" t="s">
        <v>38</v>
      </c>
    </row>
    <row r="30" spans="1:9" x14ac:dyDescent="0.2">
      <c r="A30" s="14" t="s">
        <v>39</v>
      </c>
      <c r="B30" s="14"/>
      <c r="C30" s="30" t="s">
        <v>41</v>
      </c>
      <c r="D30" s="14" t="s">
        <v>40</v>
      </c>
    </row>
    <row r="31" spans="1:9" x14ac:dyDescent="0.2">
      <c r="A31" s="7" t="s">
        <v>1227</v>
      </c>
      <c r="C31" s="31">
        <v>53.464500000000001</v>
      </c>
      <c r="D31" s="31">
        <v>55.832000000000001</v>
      </c>
    </row>
    <row r="32" spans="1:9" x14ac:dyDescent="0.2">
      <c r="A32" s="7" t="s">
        <v>1228</v>
      </c>
      <c r="C32" s="31">
        <v>10.369400000000001</v>
      </c>
      <c r="D32" s="31">
        <v>10.6355</v>
      </c>
    </row>
    <row r="33" spans="1:7" x14ac:dyDescent="0.2">
      <c r="A33" s="7" t="s">
        <v>1229</v>
      </c>
      <c r="C33" s="31">
        <v>58.221899999999998</v>
      </c>
      <c r="D33" s="31">
        <v>60.9587</v>
      </c>
    </row>
    <row r="34" spans="1:7" x14ac:dyDescent="0.2">
      <c r="A34" s="7" t="s">
        <v>1230</v>
      </c>
      <c r="C34" s="31">
        <v>11.641400000000001</v>
      </c>
      <c r="D34" s="31">
        <v>11.913500000000001</v>
      </c>
    </row>
    <row r="36" spans="1:7" x14ac:dyDescent="0.2">
      <c r="A36" s="14" t="s">
        <v>47</v>
      </c>
    </row>
    <row r="37" spans="1:7" x14ac:dyDescent="0.2">
      <c r="A37" s="88" t="s">
        <v>52</v>
      </c>
      <c r="B37" s="89"/>
      <c r="C37" s="33" t="s">
        <v>53</v>
      </c>
    </row>
    <row r="38" spans="1:7" x14ac:dyDescent="0.2">
      <c r="A38" s="83" t="s">
        <v>1228</v>
      </c>
      <c r="B38" s="84"/>
      <c r="C38" s="34">
        <v>0.19</v>
      </c>
    </row>
    <row r="39" spans="1:7" x14ac:dyDescent="0.2">
      <c r="A39" s="83" t="s">
        <v>1230</v>
      </c>
      <c r="B39" s="84"/>
      <c r="C39" s="34">
        <v>0.27</v>
      </c>
    </row>
    <row r="40" spans="1:7" x14ac:dyDescent="0.2">
      <c r="A40" s="7" t="s">
        <v>54</v>
      </c>
    </row>
    <row r="41" spans="1:7" x14ac:dyDescent="0.2">
      <c r="A41" s="7" t="s">
        <v>46</v>
      </c>
    </row>
    <row r="43" spans="1:7" x14ac:dyDescent="0.2">
      <c r="A43" s="14" t="s">
        <v>1015</v>
      </c>
      <c r="D43" s="32">
        <v>5.2872422397802197</v>
      </c>
      <c r="E43" s="10" t="s">
        <v>49</v>
      </c>
    </row>
    <row r="45" spans="1:7" x14ac:dyDescent="0.2">
      <c r="A45" s="14" t="s">
        <v>1272</v>
      </c>
      <c r="D45" s="30" t="s">
        <v>48</v>
      </c>
    </row>
    <row r="47" spans="1:7" x14ac:dyDescent="0.2">
      <c r="A47" s="14" t="s">
        <v>1016</v>
      </c>
    </row>
    <row r="48" spans="1:7" x14ac:dyDescent="0.2">
      <c r="A48" s="66"/>
      <c r="B48" s="68"/>
      <c r="C48" s="68"/>
      <c r="D48" s="68"/>
      <c r="E48" s="11"/>
      <c r="G48" s="11"/>
    </row>
    <row r="49" spans="1:7" x14ac:dyDescent="0.2">
      <c r="A49" s="66" t="s">
        <v>891</v>
      </c>
      <c r="B49" s="68"/>
      <c r="C49" s="68"/>
      <c r="D49" s="68"/>
      <c r="E49" s="11"/>
      <c r="G49" s="11"/>
    </row>
    <row r="50" spans="1:7" x14ac:dyDescent="0.2">
      <c r="A50" s="67"/>
      <c r="B50" s="68"/>
      <c r="C50" s="68"/>
      <c r="D50" s="68"/>
      <c r="E50" s="11"/>
      <c r="G50" s="11"/>
    </row>
    <row r="51" spans="1:7" x14ac:dyDescent="0.2">
      <c r="A51" s="68"/>
      <c r="B51" s="68"/>
      <c r="C51" s="68"/>
      <c r="D51" s="68"/>
      <c r="E51" s="11"/>
      <c r="G51" s="11"/>
    </row>
    <row r="52" spans="1:7" x14ac:dyDescent="0.2">
      <c r="A52" s="68"/>
      <c r="B52" s="68"/>
      <c r="C52" s="68"/>
      <c r="D52" s="68"/>
      <c r="E52" s="11"/>
      <c r="G52" s="11"/>
    </row>
    <row r="53" spans="1:7" x14ac:dyDescent="0.2">
      <c r="A53" s="68"/>
      <c r="B53" s="68"/>
      <c r="C53" s="68"/>
      <c r="D53" s="68"/>
      <c r="E53" s="11"/>
      <c r="G53" s="11"/>
    </row>
    <row r="54" spans="1:7" x14ac:dyDescent="0.2">
      <c r="A54" s="68"/>
      <c r="B54" s="68"/>
      <c r="C54" s="68"/>
      <c r="D54" s="68"/>
      <c r="E54" s="11"/>
      <c r="G54" s="11"/>
    </row>
    <row r="55" spans="1:7" x14ac:dyDescent="0.2">
      <c r="A55" s="68"/>
      <c r="B55" s="68"/>
      <c r="C55" s="68"/>
      <c r="D55" s="68"/>
      <c r="E55" s="11"/>
      <c r="G55" s="11"/>
    </row>
    <row r="56" spans="1:7" x14ac:dyDescent="0.2">
      <c r="A56" s="68"/>
      <c r="B56" s="68"/>
      <c r="C56" s="68"/>
      <c r="D56" s="68"/>
      <c r="E56" s="11"/>
      <c r="G56" s="11"/>
    </row>
    <row r="57" spans="1:7" x14ac:dyDescent="0.2">
      <c r="A57" s="68"/>
      <c r="B57" s="68"/>
      <c r="C57" s="68"/>
      <c r="D57" s="68"/>
      <c r="E57" s="11"/>
      <c r="G57" s="11"/>
    </row>
    <row r="58" spans="1:7" x14ac:dyDescent="0.2">
      <c r="A58" s="68"/>
      <c r="B58" s="68"/>
      <c r="C58" s="68"/>
      <c r="D58" s="68"/>
      <c r="E58" s="11"/>
      <c r="G58" s="11"/>
    </row>
    <row r="59" spans="1:7" x14ac:dyDescent="0.2">
      <c r="A59" s="68"/>
      <c r="B59" s="68"/>
      <c r="C59" s="68"/>
      <c r="D59" s="68"/>
      <c r="E59" s="11"/>
      <c r="G59" s="11"/>
    </row>
    <row r="60" spans="1:7" x14ac:dyDescent="0.2">
      <c r="A60" s="68"/>
      <c r="B60" s="68"/>
      <c r="C60" s="68"/>
      <c r="D60" s="68"/>
      <c r="E60" s="11"/>
      <c r="G60" s="11"/>
    </row>
    <row r="61" spans="1:7" x14ac:dyDescent="0.2">
      <c r="A61" s="68"/>
      <c r="B61" s="68"/>
      <c r="C61" s="68"/>
      <c r="D61" s="68"/>
      <c r="E61" s="11"/>
      <c r="G61" s="11"/>
    </row>
    <row r="62" spans="1:7" x14ac:dyDescent="0.2">
      <c r="A62" s="68"/>
      <c r="B62" s="68"/>
      <c r="C62" s="68"/>
      <c r="D62" s="68"/>
      <c r="E62" s="11"/>
      <c r="G62" s="11"/>
    </row>
    <row r="63" spans="1:7" x14ac:dyDescent="0.2">
      <c r="A63" s="75" t="s">
        <v>1231</v>
      </c>
      <c r="B63" s="76"/>
      <c r="C63" s="76"/>
      <c r="D63" s="76"/>
      <c r="E63" s="76"/>
      <c r="F63" s="76"/>
      <c r="G63" s="76"/>
    </row>
    <row r="64" spans="1:7" x14ac:dyDescent="0.2">
      <c r="A64" s="68"/>
      <c r="B64" s="68"/>
      <c r="C64" s="68"/>
      <c r="D64" s="68"/>
      <c r="E64" s="11"/>
      <c r="G64" s="11"/>
    </row>
    <row r="65" spans="1:7" x14ac:dyDescent="0.2">
      <c r="A65" s="66" t="s">
        <v>892</v>
      </c>
      <c r="B65" s="68"/>
      <c r="C65" s="68"/>
      <c r="D65" s="68"/>
      <c r="E65" s="11"/>
      <c r="G65" s="11"/>
    </row>
    <row r="66" spans="1:7" x14ac:dyDescent="0.2">
      <c r="A66" s="68"/>
      <c r="B66" s="68"/>
      <c r="C66" s="68"/>
      <c r="D66" s="68"/>
      <c r="E66" s="11"/>
      <c r="G66" s="11"/>
    </row>
    <row r="67" spans="1:7" x14ac:dyDescent="0.2">
      <c r="A67" s="68"/>
      <c r="B67" s="68"/>
      <c r="C67" s="68"/>
      <c r="D67" s="68"/>
      <c r="E67" s="11"/>
      <c r="G67" s="11"/>
    </row>
    <row r="68" spans="1:7" x14ac:dyDescent="0.2">
      <c r="A68" s="68"/>
      <c r="B68" s="68"/>
      <c r="C68" s="68"/>
      <c r="D68" s="68"/>
      <c r="E68" s="11"/>
      <c r="G68" s="11"/>
    </row>
    <row r="69" spans="1:7" x14ac:dyDescent="0.2">
      <c r="A69" s="68"/>
      <c r="B69" s="68"/>
      <c r="C69" s="68"/>
      <c r="D69" s="68"/>
      <c r="E69" s="11"/>
      <c r="G69" s="11"/>
    </row>
    <row r="70" spans="1:7" x14ac:dyDescent="0.2">
      <c r="A70" s="68"/>
      <c r="B70" s="68"/>
      <c r="C70" s="68"/>
      <c r="D70" s="68"/>
      <c r="E70" s="11"/>
      <c r="G70" s="11"/>
    </row>
    <row r="71" spans="1:7" x14ac:dyDescent="0.2">
      <c r="A71" s="68"/>
      <c r="B71" s="68"/>
      <c r="C71" s="68"/>
      <c r="D71" s="68"/>
      <c r="E71" s="11"/>
      <c r="G71" s="11"/>
    </row>
    <row r="72" spans="1:7" x14ac:dyDescent="0.2">
      <c r="A72" s="68"/>
      <c r="B72" s="68"/>
      <c r="C72" s="68"/>
      <c r="D72" s="68"/>
      <c r="E72" s="11"/>
      <c r="G72" s="11"/>
    </row>
    <row r="73" spans="1:7" x14ac:dyDescent="0.2">
      <c r="A73" s="68"/>
      <c r="B73" s="68"/>
      <c r="C73" s="68"/>
      <c r="D73" s="68"/>
      <c r="E73" s="11"/>
      <c r="G73" s="11"/>
    </row>
    <row r="74" spans="1:7" x14ac:dyDescent="0.2">
      <c r="A74" s="68"/>
      <c r="B74" s="68"/>
      <c r="C74" s="68"/>
      <c r="D74" s="68"/>
      <c r="E74" s="11"/>
      <c r="G74" s="11"/>
    </row>
    <row r="75" spans="1:7" x14ac:dyDescent="0.2">
      <c r="A75" s="68"/>
      <c r="B75" s="68"/>
      <c r="C75" s="68"/>
      <c r="D75" s="68"/>
      <c r="E75" s="11"/>
      <c r="G75" s="11"/>
    </row>
    <row r="76" spans="1:7" x14ac:dyDescent="0.2">
      <c r="A76" s="68"/>
      <c r="B76" s="68"/>
      <c r="C76" s="68"/>
      <c r="D76" s="68"/>
      <c r="E76" s="11"/>
      <c r="G76" s="11"/>
    </row>
    <row r="77" spans="1:7" x14ac:dyDescent="0.2">
      <c r="A77" s="68"/>
      <c r="B77" s="68"/>
      <c r="C77" s="68"/>
      <c r="D77" s="68"/>
      <c r="E77" s="11"/>
      <c r="G77" s="11"/>
    </row>
    <row r="78" spans="1:7" x14ac:dyDescent="0.2">
      <c r="A78" s="68"/>
      <c r="B78" s="68"/>
      <c r="C78" s="68"/>
      <c r="D78" s="68"/>
      <c r="E78" s="11"/>
      <c r="G78" s="11"/>
    </row>
    <row r="79" spans="1:7" x14ac:dyDescent="0.2">
      <c r="A79" s="68"/>
    </row>
    <row r="80" spans="1:7" x14ac:dyDescent="0.2">
      <c r="A80" s="7" t="s">
        <v>890</v>
      </c>
    </row>
    <row r="81" spans="1:1" x14ac:dyDescent="0.2">
      <c r="A81" s="67"/>
    </row>
    <row r="82" spans="1:1" x14ac:dyDescent="0.2">
      <c r="A82" s="68"/>
    </row>
    <row r="83" spans="1:1" x14ac:dyDescent="0.2">
      <c r="A83" s="67"/>
    </row>
  </sheetData>
  <mergeCells count="5">
    <mergeCell ref="A1:G1"/>
    <mergeCell ref="A26:G26"/>
    <mergeCell ref="A37:B37"/>
    <mergeCell ref="A38:B38"/>
    <mergeCell ref="A39:B39"/>
  </mergeCells>
  <conditionalFormatting sqref="F2:F3 F5:F25">
    <cfRule type="cellIs" dxfId="80" priority="3" stopIfTrue="1" operator="between">
      <formula>0.009</formula>
      <formula>-0.009</formula>
    </cfRule>
  </conditionalFormatting>
  <conditionalFormatting sqref="F27:F62">
    <cfRule type="cellIs" dxfId="79" priority="2" stopIfTrue="1" operator="between">
      <formula>0.009</formula>
      <formula>-0.009</formula>
    </cfRule>
  </conditionalFormatting>
  <conditionalFormatting sqref="F64:F65536">
    <cfRule type="cellIs" dxfId="78" priority="1" stopIfTrue="1" operator="between">
      <formula>0.009</formula>
      <formula>-0.009</formula>
    </cfRule>
  </conditionalFormatting>
  <hyperlinks>
    <hyperlink ref="A48" r:id="rId1" tooltip="https://www.franklintempletonindia.com/downloadsServlet/pdf/product-labels-jg9o5k7l" display="https://www.franklintempletonindia.com/downloadsServlet/pdf/product-labels-jg9o5k7l" xr:uid="{00000000-0004-0000-08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36</vt:i4>
      </vt:variant>
    </vt:vector>
  </HeadingPairs>
  <TitlesOfParts>
    <vt:vector size="36" baseType="lpstr">
      <vt:lpstr>FILF</vt:lpstr>
      <vt:lpstr>FIONF</vt:lpstr>
      <vt:lpstr>FIMMF</vt:lpstr>
      <vt:lpstr>FIFRF</vt:lpstr>
      <vt:lpstr>FICDF</vt:lpstr>
      <vt:lpstr>FBPF</vt:lpstr>
      <vt:lpstr>FIUSDF</vt:lpstr>
      <vt:lpstr>FIMLDF</vt:lpstr>
      <vt:lpstr>FIGSF</vt:lpstr>
      <vt:lpstr>FIPP</vt:lpstr>
      <vt:lpstr>FIDHY</vt:lpstr>
      <vt:lpstr>FIESF</vt:lpstr>
      <vt:lpstr>FIEHF</vt:lpstr>
      <vt:lpstr>FIBAF</vt:lpstr>
      <vt:lpstr>TIVF</vt:lpstr>
      <vt:lpstr>TIEIF</vt:lpstr>
      <vt:lpstr>FITF</vt:lpstr>
      <vt:lpstr>FISCF</vt:lpstr>
      <vt:lpstr>FIPF</vt:lpstr>
      <vt:lpstr>FIOF</vt:lpstr>
      <vt:lpstr>FIMCF</vt:lpstr>
      <vt:lpstr>FIFEF</vt:lpstr>
      <vt:lpstr>FIEF</vt:lpstr>
      <vt:lpstr>FIEAF</vt:lpstr>
      <vt:lpstr>FIBF</vt:lpstr>
      <vt:lpstr>FBIF</vt:lpstr>
      <vt:lpstr>FAEF</vt:lpstr>
      <vt:lpstr>FIIF-NSE</vt:lpstr>
      <vt:lpstr>FITX</vt:lpstr>
      <vt:lpstr>FIUS</vt:lpstr>
      <vt:lpstr>FEGF</vt:lpstr>
      <vt:lpstr>FIMAS</vt:lpstr>
      <vt:lpstr>FF</vt:lpstr>
      <vt:lpstr>FIDA</vt:lpstr>
      <vt:lpstr>FISTIP</vt:lpstr>
      <vt:lpstr>FICRF</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keywords>PUBLIC</cp:keywords>
  <dc:description>PUBLIC</dc:description>
  <cp:lastModifiedBy/>
  <dcterms:created xsi:type="dcterms:W3CDTF">2006-09-16T00:00:00Z</dcterms:created>
  <dcterms:modified xsi:type="dcterms:W3CDTF">2024-11-07T10:17:25Z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ource">
    <vt:lpwstr>Internal</vt:lpwstr>
  </property>
  <property fmtid="{D5CDD505-2E9C-101B-9397-08002B2CF9AE}" pid="3" name="Footers">
    <vt:lpwstr>Footers</vt:lpwstr>
  </property>
  <property fmtid="{D5CDD505-2E9C-101B-9397-08002B2CF9AE}" pid="4" name="MSIP_Label_3486a02c-2dfb-4efe-823f-aa2d1f0e6ab7_Enabled">
    <vt:lpwstr>true</vt:lpwstr>
  </property>
  <property fmtid="{D5CDD505-2E9C-101B-9397-08002B2CF9AE}" pid="5" name="MSIP_Label_3486a02c-2dfb-4efe-823f-aa2d1f0e6ab7_SetDate">
    <vt:lpwstr>2024-11-06T11:03:49Z</vt:lpwstr>
  </property>
  <property fmtid="{D5CDD505-2E9C-101B-9397-08002B2CF9AE}" pid="6" name="MSIP_Label_3486a02c-2dfb-4efe-823f-aa2d1f0e6ab7_Method">
    <vt:lpwstr>Standard</vt:lpwstr>
  </property>
  <property fmtid="{D5CDD505-2E9C-101B-9397-08002B2CF9AE}" pid="7" name="MSIP_Label_3486a02c-2dfb-4efe-823f-aa2d1f0e6ab7_Name">
    <vt:lpwstr>CLAPUBLIC</vt:lpwstr>
  </property>
  <property fmtid="{D5CDD505-2E9C-101B-9397-08002B2CF9AE}" pid="8" name="MSIP_Label_3486a02c-2dfb-4efe-823f-aa2d1f0e6ab7_SiteId">
    <vt:lpwstr>e0fd434d-ba64-497b-90d2-859c472e1a92</vt:lpwstr>
  </property>
  <property fmtid="{D5CDD505-2E9C-101B-9397-08002B2CF9AE}" pid="9" name="MSIP_Label_3486a02c-2dfb-4efe-823f-aa2d1f0e6ab7_ActionId">
    <vt:lpwstr>501485f2-e7a7-42e5-89c6-806a1cba913e</vt:lpwstr>
  </property>
  <property fmtid="{D5CDD505-2E9C-101B-9397-08002B2CF9AE}" pid="10" name="MSIP_Label_3486a02c-2dfb-4efe-823f-aa2d1f0e6ab7_ContentBits">
    <vt:lpwstr>2</vt:lpwstr>
  </property>
  <property fmtid="{D5CDD505-2E9C-101B-9397-08002B2CF9AE}" pid="11" name="Classification">
    <vt:lpwstr>PUBLIC</vt:lpwstr>
  </property>
</Properties>
</file>