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filterPrivacy="1" defaultThemeVersion="124226"/>
  <xr:revisionPtr revIDLastSave="0" documentId="13_ncr:1_{BE6334E6-8F3F-4E7A-BCA0-92F8E14B5FC3}" xr6:coauthVersionLast="47" xr6:coauthVersionMax="47" xr10:uidLastSave="{00000000-0000-0000-0000-000000000000}"/>
  <bookViews>
    <workbookView xWindow="-120" yWindow="-120" windowWidth="29040" windowHeight="15840" xr2:uid="{00000000-000D-0000-FFFF-FFFF00000000}"/>
  </bookViews>
  <sheets>
    <sheet name="FILF" sheetId="34" r:id="rId1"/>
    <sheet name="FIONF" sheetId="35" r:id="rId2"/>
    <sheet name="FISF" sheetId="36" r:id="rId3"/>
    <sheet name="FIFRF" sheetId="37" r:id="rId4"/>
    <sheet name="FICDF" sheetId="38" r:id="rId5"/>
    <sheet name="FBPF" sheetId="39" r:id="rId6"/>
    <sheet name="FIGSF" sheetId="40" r:id="rId7"/>
    <sheet name="FIPP" sheetId="41" r:id="rId8"/>
    <sheet name="FIDHY" sheetId="42" r:id="rId9"/>
    <sheet name="FIESF" sheetId="13" r:id="rId10"/>
    <sheet name="FIEHF" sheetId="14" r:id="rId11"/>
    <sheet name="FIBAF" sheetId="15" r:id="rId12"/>
    <sheet name="TIVF" sheetId="16" r:id="rId13"/>
    <sheet name="TIEIF" sheetId="17" r:id="rId14"/>
    <sheet name="FITF" sheetId="18" r:id="rId15"/>
    <sheet name="FISCF" sheetId="19" r:id="rId16"/>
    <sheet name="FIPF" sheetId="20" r:id="rId17"/>
    <sheet name="FIOF" sheetId="21" r:id="rId18"/>
    <sheet name="FIFEF" sheetId="22" r:id="rId19"/>
    <sheet name="FIEF" sheetId="23" r:id="rId20"/>
    <sheet name="FIEAF" sheetId="24" r:id="rId21"/>
    <sheet name="FIBF" sheetId="25" r:id="rId22"/>
    <sheet name="FBIF" sheetId="26" r:id="rId23"/>
    <sheet name="FAEF" sheetId="27" r:id="rId24"/>
    <sheet name="FIIF-NSE" sheetId="28" r:id="rId25"/>
    <sheet name="FITX" sheetId="29" r:id="rId26"/>
    <sheet name="FIUS" sheetId="30" r:id="rId27"/>
    <sheet name="FEGF" sheetId="31" r:id="rId28"/>
    <sheet name="FIMAS" sheetId="32" r:id="rId29"/>
    <sheet name="FF" sheetId="33" r:id="rId30"/>
    <sheet name="FIDA" sheetId="43" r:id="rId31"/>
    <sheet name="FILDF" sheetId="44" r:id="rId32"/>
    <sheet name="FISTIP" sheetId="45" r:id="rId33"/>
    <sheet name="FIUBF" sheetId="46" r:id="rId34"/>
    <sheet name="FIIOF" sheetId="47" r:id="rId35"/>
    <sheet name="FICRF" sheetId="48" r:id="rId3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9" i="48" l="1"/>
  <c r="F91" i="48" s="1"/>
  <c r="E89" i="48"/>
  <c r="E91" i="48" s="1"/>
  <c r="F12" i="48"/>
  <c r="E12" i="48"/>
  <c r="F8" i="48"/>
  <c r="F14" i="48" s="1"/>
  <c r="E8" i="48"/>
  <c r="E62" i="47"/>
  <c r="F60" i="47"/>
  <c r="F62" i="47" s="1"/>
  <c r="E60" i="47"/>
  <c r="E14" i="47"/>
  <c r="E16" i="47" s="1"/>
  <c r="F10" i="47"/>
  <c r="F12" i="47" s="1"/>
  <c r="F14" i="47" s="1"/>
  <c r="E10" i="47"/>
  <c r="E12" i="47" s="1"/>
  <c r="F105" i="45"/>
  <c r="F109" i="45" s="1"/>
  <c r="E105" i="45"/>
  <c r="E109" i="45" s="1"/>
  <c r="F18" i="45"/>
  <c r="E18" i="45"/>
  <c r="F14" i="45"/>
  <c r="E14" i="45"/>
  <c r="F10" i="45"/>
  <c r="E10" i="45"/>
  <c r="F50" i="44"/>
  <c r="F52" i="44" s="1"/>
  <c r="E50" i="44"/>
  <c r="E52" i="44" s="1"/>
  <c r="F62" i="43"/>
  <c r="F64" i="43" s="1"/>
  <c r="E62" i="43"/>
  <c r="E64" i="43" s="1"/>
  <c r="F10" i="43"/>
  <c r="F14" i="43" s="1"/>
  <c r="E10" i="43"/>
  <c r="E14" i="43" s="1"/>
  <c r="F81" i="42"/>
  <c r="E81" i="42"/>
  <c r="F71" i="42"/>
  <c r="E71" i="42"/>
  <c r="F65" i="42"/>
  <c r="E65" i="42"/>
  <c r="F60" i="42"/>
  <c r="E60" i="42"/>
  <c r="F53" i="42"/>
  <c r="E53" i="42"/>
  <c r="F79" i="41"/>
  <c r="E79" i="41"/>
  <c r="F70" i="41"/>
  <c r="E70" i="41"/>
  <c r="F65" i="41"/>
  <c r="E65" i="41"/>
  <c r="F60" i="41"/>
  <c r="F81" i="41" s="1"/>
  <c r="E60" i="41"/>
  <c r="E81" i="41" s="1"/>
  <c r="F53" i="41"/>
  <c r="E53" i="41"/>
  <c r="F16" i="40"/>
  <c r="E16" i="40"/>
  <c r="F9" i="40"/>
  <c r="F18" i="40" s="1"/>
  <c r="E9" i="40"/>
  <c r="E18" i="40" s="1"/>
  <c r="F41" i="39"/>
  <c r="E41" i="39"/>
  <c r="F34" i="39"/>
  <c r="E34" i="39"/>
  <c r="F26" i="39"/>
  <c r="F45" i="39" s="1"/>
  <c r="E26" i="39"/>
  <c r="E45" i="39" s="1"/>
  <c r="F33" i="38"/>
  <c r="E33" i="38"/>
  <c r="F27" i="38"/>
  <c r="E27" i="38"/>
  <c r="F31" i="37"/>
  <c r="E31" i="37"/>
  <c r="F21" i="37"/>
  <c r="E21" i="37"/>
  <c r="F15" i="37"/>
  <c r="E15" i="37"/>
  <c r="F9" i="37"/>
  <c r="E9" i="37"/>
  <c r="F36" i="36"/>
  <c r="E36" i="36"/>
  <c r="F30" i="36"/>
  <c r="E30" i="36"/>
  <c r="F18" i="36"/>
  <c r="F40" i="36" s="1"/>
  <c r="E18" i="36"/>
  <c r="E40" i="36" s="1"/>
  <c r="F44" i="34"/>
  <c r="E44" i="34"/>
  <c r="F40" i="34"/>
  <c r="E40" i="34"/>
  <c r="F24" i="34"/>
  <c r="E24" i="34"/>
  <c r="F13" i="34"/>
  <c r="F46" i="34" s="1"/>
  <c r="E13" i="34"/>
  <c r="E46" i="34" s="1"/>
  <c r="F22" i="45" l="1"/>
  <c r="E14" i="48"/>
  <c r="E48" i="34"/>
  <c r="E20" i="40"/>
  <c r="E83" i="42"/>
  <c r="E85" i="42"/>
  <c r="F48" i="34"/>
  <c r="F20" i="40"/>
  <c r="E35" i="37"/>
  <c r="E35" i="38"/>
  <c r="E83" i="41"/>
  <c r="F12" i="43"/>
  <c r="E22" i="45"/>
  <c r="F107" i="45"/>
  <c r="F85" i="42"/>
  <c r="F35" i="37"/>
  <c r="F35" i="38"/>
  <c r="F83" i="41"/>
  <c r="F20" i="45"/>
  <c r="F16" i="48"/>
  <c r="E12" i="43"/>
  <c r="E20" i="45"/>
  <c r="E107" i="45"/>
  <c r="E16" i="48"/>
  <c r="E37" i="38"/>
  <c r="E38" i="36"/>
  <c r="E33" i="37"/>
  <c r="E43" i="39"/>
  <c r="F38" i="36"/>
  <c r="F33" i="37"/>
  <c r="F43" i="39"/>
  <c r="F83" i="42"/>
  <c r="F37" i="38"/>
  <c r="E14" i="33" l="1"/>
  <c r="E18" i="33" s="1"/>
  <c r="D14" i="33"/>
  <c r="D18" i="33" s="1"/>
  <c r="E13" i="32"/>
  <c r="E17" i="32" s="1"/>
  <c r="D13" i="32"/>
  <c r="D17" i="32" s="1"/>
  <c r="E7" i="31"/>
  <c r="E9" i="31" s="1"/>
  <c r="D7" i="31"/>
  <c r="D11" i="31" s="1"/>
  <c r="E7" i="30"/>
  <c r="E9" i="30" s="1"/>
  <c r="D7" i="30"/>
  <c r="D9" i="30" s="1"/>
  <c r="F63" i="18"/>
  <c r="E63" i="18"/>
  <c r="F56" i="18"/>
  <c r="E56" i="18"/>
  <c r="D16" i="33" l="1"/>
  <c r="E16" i="33"/>
  <c r="D15" i="32"/>
  <c r="E15" i="32"/>
  <c r="E11" i="31"/>
  <c r="D9" i="31"/>
  <c r="D11" i="30"/>
  <c r="E11" i="30"/>
  <c r="F87" i="15" l="1"/>
  <c r="F67" i="13"/>
  <c r="F62" i="29" l="1"/>
  <c r="E62" i="29"/>
  <c r="F57" i="29"/>
  <c r="F66" i="29"/>
  <c r="E57" i="29"/>
  <c r="E64" i="29" s="1"/>
  <c r="F58" i="28"/>
  <c r="F60" i="28" s="1"/>
  <c r="F62" i="28"/>
  <c r="E58" i="28"/>
  <c r="E62" i="28" s="1"/>
  <c r="F64" i="27"/>
  <c r="E64" i="27"/>
  <c r="F20" i="27"/>
  <c r="F66" i="27" s="1"/>
  <c r="F68" i="27"/>
  <c r="E20" i="27"/>
  <c r="F44" i="26"/>
  <c r="F48" i="26" s="1"/>
  <c r="E44" i="26"/>
  <c r="E46" i="26" s="1"/>
  <c r="F56" i="25"/>
  <c r="E56" i="25"/>
  <c r="F51" i="25"/>
  <c r="E51" i="25"/>
  <c r="E58" i="25" s="1"/>
  <c r="F72" i="24"/>
  <c r="E72" i="24"/>
  <c r="F67" i="24"/>
  <c r="E67" i="24"/>
  <c r="E76" i="24" s="1"/>
  <c r="F64" i="23"/>
  <c r="F66" i="23" s="1"/>
  <c r="E64" i="23"/>
  <c r="F59" i="23"/>
  <c r="E59" i="23"/>
  <c r="E68" i="23" s="1"/>
  <c r="E66" i="23"/>
  <c r="F36" i="22"/>
  <c r="F40" i="22" s="1"/>
  <c r="E36" i="22"/>
  <c r="E38" i="22" s="1"/>
  <c r="F46" i="21"/>
  <c r="E46" i="21"/>
  <c r="F41" i="21"/>
  <c r="E41" i="21"/>
  <c r="F77" i="20"/>
  <c r="E77" i="20"/>
  <c r="F73" i="20"/>
  <c r="E73" i="20"/>
  <c r="E81" i="20" s="1"/>
  <c r="E79" i="20"/>
  <c r="F86" i="19"/>
  <c r="F90" i="19" s="1"/>
  <c r="E86" i="19"/>
  <c r="E90" i="19" s="1"/>
  <c r="F52" i="18"/>
  <c r="E52" i="18"/>
  <c r="F28" i="18"/>
  <c r="E28" i="18"/>
  <c r="F57" i="17"/>
  <c r="E57" i="17"/>
  <c r="F53" i="17"/>
  <c r="E53" i="17"/>
  <c r="F40" i="17"/>
  <c r="E40" i="17"/>
  <c r="F35" i="17"/>
  <c r="E35" i="17"/>
  <c r="F50" i="16"/>
  <c r="F52" i="16" s="1"/>
  <c r="E50" i="16"/>
  <c r="E54" i="16" s="1"/>
  <c r="F83" i="15"/>
  <c r="E83" i="15"/>
  <c r="F78" i="15"/>
  <c r="E78" i="15"/>
  <c r="F71" i="15"/>
  <c r="E71" i="15"/>
  <c r="F63" i="15"/>
  <c r="E63" i="15"/>
  <c r="H57" i="15"/>
  <c r="D112" i="15" s="1"/>
  <c r="G57" i="15"/>
  <c r="F53" i="15"/>
  <c r="E53" i="15"/>
  <c r="F80" i="14"/>
  <c r="E80" i="14"/>
  <c r="F70" i="14"/>
  <c r="E70" i="14"/>
  <c r="F65" i="14"/>
  <c r="E65" i="14"/>
  <c r="F58" i="14"/>
  <c r="E58" i="14"/>
  <c r="F53" i="14"/>
  <c r="E53" i="14"/>
  <c r="F63" i="13"/>
  <c r="E63" i="13"/>
  <c r="H58" i="13"/>
  <c r="D99" i="13" s="1"/>
  <c r="G58" i="13"/>
  <c r="F58" i="13"/>
  <c r="E58" i="13"/>
  <c r="F65" i="13"/>
  <c r="F82" i="14" l="1"/>
  <c r="E69" i="13"/>
  <c r="F76" i="24"/>
  <c r="F69" i="13"/>
  <c r="E84" i="14"/>
  <c r="E89" i="15"/>
  <c r="F81" i="20"/>
  <c r="F64" i="29"/>
  <c r="E82" i="14"/>
  <c r="E65" i="18"/>
  <c r="E67" i="18"/>
  <c r="F67" i="18"/>
  <c r="F65" i="18"/>
  <c r="F84" i="14"/>
  <c r="F89" i="15"/>
  <c r="E50" i="21"/>
  <c r="F60" i="25"/>
  <c r="E68" i="27"/>
  <c r="F50" i="21"/>
  <c r="E60" i="28"/>
  <c r="E66" i="27"/>
  <c r="F46" i="26"/>
  <c r="E48" i="26"/>
  <c r="E74" i="24"/>
  <c r="F38" i="22"/>
  <c r="E40" i="22"/>
  <c r="F59" i="17"/>
  <c r="E61" i="17"/>
  <c r="F54" i="16"/>
  <c r="E52" i="16"/>
  <c r="E66" i="29"/>
  <c r="E60" i="25"/>
  <c r="F58" i="25"/>
  <c r="F74" i="24"/>
  <c r="F68" i="23"/>
  <c r="E48" i="21"/>
  <c r="F48" i="21"/>
  <c r="F79" i="20"/>
  <c r="E88" i="19"/>
  <c r="F88" i="19"/>
  <c r="F61" i="17"/>
  <c r="E59" i="17"/>
  <c r="F85" i="15"/>
  <c r="E65" i="13"/>
  <c r="E85" i="15"/>
</calcChain>
</file>

<file path=xl/sharedStrings.xml><?xml version="1.0" encoding="utf-8"?>
<sst xmlns="http://schemas.openxmlformats.org/spreadsheetml/2006/main" count="5261" uniqueCount="1210">
  <si>
    <t>Name of the Instrument</t>
  </si>
  <si>
    <t>Quantity</t>
  </si>
  <si>
    <t>ISIN Number</t>
  </si>
  <si>
    <t>% to Net Assets</t>
  </si>
  <si>
    <t>Industry Classification / Rating</t>
  </si>
  <si>
    <t>YTM</t>
  </si>
  <si>
    <t>Market Value (including accrued interest, if any) (Rs. in Lakhs)</t>
  </si>
  <si>
    <t>Portfolio Statement as on January 31, 2023</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</si>
  <si>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</si>
  <si>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</si>
  <si>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</si>
  <si>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</si>
  <si>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</si>
  <si>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</si>
  <si>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</si>
  <si>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</si>
  <si>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</si>
  <si>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</si>
  <si>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</si>
  <si>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</si>
  <si>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</si>
  <si>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</si>
  <si>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TAXSHIELD</t>
  </si>
  <si>
    <t>Franklin India Feeder - Franklin U.S. Opportunities Fund</t>
  </si>
  <si>
    <t>Franklin India Dynamic Asset Allocation Fund Of Funds</t>
  </si>
  <si>
    <t>Debt Instruments</t>
  </si>
  <si>
    <t>(a) Listed / awaiting listing on Stock Exchanges</t>
  </si>
  <si>
    <t>Sub Total</t>
  </si>
  <si>
    <t>Mutual Fund Units</t>
  </si>
  <si>
    <t>Mutual Fund</t>
  </si>
  <si>
    <t>Total</t>
  </si>
  <si>
    <t>Net Assets</t>
  </si>
  <si>
    <t>Call, Cash &amp; Other Assets</t>
  </si>
  <si>
    <t>Rating</t>
  </si>
  <si>
    <t>** Non- Traded Scrips</t>
  </si>
  <si>
    <t>Notes</t>
  </si>
  <si>
    <t>a) NAV at the beginning and at the end of the Half-year ended 31-Jan-2023</t>
  </si>
  <si>
    <t xml:space="preserve">      Plan/Option</t>
  </si>
  <si>
    <t>As on 31-Jan-2023</t>
  </si>
  <si>
    <t>As on 29-Jul-2022</t>
  </si>
  <si>
    <t>IDCW - Income Distribution cum capital withdrawal</t>
  </si>
  <si>
    <t>b) Aggregate Distributions declared during the Half - year ended 31-Jan-2023</t>
  </si>
  <si>
    <t>Nil</t>
  </si>
  <si>
    <t>(In Years)</t>
  </si>
  <si>
    <t>^^ Securities are fair valued</t>
  </si>
  <si>
    <t>Money Market Instruments</t>
  </si>
  <si>
    <t>Certificate of Deposit</t>
  </si>
  <si>
    <t>CRISIL A1+</t>
  </si>
  <si>
    <t>IND A1+</t>
  </si>
  <si>
    <t>CARE A1+</t>
  </si>
  <si>
    <t>State Bank Of India (12-Sep-2023)</t>
  </si>
  <si>
    <t>INE062A16465</t>
  </si>
  <si>
    <t>ICRA A1+</t>
  </si>
  <si>
    <t>Commercial Paper</t>
  </si>
  <si>
    <t>JM Financial Products Ltd (08-Sep-2023) **@</t>
  </si>
  <si>
    <t>INE523H14Z72</t>
  </si>
  <si>
    <t>@ Listed</t>
  </si>
  <si>
    <t>Plan Name</t>
  </si>
  <si>
    <t>Distributions per unit (Rs.)+++</t>
  </si>
  <si>
    <t>+++ Distribution payouts/ re-investments are subject to deduction of TDS at the applicable rates.</t>
  </si>
  <si>
    <t>Government Securities</t>
  </si>
  <si>
    <t>5.74% GOI 2026 (15-Nov-2026)</t>
  </si>
  <si>
    <t>IN0020210186</t>
  </si>
  <si>
    <t>SOVEREIGN</t>
  </si>
  <si>
    <t>5.63% GOI 2026 (12-Apr-2026)</t>
  </si>
  <si>
    <t>IN0020210012</t>
  </si>
  <si>
    <t>7.26% GOI 2032 (22-Aug-2032)</t>
  </si>
  <si>
    <t>IN0020220060</t>
  </si>
  <si>
    <t>5.22% GOI 2025 (15-Jun-2025)</t>
  </si>
  <si>
    <t>IN0020200112</t>
  </si>
  <si>
    <t>7.38% GOI 2027 (20-Jun-2027)</t>
  </si>
  <si>
    <t>IN0020220037</t>
  </si>
  <si>
    <t xml:space="preserve">      Growth Plan</t>
  </si>
  <si>
    <t xml:space="preserve">      Direct Growth Plan</t>
  </si>
  <si>
    <t xml:space="preserve">      IDCW Plan</t>
  </si>
  <si>
    <t xml:space="preserve">      Direct IDCW Plan</t>
  </si>
  <si>
    <t>CRISIL AAA</t>
  </si>
  <si>
    <t xml:space="preserve">      Monthly IDCW Plan</t>
  </si>
  <si>
    <t xml:space="preserve">      Quarterly IDCW Plan</t>
  </si>
  <si>
    <t xml:space="preserve">      Direct Monthly IDCW Plan</t>
  </si>
  <si>
    <t xml:space="preserve">      Direct Quarterly IDCW Plan</t>
  </si>
  <si>
    <t>Equity &amp; Equity related</t>
  </si>
  <si>
    <t>HDFC Bank Ltd</t>
  </si>
  <si>
    <t>INE040A01034</t>
  </si>
  <si>
    <t>Banks</t>
  </si>
  <si>
    <t>ICICI Bank Ltd</t>
  </si>
  <si>
    <t>INE090A01021</t>
  </si>
  <si>
    <t>Infosys Ltd</t>
  </si>
  <si>
    <t>INE009A01021</t>
  </si>
  <si>
    <t>IT - Software</t>
  </si>
  <si>
    <t>Larsen &amp; Toubro Ltd</t>
  </si>
  <si>
    <t>INE018A01030</t>
  </si>
  <si>
    <t>Construction</t>
  </si>
  <si>
    <t>Axis Bank Ltd</t>
  </si>
  <si>
    <t>INE238A01034</t>
  </si>
  <si>
    <t>Bharti Airtel Ltd</t>
  </si>
  <si>
    <t>INE397D01024</t>
  </si>
  <si>
    <t>Telecom - Services</t>
  </si>
  <si>
    <t>Reliance Industries Ltd</t>
  </si>
  <si>
    <t>INE002A01018</t>
  </si>
  <si>
    <t>Petroleum Products</t>
  </si>
  <si>
    <t>State Bank of India</t>
  </si>
  <si>
    <t>INE062A01020</t>
  </si>
  <si>
    <t>HCL Technologies Ltd</t>
  </si>
  <si>
    <t>INE860A01027</t>
  </si>
  <si>
    <t>Sun Pharmaceutical Industries Ltd</t>
  </si>
  <si>
    <t>INE044A01036</t>
  </si>
  <si>
    <t>Pharmaceuticals &amp; Biotechnology</t>
  </si>
  <si>
    <t>NTPC Ltd</t>
  </si>
  <si>
    <t>INE733E01010</t>
  </si>
  <si>
    <t>Power</t>
  </si>
  <si>
    <t>Dabur India Ltd</t>
  </si>
  <si>
    <t>INE016A01026</t>
  </si>
  <si>
    <t>Personal Products</t>
  </si>
  <si>
    <t>Sapphire Foods India Ltd</t>
  </si>
  <si>
    <t>INE806T01012</t>
  </si>
  <si>
    <t>Leisure Services</t>
  </si>
  <si>
    <t>Ultratech Cement Ltd</t>
  </si>
  <si>
    <t>INE481G01011</t>
  </si>
  <si>
    <t>Cement &amp; Cement Products</t>
  </si>
  <si>
    <t>GAIL (India) Ltd</t>
  </si>
  <si>
    <t>INE129A01019</t>
  </si>
  <si>
    <t>Gas</t>
  </si>
  <si>
    <t>Dr. Reddy's Laboratories Ltd</t>
  </si>
  <si>
    <t>INE089A01023</t>
  </si>
  <si>
    <t>Hindustan Petroleum Corporation Ltd</t>
  </si>
  <si>
    <t>INE094A01015</t>
  </si>
  <si>
    <t>Kirloskar Oil Engines Ltd</t>
  </si>
  <si>
    <t>INE146L01010</t>
  </si>
  <si>
    <t>Industrial Products</t>
  </si>
  <si>
    <t>United Spirits Ltd</t>
  </si>
  <si>
    <t>INE854D01024</t>
  </si>
  <si>
    <t>Beverages</t>
  </si>
  <si>
    <t>IndusInd Bank Ltd</t>
  </si>
  <si>
    <t>INE095A01012</t>
  </si>
  <si>
    <t>Crompton Greaves Consumer Electricals Ltd</t>
  </si>
  <si>
    <t>INE299U01018</t>
  </si>
  <si>
    <t>Consumer Durables</t>
  </si>
  <si>
    <t>SBI Cards and Payment Services Ltd</t>
  </si>
  <si>
    <t>INE018E01016</t>
  </si>
  <si>
    <t>Finance</t>
  </si>
  <si>
    <t>Maruti Suzuki India Ltd</t>
  </si>
  <si>
    <t>INE585B01010</t>
  </si>
  <si>
    <t>Automobiles</t>
  </si>
  <si>
    <t>ICICI Prudential Life Insurance Co Ltd</t>
  </si>
  <si>
    <t>INE726G01019</t>
  </si>
  <si>
    <t>Insurance</t>
  </si>
  <si>
    <t>Aditya Birla Fashion and Retail Ltd</t>
  </si>
  <si>
    <t>INE647O01011</t>
  </si>
  <si>
    <t>Retailing</t>
  </si>
  <si>
    <t>Tata Motors Ltd</t>
  </si>
  <si>
    <t>INE155A01022</t>
  </si>
  <si>
    <t>Nuvoco Vistas Corporation Ltd</t>
  </si>
  <si>
    <t>INE118D01016</t>
  </si>
  <si>
    <t>Cyient Ltd</t>
  </si>
  <si>
    <t>INE136B01020</t>
  </si>
  <si>
    <t>IT - Services</t>
  </si>
  <si>
    <t>Jubilant Foodworks Ltd</t>
  </si>
  <si>
    <t>INE797F01020</t>
  </si>
  <si>
    <t>Escorts Kubota Ltd</t>
  </si>
  <si>
    <t>INE042A01014</t>
  </si>
  <si>
    <t>Agricultural, Commercial &amp; Construction Vehicles</t>
  </si>
  <si>
    <t>Exide Industries Ltd</t>
  </si>
  <si>
    <t>INE302A01020</t>
  </si>
  <si>
    <t>Auto Components</t>
  </si>
  <si>
    <t>Zomato Ltd</t>
  </si>
  <si>
    <t>INE758T01015</t>
  </si>
  <si>
    <t>Jyothy Labs Ltd</t>
  </si>
  <si>
    <t>INE668F01031</t>
  </si>
  <si>
    <t>Household Products</t>
  </si>
  <si>
    <t>Kansai Nerolac Paints Ltd</t>
  </si>
  <si>
    <t>INE531A01024</t>
  </si>
  <si>
    <t>Tech Mahindra Ltd</t>
  </si>
  <si>
    <t>INE669C01036</t>
  </si>
  <si>
    <t>Metropolis Healthcare Ltd</t>
  </si>
  <si>
    <t>INE112L01020</t>
  </si>
  <si>
    <t>Healthcare Services</t>
  </si>
  <si>
    <t>Westlife Foodworld Ltd</t>
  </si>
  <si>
    <t>INE274F01020</t>
  </si>
  <si>
    <t>Multi Commodity Exchange Of India Ltd</t>
  </si>
  <si>
    <t>INE745G01035</t>
  </si>
  <si>
    <t>Capital Markets</t>
  </si>
  <si>
    <t>Petronet LNG Ltd</t>
  </si>
  <si>
    <t>INE347G01014</t>
  </si>
  <si>
    <t>Teamlease Services Ltd</t>
  </si>
  <si>
    <t>INE985S01024</t>
  </si>
  <si>
    <t>Commercial Services &amp; Supplies</t>
  </si>
  <si>
    <t>ACC Ltd</t>
  </si>
  <si>
    <t>INE012A01025</t>
  </si>
  <si>
    <t>PB Fintech Ltd</t>
  </si>
  <si>
    <t>INE417T01026</t>
  </si>
  <si>
    <t>Financial Technology (Fintech)</t>
  </si>
  <si>
    <t>United Breweries Ltd</t>
  </si>
  <si>
    <t>INE686F01025</t>
  </si>
  <si>
    <t>Torrent Pharmaceuticals Ltd</t>
  </si>
  <si>
    <t>INE685A01028</t>
  </si>
  <si>
    <t>Delhivery Ltd</t>
  </si>
  <si>
    <t>INE148O01028</t>
  </si>
  <si>
    <t>Transport Services</t>
  </si>
  <si>
    <t>Affle India Ltd</t>
  </si>
  <si>
    <t>INE00WC01027</t>
  </si>
  <si>
    <t>6.95% Housing Development Finance Corporation Ltd (27-Apr-2023) **</t>
  </si>
  <si>
    <t>INE001A07SK8</t>
  </si>
  <si>
    <t>Aditya Birla Finance Ltd (20-Jun-2023) **@</t>
  </si>
  <si>
    <t>INE860H14Z65</t>
  </si>
  <si>
    <t>5.15% GOI 2025 (09-Nov-2025)</t>
  </si>
  <si>
    <t>IN0020200278</t>
  </si>
  <si>
    <t>6.18% GOI 2024 (04-Nov-2024)</t>
  </si>
  <si>
    <t>IN0020190396</t>
  </si>
  <si>
    <t>7.32% GOI 2024 (28-Jan-2024)</t>
  </si>
  <si>
    <t>IN0020180488</t>
  </si>
  <si>
    <t>National Bank For Agriculture &amp; Rural Development (03-Apr-2023) **@</t>
  </si>
  <si>
    <t>INE261F14JI6</t>
  </si>
  <si>
    <t>% to Net Assets(Hedged &amp; Unhedged)</t>
  </si>
  <si>
    <t>Outstanding position in Derivative Instruments (Rs. in Lakhs) Long / (Short)</t>
  </si>
  <si>
    <t>Outstanding derivative exposure as % to net assets Long / (Short)</t>
  </si>
  <si>
    <t>Mahindra &amp; Mahindra Ltd</t>
  </si>
  <si>
    <t>INE101A01026</t>
  </si>
  <si>
    <t>Hindustan Unilever Ltd</t>
  </si>
  <si>
    <t>INE030A01027</t>
  </si>
  <si>
    <t>Diversified Fmcg</t>
  </si>
  <si>
    <t>Asian Paints Ltd</t>
  </si>
  <si>
    <t>INE021A01026</t>
  </si>
  <si>
    <t>Kotak Mahindra Bank Ltd</t>
  </si>
  <si>
    <t>INE237A01028</t>
  </si>
  <si>
    <t>Tata Power Co Ltd</t>
  </si>
  <si>
    <t>INE245A01021</t>
  </si>
  <si>
    <t xml:space="preserve">c) Total outstanding position (as at January 31, 2023) in Derivative Instruments (Gross Notional) </t>
  </si>
  <si>
    <t>Rs. 5,365.01 Lacs</t>
  </si>
  <si>
    <t xml:space="preserve">d) Outstanding derivative exposure as % to net assets </t>
  </si>
  <si>
    <t>e) Portfolio Turnover Ratio during the Half - year 31-Jan-2023</t>
  </si>
  <si>
    <t>f) Residual maturity / Average Maturity as on 31-Jan-2023</t>
  </si>
  <si>
    <t xml:space="preserve">g) During the month additional instances of fair valuation/deviation from valuation price provided by the valuation agencies </t>
  </si>
  <si>
    <t xml:space="preserve">(b) Unlisted </t>
  </si>
  <si>
    <t>Numero Uno International Ltd ** ^^</t>
  </si>
  <si>
    <t>Globsyn Technologies Ltd ** ^^</t>
  </si>
  <si>
    <t>INE671B01034</t>
  </si>
  <si>
    <t>7.61% LIC Housing Finance Ltd (30-Jul-2025) **</t>
  </si>
  <si>
    <t>INE115A07PW7</t>
  </si>
  <si>
    <t>7.40% Housing Development Finance Corporation Ltd (02-Jun-2025)</t>
  </si>
  <si>
    <t>INE001A07TL4</t>
  </si>
  <si>
    <t>c) Portfolio Turnover Ratio during the Half - year 31-Jan-2023</t>
  </si>
  <si>
    <t>d) Residual maturity / Average Maturity as on 31-Jan-2023</t>
  </si>
  <si>
    <t xml:space="preserve">e) During the month additional instances of fair valuation/deviation from valuation price provided by the valuation agencies </t>
  </si>
  <si>
    <t>Bosch Ltd</t>
  </si>
  <si>
    <t>INE323A01026</t>
  </si>
  <si>
    <t>b) Index Futures</t>
  </si>
  <si>
    <t>Canara Bank (21-Mar-2023) **</t>
  </si>
  <si>
    <t>INE476A16TT2</t>
  </si>
  <si>
    <t>Axis Bank Ltd (07-Sep-2023)</t>
  </si>
  <si>
    <t>INE238AD6025</t>
  </si>
  <si>
    <t>Small Industries Development Bank of India (12-Sep-2023) **</t>
  </si>
  <si>
    <t>INE556F16AA0</t>
  </si>
  <si>
    <t>L&amp;T Finance Ltd (19-Dec-2023) **@</t>
  </si>
  <si>
    <t>INE027E14NZ0</t>
  </si>
  <si>
    <t>Rs. 14,550.40 Lacs</t>
  </si>
  <si>
    <t>Grasim Industries Ltd</t>
  </si>
  <si>
    <t>INE047A01021</t>
  </si>
  <si>
    <t>ITC Ltd</t>
  </si>
  <si>
    <t>INE154A01025</t>
  </si>
  <si>
    <t>Tata Motors Ltd DVR</t>
  </si>
  <si>
    <t>IN9155A01020</t>
  </si>
  <si>
    <t>Bharat Electronics Ltd</t>
  </si>
  <si>
    <t>INE263A01024</t>
  </si>
  <si>
    <t>Aerospace &amp; Defense</t>
  </si>
  <si>
    <t>Oil &amp; Natural Gas Corporation Ltd</t>
  </si>
  <si>
    <t>INE213A01029</t>
  </si>
  <si>
    <t>Oil</t>
  </si>
  <si>
    <t>Housing Development Finance Corporation Ltd</t>
  </si>
  <si>
    <t>INE001A01036</t>
  </si>
  <si>
    <t>Power Grid Corporation of India Ltd</t>
  </si>
  <si>
    <t>INE752E01010</t>
  </si>
  <si>
    <t>Indraprastha Gas Ltd</t>
  </si>
  <si>
    <t>INE203G01027</t>
  </si>
  <si>
    <t>Indian Oil Corporation Ltd</t>
  </si>
  <si>
    <t>INE242A01010</t>
  </si>
  <si>
    <t>Gujarat State Petronet Ltd</t>
  </si>
  <si>
    <t>INE246F01010</t>
  </si>
  <si>
    <t>Cholamandalam Financial Holdings Ltd</t>
  </si>
  <si>
    <t>INE149A01033</t>
  </si>
  <si>
    <t>Castrol India Ltd</t>
  </si>
  <si>
    <t>INE172A01027</t>
  </si>
  <si>
    <t>Godrej Consumer Products Ltd</t>
  </si>
  <si>
    <t>INE102D01028</t>
  </si>
  <si>
    <t>Coal India Ltd</t>
  </si>
  <si>
    <t>INE522F01014</t>
  </si>
  <si>
    <t>Consumable Fuels</t>
  </si>
  <si>
    <t>Akzo Nobel India Ltd</t>
  </si>
  <si>
    <t>INE133A01011</t>
  </si>
  <si>
    <t>Century Textile &amp; Industries Ltd</t>
  </si>
  <si>
    <t>INE055A01016</t>
  </si>
  <si>
    <t>Paper, Forest &amp; Jute Products</t>
  </si>
  <si>
    <t>Lupin Ltd</t>
  </si>
  <si>
    <t>INE326A01037</t>
  </si>
  <si>
    <t>Bharat Petroleum Corporation Ltd</t>
  </si>
  <si>
    <t>INE029A01011</t>
  </si>
  <si>
    <t>Restaurant Brands Asia Ltd</t>
  </si>
  <si>
    <t>INE07T201019</t>
  </si>
  <si>
    <t>Vardhman Textiles Ltd</t>
  </si>
  <si>
    <t>INE825A01020</t>
  </si>
  <si>
    <t>Textiles &amp; Apparels</t>
  </si>
  <si>
    <t>City Union Bank Ltd</t>
  </si>
  <si>
    <t>INE491A01021</t>
  </si>
  <si>
    <t>Rallis India Ltd</t>
  </si>
  <si>
    <t>INE613A01020</t>
  </si>
  <si>
    <t>Fertilizers &amp; Agrochemicals</t>
  </si>
  <si>
    <t>Industry Classification</t>
  </si>
  <si>
    <t>NHPC Ltd</t>
  </si>
  <si>
    <t>INE848E01016</t>
  </si>
  <si>
    <t>Bajaj Auto Ltd</t>
  </si>
  <si>
    <t>INE917I01010</t>
  </si>
  <si>
    <t>Tata Consultancy Services Ltd</t>
  </si>
  <si>
    <t>INE467B01029</t>
  </si>
  <si>
    <t>Colgate Palmolive (India) Ltd</t>
  </si>
  <si>
    <t>INE259A01022</t>
  </si>
  <si>
    <t>ICICI Securities Ltd</t>
  </si>
  <si>
    <t>INE763G01038</t>
  </si>
  <si>
    <t>Finolex Industries Ltd</t>
  </si>
  <si>
    <t>INE183A01024</t>
  </si>
  <si>
    <t>CESC Ltd</t>
  </si>
  <si>
    <t>INE486A01021</t>
  </si>
  <si>
    <t>(b) Units of Real Estate Investment Trusts (REITs)</t>
  </si>
  <si>
    <t>Brookfield India Real Estate Trust</t>
  </si>
  <si>
    <t>INE0FDU25010</t>
  </si>
  <si>
    <t>Embassy Office Parks REIT</t>
  </si>
  <si>
    <t>INE041025011</t>
  </si>
  <si>
    <t>Foreign Equity Securities</t>
  </si>
  <si>
    <t>Unilever PLC, (ADR)</t>
  </si>
  <si>
    <t>US9047677045</t>
  </si>
  <si>
    <t>Food Products</t>
  </si>
  <si>
    <t>Xtep International Holdings Ltd</t>
  </si>
  <si>
    <t>KYG982771092</t>
  </si>
  <si>
    <t>Mediatek Inc</t>
  </si>
  <si>
    <t>TW0002454006</t>
  </si>
  <si>
    <t>IT - Hardware</t>
  </si>
  <si>
    <t>Novatek Microelectronics Corp. Ltd</t>
  </si>
  <si>
    <t>TW0003034005</t>
  </si>
  <si>
    <t>Xinyi Solar Holdings Ltd</t>
  </si>
  <si>
    <t>KYG9829N1025</t>
  </si>
  <si>
    <t>Industrial Manufacturing</t>
  </si>
  <si>
    <t>Fila Holdings Corp</t>
  </si>
  <si>
    <t>KR7081660003</t>
  </si>
  <si>
    <t>Cognizant Technology Solutions Corp., A</t>
  </si>
  <si>
    <t>US1924461023</t>
  </si>
  <si>
    <t>SK Telecom Co Ltd</t>
  </si>
  <si>
    <t>KR7017670001</t>
  </si>
  <si>
    <t>Primax Electronics Ltd</t>
  </si>
  <si>
    <t>TW0004915004</t>
  </si>
  <si>
    <t>Hon Hai Precision Industry Co Ltd</t>
  </si>
  <si>
    <t>TW0002317005</t>
  </si>
  <si>
    <t>Foreign Mutual Fund Units</t>
  </si>
  <si>
    <t>YUANTA/P-SHRS TW DVD PLUS ETF</t>
  </si>
  <si>
    <t>TW0000056001</t>
  </si>
  <si>
    <t>Foreign Mutual Fund</t>
  </si>
  <si>
    <t>Info Edge (India) Ltd</t>
  </si>
  <si>
    <t>INE663F01024</t>
  </si>
  <si>
    <t>One 97 Communications Ltd</t>
  </si>
  <si>
    <t>INE982J01020</t>
  </si>
  <si>
    <t>Indiamart Intermesh Ltd</t>
  </si>
  <si>
    <t>INE933S01016</t>
  </si>
  <si>
    <t>Mphasis Ltd</t>
  </si>
  <si>
    <t>INE356A01018</t>
  </si>
  <si>
    <t>Rategain Travel Technologies Ltd</t>
  </si>
  <si>
    <t>INE0CLI01024</t>
  </si>
  <si>
    <t>FSN E-Commerce Ventures Ltd</t>
  </si>
  <si>
    <t>INE388Y01029</t>
  </si>
  <si>
    <t>Intellect Design Arena Ltd</t>
  </si>
  <si>
    <t>INE306R01017</t>
  </si>
  <si>
    <t>Firstsource Solutions Ltd</t>
  </si>
  <si>
    <t>INE684F01012</t>
  </si>
  <si>
    <t>Tracxn Technologies Ltd</t>
  </si>
  <si>
    <t>INE0HMF01019</t>
  </si>
  <si>
    <t>Zensar Technologies Ltd</t>
  </si>
  <si>
    <t>INE520A01027</t>
  </si>
  <si>
    <t>Xelpmoc Design and Tech Ltd</t>
  </si>
  <si>
    <t>INE01P501012</t>
  </si>
  <si>
    <t>Alibaba Group Holding Ltd</t>
  </si>
  <si>
    <t>KYG017191142</t>
  </si>
  <si>
    <t>Amazon.com INC</t>
  </si>
  <si>
    <t>US0231351067</t>
  </si>
  <si>
    <t>Freshworks Inc</t>
  </si>
  <si>
    <t>US3580541049</t>
  </si>
  <si>
    <t>Tencent Holdings Ltd</t>
  </si>
  <si>
    <t>KYG875721634</t>
  </si>
  <si>
    <t>Samsung Electronics Co. Ltd</t>
  </si>
  <si>
    <t>KR7005930003</t>
  </si>
  <si>
    <t>Makemytrip Ltd</t>
  </si>
  <si>
    <t>MU0295S00016</t>
  </si>
  <si>
    <t>Salesforce.Com Inc</t>
  </si>
  <si>
    <t>US79466L3024</t>
  </si>
  <si>
    <t>Microsoft Corp</t>
  </si>
  <si>
    <t>US5949181045</t>
  </si>
  <si>
    <t>LG Chem Ltd</t>
  </si>
  <si>
    <t>KR7051910008</t>
  </si>
  <si>
    <t>Chemicals &amp; Petrochemicals</t>
  </si>
  <si>
    <t>Samsung Sdi Co Ltd</t>
  </si>
  <si>
    <t>KR7006400006</t>
  </si>
  <si>
    <t>Intel Corp</t>
  </si>
  <si>
    <t>US4581401001</t>
  </si>
  <si>
    <t>Adobe Inc</t>
  </si>
  <si>
    <t>US00724F1012</t>
  </si>
  <si>
    <t>Zoom Video Communications Inc</t>
  </si>
  <si>
    <t>US98980L1017</t>
  </si>
  <si>
    <t>Meta Platforms Inc</t>
  </si>
  <si>
    <t>US30303M1027</t>
  </si>
  <si>
    <t>Taiwan Semiconductor Manufacturing Co. Ltd</t>
  </si>
  <si>
    <t>TW0002330008</t>
  </si>
  <si>
    <t>PayPal Holdings Inc</t>
  </si>
  <si>
    <t>US70450Y1038</t>
  </si>
  <si>
    <t>Apple Inc</t>
  </si>
  <si>
    <t>US0378331005</t>
  </si>
  <si>
    <t>Docusign Inc</t>
  </si>
  <si>
    <t>US2561631068</t>
  </si>
  <si>
    <t>Meituan</t>
  </si>
  <si>
    <t>KYG596691041</t>
  </si>
  <si>
    <t>Franklin Technology Fund, Class I (Acc)</t>
  </si>
  <si>
    <t>LU0626261944</t>
  </si>
  <si>
    <t>Emerging Markets Internet And Ecommerce ETF</t>
  </si>
  <si>
    <t>US3015058890</t>
  </si>
  <si>
    <t>First Trust Dow Jones Internet Index Fund</t>
  </si>
  <si>
    <t>US33733E3027</t>
  </si>
  <si>
    <t>ETFMG Prime Cyber Security ETF</t>
  </si>
  <si>
    <t>US26924G2012</t>
  </si>
  <si>
    <t>First Trust Cloud Computing ETF</t>
  </si>
  <si>
    <t>US33734X1928</t>
  </si>
  <si>
    <t>Brigade Enterprises Ltd</t>
  </si>
  <si>
    <t>INE791I01019</t>
  </si>
  <si>
    <t>Realty</t>
  </si>
  <si>
    <t>Deepak Nitrite Ltd</t>
  </si>
  <si>
    <t>INE288B01029</t>
  </si>
  <si>
    <t>J.B. Chemicals &amp; Pharmaceuticals Ltd</t>
  </si>
  <si>
    <t>INE572A01028</t>
  </si>
  <si>
    <t>Equitas Holdings Ltd</t>
  </si>
  <si>
    <t>INE988K01017</t>
  </si>
  <si>
    <t>Karur Vysya Bank Ltd</t>
  </si>
  <si>
    <t>INE036D01028</t>
  </si>
  <si>
    <t>CCL Products (India) Ltd</t>
  </si>
  <si>
    <t>INE421D01022</t>
  </si>
  <si>
    <t>Agricultural Food &amp; Other Products</t>
  </si>
  <si>
    <t>Blue Star Ltd</t>
  </si>
  <si>
    <t>INE472A01039</t>
  </si>
  <si>
    <t>Carborundum Universal Ltd</t>
  </si>
  <si>
    <t>INE120A01034</t>
  </si>
  <si>
    <t>Finolex Cables Ltd</t>
  </si>
  <si>
    <t>INE235A01022</t>
  </si>
  <si>
    <t>KPIT Technologies Ltd</t>
  </si>
  <si>
    <t>INE04I401011</t>
  </si>
  <si>
    <t>Tube Investments of India Ltd</t>
  </si>
  <si>
    <t>INE974X01010</t>
  </si>
  <si>
    <t>Ahluwalia Contracts (India) Ltd</t>
  </si>
  <si>
    <t>INE758C01029</t>
  </si>
  <si>
    <t>V.I.P. Industries Ltd</t>
  </si>
  <si>
    <t>INE054A01027</t>
  </si>
  <si>
    <t>KNR Constructions Ltd</t>
  </si>
  <si>
    <t>INE634I01029</t>
  </si>
  <si>
    <t>DCB Bank Ltd</t>
  </si>
  <si>
    <t>INE503A01015</t>
  </si>
  <si>
    <t>Sobha Ltd</t>
  </si>
  <si>
    <t>INE671H01015</t>
  </si>
  <si>
    <t>K.P.R. Mill Ltd</t>
  </si>
  <si>
    <t>INE930H01031</t>
  </si>
  <si>
    <t>Lemon Tree Hotels Ltd</t>
  </si>
  <si>
    <t>INE970X01018</t>
  </si>
  <si>
    <t>Eris Lifesciences Ltd</t>
  </si>
  <si>
    <t>INE406M01024</t>
  </si>
  <si>
    <t>Nesco Ltd</t>
  </si>
  <si>
    <t>INE317F01035</t>
  </si>
  <si>
    <t>M M Forgings Ltd</t>
  </si>
  <si>
    <t>INE227C01017</t>
  </si>
  <si>
    <t>GHCL Ltd</t>
  </si>
  <si>
    <t>INE539A01019</t>
  </si>
  <si>
    <t>JK Lakshmi Cement Ltd</t>
  </si>
  <si>
    <t>INE786A01032</t>
  </si>
  <si>
    <t>Kalyan Jewellers India Ltd</t>
  </si>
  <si>
    <t>INE303R01014</t>
  </si>
  <si>
    <t>Chemplast Sanmar Ltd</t>
  </si>
  <si>
    <t>INE488A01050</t>
  </si>
  <si>
    <t>Mrs Bectors Food Specialities Ltd</t>
  </si>
  <si>
    <t>INE495P01012</t>
  </si>
  <si>
    <t>Quess Corp Ltd</t>
  </si>
  <si>
    <t>INE615P01015</t>
  </si>
  <si>
    <t>Equitas Small Finance Bank Ltd</t>
  </si>
  <si>
    <t>INE063P01018</t>
  </si>
  <si>
    <t>Ion Exchange (India) Ltd</t>
  </si>
  <si>
    <t>INE570A01014</t>
  </si>
  <si>
    <t>Techno Electric &amp; Engineering Co Ltd</t>
  </si>
  <si>
    <t>INE285K01026</t>
  </si>
  <si>
    <t>Cholamandalam Investment and Finance Co Ltd</t>
  </si>
  <si>
    <t>INE121A01024</t>
  </si>
  <si>
    <t>Gateway Distriparks Ltd</t>
  </si>
  <si>
    <t>INE079J01017</t>
  </si>
  <si>
    <t>Syrma SGS Technology Ltd</t>
  </si>
  <si>
    <t>INE0DYJ01015</t>
  </si>
  <si>
    <t>Anand Rathi Wealth Ltd</t>
  </si>
  <si>
    <t>INE463V01026</t>
  </si>
  <si>
    <t>TTK Prestige Ltd</t>
  </si>
  <si>
    <t>INE690A01028</t>
  </si>
  <si>
    <t>TV Today Network Ltd</t>
  </si>
  <si>
    <t>INE038F01029</t>
  </si>
  <si>
    <t>Entertainment</t>
  </si>
  <si>
    <t>Voltas Ltd</t>
  </si>
  <si>
    <t>INE226A01021</t>
  </si>
  <si>
    <t>HeidelbergCement India Ltd</t>
  </si>
  <si>
    <t>INE578A01017</t>
  </si>
  <si>
    <t>Kirloskar Pneumatic Co Ltd</t>
  </si>
  <si>
    <t>INE811A01020</t>
  </si>
  <si>
    <t>Shankara Building Products Ltd</t>
  </si>
  <si>
    <t>INE274V01019</t>
  </si>
  <si>
    <t>S J S Enterprises Ltd</t>
  </si>
  <si>
    <t>INE284S01014</t>
  </si>
  <si>
    <t>Gulf Oil Lubricants India Ltd</t>
  </si>
  <si>
    <t>INE635Q01029</t>
  </si>
  <si>
    <t>MTAR Technologies Ltd</t>
  </si>
  <si>
    <t>INE864I01014</t>
  </si>
  <si>
    <t>Indoco Remedies Ltd</t>
  </si>
  <si>
    <t>INE873D01024</t>
  </si>
  <si>
    <t>Anupam Rasayan India Ltd</t>
  </si>
  <si>
    <t>INE930P01018</t>
  </si>
  <si>
    <t>Data Patterns India Ltd</t>
  </si>
  <si>
    <t>INE0IX101010</t>
  </si>
  <si>
    <t>Symphony Ltd</t>
  </si>
  <si>
    <t>INE225D01027</t>
  </si>
  <si>
    <t>Ashoka Buildcon Ltd</t>
  </si>
  <si>
    <t>INE442H01029</t>
  </si>
  <si>
    <t>Music Broadcast Ltd</t>
  </si>
  <si>
    <t>INE919I01024</t>
  </si>
  <si>
    <t>Campus Activewear Ltd</t>
  </si>
  <si>
    <t>INE278Y01022</t>
  </si>
  <si>
    <t>Tega Industries Ltd</t>
  </si>
  <si>
    <t>INE011K01018</t>
  </si>
  <si>
    <t>Global Health Ltd</t>
  </si>
  <si>
    <t>INE474Q01031</t>
  </si>
  <si>
    <t>Hindustan Oil Exploration Co Ltd</t>
  </si>
  <si>
    <t>INE345A01011</t>
  </si>
  <si>
    <t>Harsha Engineers International Ltd</t>
  </si>
  <si>
    <t>INE0JUS01029</t>
  </si>
  <si>
    <t>S P Apparels Ltd</t>
  </si>
  <si>
    <t>INE212I01016</t>
  </si>
  <si>
    <t>CEAT Ltd</t>
  </si>
  <si>
    <t>INE482A01020</t>
  </si>
  <si>
    <t>Kaynes Technology India Ltd</t>
  </si>
  <si>
    <t>INE918Z01012</t>
  </si>
  <si>
    <t>Ramco Systems Ltd</t>
  </si>
  <si>
    <t>INE246B01019</t>
  </si>
  <si>
    <t>Federal Bank Ltd</t>
  </si>
  <si>
    <t>INE171A01029</t>
  </si>
  <si>
    <t>Apollo Tyres Ltd</t>
  </si>
  <si>
    <t>INE438A01022</t>
  </si>
  <si>
    <t>Max Healthcare Institute Ltd</t>
  </si>
  <si>
    <t>INE027H01010</t>
  </si>
  <si>
    <t>Coromandel International Ltd</t>
  </si>
  <si>
    <t>INE169A01031</t>
  </si>
  <si>
    <t>Sundram Fasteners Ltd</t>
  </si>
  <si>
    <t>INE387A01021</t>
  </si>
  <si>
    <t>Ashok Leyland Ltd</t>
  </si>
  <si>
    <t>INE208A01029</t>
  </si>
  <si>
    <t>Emami Ltd</t>
  </si>
  <si>
    <t>INE548C01032</t>
  </si>
  <si>
    <t>Indian Hotels Co Ltd</t>
  </si>
  <si>
    <t>INE053A01029</t>
  </si>
  <si>
    <t>Trent Ltd</t>
  </si>
  <si>
    <t>INE849A01020</t>
  </si>
  <si>
    <t>Max Financial Services Ltd</t>
  </si>
  <si>
    <t>INE180A01020</t>
  </si>
  <si>
    <t>Cummins India Ltd</t>
  </si>
  <si>
    <t>INE298A01020</t>
  </si>
  <si>
    <t>Persistent Systems Ltd</t>
  </si>
  <si>
    <t>INE262H01013</t>
  </si>
  <si>
    <t>CG Power and Industrial Solutions Ltd</t>
  </si>
  <si>
    <t>INE067A01029</t>
  </si>
  <si>
    <t>Electrical Equipment</t>
  </si>
  <si>
    <t>Oberoi Realty Ltd</t>
  </si>
  <si>
    <t>INE093I01010</t>
  </si>
  <si>
    <t>IPCA Laboratories Ltd</t>
  </si>
  <si>
    <t>INE571A01038</t>
  </si>
  <si>
    <t>Container Corporation Of India Ltd</t>
  </si>
  <si>
    <t>INE111A01025</t>
  </si>
  <si>
    <t>J.K. Cement Ltd</t>
  </si>
  <si>
    <t>INE823G01014</t>
  </si>
  <si>
    <t>Mahindra &amp; Mahindra Financial Services Ltd</t>
  </si>
  <si>
    <t>INE774D01024</t>
  </si>
  <si>
    <t>Abbott India Ltd</t>
  </si>
  <si>
    <t>INE358A01014</t>
  </si>
  <si>
    <t>The Ramco Cements Ltd</t>
  </si>
  <si>
    <t>INE331A01037</t>
  </si>
  <si>
    <t>Tata Steel Ltd</t>
  </si>
  <si>
    <t>INE081A01020</t>
  </si>
  <si>
    <t>Ferrous Metals</t>
  </si>
  <si>
    <t>Coforge Ltd</t>
  </si>
  <si>
    <t>INE591G01017</t>
  </si>
  <si>
    <t>Sundaram Finance Ltd</t>
  </si>
  <si>
    <t>INE660A01013</t>
  </si>
  <si>
    <t>Prestige Estates Projects Ltd</t>
  </si>
  <si>
    <t>INE811K01011</t>
  </si>
  <si>
    <t>Phoenix Mills Ltd</t>
  </si>
  <si>
    <t>INE211B01039</t>
  </si>
  <si>
    <t>Ajanta Pharma Ltd</t>
  </si>
  <si>
    <t>INE031B01049</t>
  </si>
  <si>
    <t>Hindustan Aeronautics Ltd</t>
  </si>
  <si>
    <t>INE066F01012</t>
  </si>
  <si>
    <t>Motherson Sumi Wiring India Ltd</t>
  </si>
  <si>
    <t>INE0FS801015</t>
  </si>
  <si>
    <t>PI Industries Ltd</t>
  </si>
  <si>
    <t>INE603J01030</t>
  </si>
  <si>
    <t>APL Apollo Tubes Ltd</t>
  </si>
  <si>
    <t>INE702C01027</t>
  </si>
  <si>
    <t>Whirlpool Of India Ltd</t>
  </si>
  <si>
    <t>INE716A01013</t>
  </si>
  <si>
    <t>Bharat Forge Ltd</t>
  </si>
  <si>
    <t>INE465A01025</t>
  </si>
  <si>
    <t>Zee Entertainment Enterprises Ltd</t>
  </si>
  <si>
    <t>INE256A01028</t>
  </si>
  <si>
    <t>Honeywell Automation India Ltd</t>
  </si>
  <si>
    <t>INE671A01010</t>
  </si>
  <si>
    <t>EPL Ltd</t>
  </si>
  <si>
    <t>INE255A01020</t>
  </si>
  <si>
    <t>Devyani International Ltd</t>
  </si>
  <si>
    <t>INE872J01023</t>
  </si>
  <si>
    <t>Aarti Pharmalabs Ltd</t>
  </si>
  <si>
    <t>INE0LRU01027</t>
  </si>
  <si>
    <t>* Less than 0.01%</t>
  </si>
  <si>
    <t>TVS Motor Co Ltd</t>
  </si>
  <si>
    <t>INE494B01023</t>
  </si>
  <si>
    <t>Hitachi Energy India Ltd</t>
  </si>
  <si>
    <t>INE07Y701011</t>
  </si>
  <si>
    <t>AIA Engineering Ltd</t>
  </si>
  <si>
    <t>INE212H01026</t>
  </si>
  <si>
    <t>Somany Ceramics Ltd</t>
  </si>
  <si>
    <t>INE355A01028</t>
  </si>
  <si>
    <t>Chennai Interactive Business Services Pvt Ltd ** ^^</t>
  </si>
  <si>
    <t>Cipla Ltd</t>
  </si>
  <si>
    <t>INE059A01026</t>
  </si>
  <si>
    <t>KEI Industries Ltd</t>
  </si>
  <si>
    <t>INE878B01027</t>
  </si>
  <si>
    <t>Interglobe Aviation Ltd</t>
  </si>
  <si>
    <t>INE646L01027</t>
  </si>
  <si>
    <t>HDFC Life Insurance Co Ltd</t>
  </si>
  <si>
    <t>INE795G01014</t>
  </si>
  <si>
    <t>Samvardhana Motherson International Ltd</t>
  </si>
  <si>
    <t>INE775A01035</t>
  </si>
  <si>
    <t>ITD Cementation India Ltd</t>
  </si>
  <si>
    <t>INE686A01026</t>
  </si>
  <si>
    <t>Orient Cement Ltd</t>
  </si>
  <si>
    <t>INE876N01018</t>
  </si>
  <si>
    <t>Marico Ltd</t>
  </si>
  <si>
    <t>INE196A01026</t>
  </si>
  <si>
    <t>Zydus Lifesciences Ltd</t>
  </si>
  <si>
    <t>INE010B01027</t>
  </si>
  <si>
    <t>Arvind Fashions Ltd</t>
  </si>
  <si>
    <t>INE955V01021</t>
  </si>
  <si>
    <t>Life Insurance Corporation Of India</t>
  </si>
  <si>
    <t>INE0J1Y01017</t>
  </si>
  <si>
    <t>Quantum Information Systems ** ^^</t>
  </si>
  <si>
    <t>LIC Housing Finance Ltd</t>
  </si>
  <si>
    <t>INE115A01026</t>
  </si>
  <si>
    <t>AU Small Finance Bank Ltd</t>
  </si>
  <si>
    <t>INE949L01017</t>
  </si>
  <si>
    <t>Dalmia Bharat Ltd</t>
  </si>
  <si>
    <t>INE00R701025</t>
  </si>
  <si>
    <t>Apollo Hospitals Enterprise Ltd</t>
  </si>
  <si>
    <t>INE437A01024</t>
  </si>
  <si>
    <t>SBI Life Insurance Co Ltd</t>
  </si>
  <si>
    <t>INE123W01016</t>
  </si>
  <si>
    <t>Gland Pharma Ltd</t>
  </si>
  <si>
    <t>INE068V01023</t>
  </si>
  <si>
    <t>Nippon Life India Asset Management Ltd</t>
  </si>
  <si>
    <t>INE298J01013</t>
  </si>
  <si>
    <t>Alkem Laboratories Ltd</t>
  </si>
  <si>
    <t>INE540L01014</t>
  </si>
  <si>
    <t>Endurance Technologies Ltd</t>
  </si>
  <si>
    <t>INE913H01037</t>
  </si>
  <si>
    <t>Hindalco Industries Ltd</t>
  </si>
  <si>
    <t>INE038A01020</t>
  </si>
  <si>
    <t>Non - Ferrous Metals</t>
  </si>
  <si>
    <t>Laurus Labs Ltd</t>
  </si>
  <si>
    <t>INE947Q01028</t>
  </si>
  <si>
    <t>ICICI Lombard General Insurance Co Ltd</t>
  </si>
  <si>
    <t>INE765G01017</t>
  </si>
  <si>
    <t>Balkrishna Industries Ltd</t>
  </si>
  <si>
    <t>INE787D01026</t>
  </si>
  <si>
    <t>Bajaj Finserv Ltd</t>
  </si>
  <si>
    <t>INE918I01026</t>
  </si>
  <si>
    <t>NRB Bearings Ltd</t>
  </si>
  <si>
    <t>INE349A01021</t>
  </si>
  <si>
    <t>Puravankara Ltd</t>
  </si>
  <si>
    <t>INE323I01011</t>
  </si>
  <si>
    <t>Tata Consumer Products Ltd</t>
  </si>
  <si>
    <t>INE192A01025</t>
  </si>
  <si>
    <t>Titan Co Ltd</t>
  </si>
  <si>
    <t>INE280A01028</t>
  </si>
  <si>
    <t>AIA Group Ltd</t>
  </si>
  <si>
    <t>HK0000069689</t>
  </si>
  <si>
    <t>DBS Group Holdings Ltd</t>
  </si>
  <si>
    <t>SG1L01001701</t>
  </si>
  <si>
    <t>JD.Com Inc</t>
  </si>
  <si>
    <t>KYG8208B1014</t>
  </si>
  <si>
    <t>China Mengniu Dairy Co. Ltd</t>
  </si>
  <si>
    <t>KYG210961051</t>
  </si>
  <si>
    <t>Agricultural Food &amp; other Products</t>
  </si>
  <si>
    <t>Budweiser Brewing Co APAC Ltd</t>
  </si>
  <si>
    <t>KYG1674K1013</t>
  </si>
  <si>
    <t>China Merchants Bank Co Ltd</t>
  </si>
  <si>
    <t>CNE1000002M1</t>
  </si>
  <si>
    <t>Bank Central Asia Tbk Pt</t>
  </si>
  <si>
    <t>ID1000109507</t>
  </si>
  <si>
    <t>Techtronic Industries Co. Ltd</t>
  </si>
  <si>
    <t>HK0669013440</t>
  </si>
  <si>
    <t>Hyundai Motor Co Ltd</t>
  </si>
  <si>
    <t>KR7005380001</t>
  </si>
  <si>
    <t>Midea Group Co Ltd</t>
  </si>
  <si>
    <t>CNE100001QQ5</t>
  </si>
  <si>
    <t>Longi Green Energy Technology Co Ltd</t>
  </si>
  <si>
    <t>CNE100001FR6</t>
  </si>
  <si>
    <t>Ping An Insurance (Group) Co. Of China Ltd, H</t>
  </si>
  <si>
    <t>CNE1000003X6</t>
  </si>
  <si>
    <t>Trip.Com Group Ltd, (ADR)</t>
  </si>
  <si>
    <t>US89677Q1076</t>
  </si>
  <si>
    <t>Weichai Power Co Ltd</t>
  </si>
  <si>
    <t>CNE1000004L9</t>
  </si>
  <si>
    <t>SK Hynix Inc</t>
  </si>
  <si>
    <t>KR7000660001</t>
  </si>
  <si>
    <t>Semen Indonesia (Persero) Tbk PT</t>
  </si>
  <si>
    <t>ID1000106800</t>
  </si>
  <si>
    <t>Beijing Oriental Yuhong Waterproof Technology Co Ltd</t>
  </si>
  <si>
    <t>CNE100000CS3</t>
  </si>
  <si>
    <t>Guangzhou Tinci Materials Technology Co Ltd</t>
  </si>
  <si>
    <t>CNE100001RG4</t>
  </si>
  <si>
    <t>SM Investments Corp</t>
  </si>
  <si>
    <t>PHY806761029</t>
  </si>
  <si>
    <t>Yum China Holdings INC</t>
  </si>
  <si>
    <t>US98850P1093</t>
  </si>
  <si>
    <t>Shenzhen Inovance Technology Co Ltd</t>
  </si>
  <si>
    <t>CNE100000V46</t>
  </si>
  <si>
    <t>Wuxi Biologics Cayman Inc</t>
  </si>
  <si>
    <t>KYG970081173</t>
  </si>
  <si>
    <t>Hong Kong Exchanges And Clearing Ltd</t>
  </si>
  <si>
    <t>HK0388045442</t>
  </si>
  <si>
    <t>Sumber Alfaria Trijaya Tbk PT</t>
  </si>
  <si>
    <t>ID1000128705</t>
  </si>
  <si>
    <t>Minor International Pcl, Fgn.</t>
  </si>
  <si>
    <t>TH0128B10Z17</t>
  </si>
  <si>
    <t>Indocement Tunggal Prakarsa Tbk Pt</t>
  </si>
  <si>
    <t>ID1000061302</t>
  </si>
  <si>
    <t>Sea Ltd (ADR)</t>
  </si>
  <si>
    <t>US81141R1005</t>
  </si>
  <si>
    <t>The Siam Cement PCL, Fgn.</t>
  </si>
  <si>
    <t>TH0003010Z12</t>
  </si>
  <si>
    <t>Bangkok Dusit Medical Services Pcl</t>
  </si>
  <si>
    <t>TH0264A10Z12</t>
  </si>
  <si>
    <t>Minor International PCL- Warrants (31-July-2023)</t>
  </si>
  <si>
    <t>TH0128053707</t>
  </si>
  <si>
    <t>Minor International PCL - Warrants (05-May-2023)</t>
  </si>
  <si>
    <t>TH0128053509</t>
  </si>
  <si>
    <t>Minor International PCL - Warrants (15-Feb-2024)</t>
  </si>
  <si>
    <t>TH0128054200</t>
  </si>
  <si>
    <t>Bajaj Finance Ltd</t>
  </si>
  <si>
    <t>INE296A01024</t>
  </si>
  <si>
    <t>Adani Enterprises Ltd</t>
  </si>
  <si>
    <t>INE423A01024</t>
  </si>
  <si>
    <t>Metals &amp; Minerals Trading</t>
  </si>
  <si>
    <t>Nestle India Ltd</t>
  </si>
  <si>
    <t>INE239A01016</t>
  </si>
  <si>
    <t>JSW Steel Ltd</t>
  </si>
  <si>
    <t>INE019A01038</t>
  </si>
  <si>
    <t>Wipro Ltd</t>
  </si>
  <si>
    <t>INE075A01022</t>
  </si>
  <si>
    <t>Britannia Industries Ltd</t>
  </si>
  <si>
    <t>INE216A01030</t>
  </si>
  <si>
    <t>Eicher Motors Ltd</t>
  </si>
  <si>
    <t>INE066A01021</t>
  </si>
  <si>
    <t>Adani Ports and Special Economic Zone Ltd</t>
  </si>
  <si>
    <t>INE742F01042</t>
  </si>
  <si>
    <t>Transport Infrastructure</t>
  </si>
  <si>
    <t>Divi's Laboratories Ltd</t>
  </si>
  <si>
    <t>INE361B01024</t>
  </si>
  <si>
    <t>UPL Ltd</t>
  </si>
  <si>
    <t>INE628A01036</t>
  </si>
  <si>
    <t>Hero MotoCorp Ltd</t>
  </si>
  <si>
    <t>INE158A01026</t>
  </si>
  <si>
    <t>Yes Bank Ltd</t>
  </si>
  <si>
    <t>INE528G01035</t>
  </si>
  <si>
    <t>Franklin U.S. Opportunities Fund, Class I (Acc)</t>
  </si>
  <si>
    <t>LU0195948665</t>
  </si>
  <si>
    <t>Templeton European Opportunities Fund, Class I (Acc)</t>
  </si>
  <si>
    <t>LU0195949390</t>
  </si>
  <si>
    <t>Franklin India Bluechip Fund Direct-Growth Plan</t>
  </si>
  <si>
    <t>INF090I01FN7</t>
  </si>
  <si>
    <t>Nippon India ETF Gold Bees</t>
  </si>
  <si>
    <t>INF204KB17I5</t>
  </si>
  <si>
    <t>INF200K01VE4</t>
  </si>
  <si>
    <t>INF109K013N3</t>
  </si>
  <si>
    <t>Franklin India Short-Term Income Plan (No. of Segregated Portfolios in the Scheme- 3) - (under winding up) Direct-Growth Plan ^^ $$$</t>
  </si>
  <si>
    <t>INF090I01GK1</t>
  </si>
  <si>
    <t>Franklin India Short Term Income Plan - Segregated Portfolio 2 - 10.90% Vodafone Idea Ltd 02 Sep 2023 - Direct - Growth Plan ^^</t>
  </si>
  <si>
    <t>INF090I01UY3</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</si>
  <si>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</si>
  <si>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</si>
  <si>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</si>
  <si>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</si>
  <si>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 Segregated Portfolio 2 - 10.90% Vodafone Idea Ltd 02 Sep 2023 - Direct - Growth Plan ^^</t>
  </si>
  <si>
    <t>INF090I01TX7</t>
  </si>
  <si>
    <t>Franklin India Dynamic Accrual Fund- Segregated Portfolio 3- 9.50% Yes Bank Ltd CO 23 Dec 2021-Direct-Growth Plan</t>
  </si>
  <si>
    <t>INF090I01WD3</t>
  </si>
  <si>
    <t xml:space="preserve">h) Risk-o-meter </t>
  </si>
  <si>
    <t>Primary Benchmark: Nifty Equity Savings Index</t>
  </si>
  <si>
    <t>Risk level based on portfolio as on January 31, 2023</t>
  </si>
  <si>
    <t>Risk level of primary benchmark as on January 31, 2023</t>
  </si>
  <si>
    <t xml:space="preserve">f) Risk-o-meter </t>
  </si>
  <si>
    <t>Primary Benchmark: CRISIL Hybrid 35+65 - Aggressive Index</t>
  </si>
  <si>
    <t>Primary Benchmark: Nifty 50 Hybrid Composite Debt 50:50 Index</t>
  </si>
  <si>
    <t xml:space="preserve">d) Risk-o-meter </t>
  </si>
  <si>
    <t>Primary Benchmark: NIFTY500 Value 50 (The Benchmark of the fund has been changed from S&amp;P BSE 500 effective December 1, 2021)</t>
  </si>
  <si>
    <t>Primary Benchmark: Nifty Dividend Opportunities 50</t>
  </si>
  <si>
    <t xml:space="preserve">e) Risk-o-meter </t>
  </si>
  <si>
    <t>Primary Benchmark: S&amp;P BSE Teck</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</si>
  <si>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</si>
  <si>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</si>
  <si>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</si>
  <si>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</si>
  <si>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</si>
  <si>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</si>
  <si>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</si>
  <si>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MSCI Asia (ex-Japan) Standard Index</t>
  </si>
  <si>
    <t>Primary Benchmark: Nifty 50</t>
  </si>
  <si>
    <t>^ Franklin India Index Fund – NSE Nifty Plan is renamed as Franklin India NSE Nifty 50 Index Fund effective July 01, 2022.</t>
  </si>
  <si>
    <t>Primary Benchmark: Russell 3000 Growth Index</t>
  </si>
  <si>
    <t>Primary Benchmark: MSCI Europe Index</t>
  </si>
  <si>
    <t>^ Franklin India Feeder - Franklin European Growth Fund is renamed as Franklin India Feeder - Templeton European Opportunities Fund effective Aug 18, 2020.</t>
  </si>
  <si>
    <t>Primary Benchmark: 40% Nifty 500 TRI + 40% Nifty Short Duration Debt Index + 20% domestic gold price (Effective December 19, 2022, the benchmark of the scheme has been changed from CRISIL Hybrid 35+65 - Aggressive Index )</t>
  </si>
  <si>
    <t>^ Franklin India Multi-Asset Solution Fund is renamed as Franklin India Multi-Asset Solution Fund of Funds effective Dec 19, 2022.</t>
  </si>
  <si>
    <t>Primary Benchmark: CRISIL Hybrid 50+50 - Moderate Index (Effective December 19, 2022, the benchmark of the scheme has been changed from CRISIL Hybrid 35+65 - Aggressive Index )</t>
  </si>
  <si>
    <t>Margin on Derivatives</t>
  </si>
  <si>
    <t>Nifty Index Future  - 23-Feb-23</t>
  </si>
  <si>
    <t>Foreign ETF</t>
  </si>
  <si>
    <t xml:space="preserve">d) During the month additional instances of fair valuation/deviation from valuation price provided by the valuation agencies </t>
  </si>
  <si>
    <t>Refer below link for rationale of devation under Valuation policy</t>
  </si>
  <si>
    <t>https://www.franklintempletonindia.com/investor/reports</t>
  </si>
  <si>
    <t>Franklin India Flexi Cap Fund ( Formerly known as Franklin India Equity Fund) ^</t>
  </si>
  <si>
    <t>Franklin India NSE Nifty 50 Index Fund (Formerly known as Franklin India Index Fund – NSE Nifty Plan) ^</t>
  </si>
  <si>
    <t>Franklin India Feeder - Templeton European Opportunities Fund ( Formerly known as Franklin India Feeder - Franklin European Growth Fund) ^</t>
  </si>
  <si>
    <t>Franklin India Multi-Asset Solution Fund of Funds (Formerly known as Franklin India Multi-Asset Solution Fund) ^</t>
  </si>
  <si>
    <t>$$$ This scheme is under winding-up and SBI Funds Management Private Limited has been appointed as the liquidator as per the order of Hon'ble Supreme Court dated February 12, 2021.</t>
  </si>
  <si>
    <t>SBI Short Term Debt Fund Direct - Growth Plan</t>
  </si>
  <si>
    <t>ICICI Prudential Short Term Fund Direct - Growth Plan</t>
  </si>
  <si>
    <t>## Awaiting listing</t>
  </si>
  <si>
    <t>Franklin India Liquid Fund</t>
  </si>
  <si>
    <t>INE733E07JC4</t>
  </si>
  <si>
    <t>8.73% NTPC Ltd (07-Mar-2023) **</t>
  </si>
  <si>
    <t>INE178A08011</t>
  </si>
  <si>
    <t>6.43% Chennai Petroleum Corporation Ltd (28-Feb-2023) **</t>
  </si>
  <si>
    <t>INE115A07OQ2</t>
  </si>
  <si>
    <t>7.45% LIC Housing Finance Ltd (10-Feb-2023) **</t>
  </si>
  <si>
    <t>INE121A07PY1</t>
  </si>
  <si>
    <t>6.26% Cholamandalam Investment and Finance Co Ltd (18-Apr-2023) **</t>
  </si>
  <si>
    <t>IND AA+</t>
  </si>
  <si>
    <t>INE134E08FN8</t>
  </si>
  <si>
    <t>8.90% Power Finance Corporation Ltd (18-Mar-2023) **</t>
  </si>
  <si>
    <t>INE206D08154</t>
  </si>
  <si>
    <t>8.56% Nuclear Power Corporation of India Ltd (15-Mar-2023) **</t>
  </si>
  <si>
    <t>INE556F16945</t>
  </si>
  <si>
    <t>Small Industries Development Bank of India (03-Mar-2023) **</t>
  </si>
  <si>
    <t>INE237A167R8</t>
  </si>
  <si>
    <t>Kotak Mahindra Bank Ltd (29-Mar-2023) **</t>
  </si>
  <si>
    <t>INE028A16CX9</t>
  </si>
  <si>
    <t>Bank of Baroda (10-Feb-2023)</t>
  </si>
  <si>
    <t>INE160A16MU5</t>
  </si>
  <si>
    <t>Punjab National Bank (24-Feb-2023) **</t>
  </si>
  <si>
    <t>INE040A16CX4</t>
  </si>
  <si>
    <t>HDFC Bank Ltd (06-Mar-2023) **</t>
  </si>
  <si>
    <t>INE476A16UT0</t>
  </si>
  <si>
    <t>Canara Bank (17-Apr-2023) **</t>
  </si>
  <si>
    <t>INE238AD6256</t>
  </si>
  <si>
    <t>Axis Bank Ltd (20-Mar-2023) **</t>
  </si>
  <si>
    <t>INE514E14QR7</t>
  </si>
  <si>
    <t>Export-Import Bank Of India (13-Feb-2023) **@</t>
  </si>
  <si>
    <t>INE261F14JH8</t>
  </si>
  <si>
    <t>National Bank For Agriculture &amp; Rural Development (14-Mar-2023) **@</t>
  </si>
  <si>
    <t>INE110O14823</t>
  </si>
  <si>
    <t>Axis Securities Ltd (10-Feb-2023) **@</t>
  </si>
  <si>
    <t>INE018A14JD2</t>
  </si>
  <si>
    <t>Larsen &amp; Toubro Ltd (28-Feb-2023) **@</t>
  </si>
  <si>
    <t>INE110L14RL0</t>
  </si>
  <si>
    <t>Reliance Jio Infocomm Ltd (06-Mar-2023) **@</t>
  </si>
  <si>
    <t>INE001A14ZX2</t>
  </si>
  <si>
    <t>Housing Development Finance Corporation Ltd (16-Mar-2023) **@</t>
  </si>
  <si>
    <t>INE027214340</t>
  </si>
  <si>
    <t>BOB Financial Solutions Ltd (23-Mar-2023) **@</t>
  </si>
  <si>
    <t>INE700G14DY1</t>
  </si>
  <si>
    <t>HDFC Securities Ltd (13-Mar-2023) **@</t>
  </si>
  <si>
    <t>INE824H14KN5</t>
  </si>
  <si>
    <t>Julius Baer Capital (India) Pvt Ltd (24-Mar-2023) **@</t>
  </si>
  <si>
    <t>INE110L14RP1</t>
  </si>
  <si>
    <t>Reliance Jio Infocomm Ltd (23-Mar-2023) **@</t>
  </si>
  <si>
    <t>INE028E14LB3</t>
  </si>
  <si>
    <t>Kotak Securities Ltd (20-Feb-2023) **@</t>
  </si>
  <si>
    <t>INE110O14849</t>
  </si>
  <si>
    <t>Axis Securities Ltd (20-Feb-2023) **@</t>
  </si>
  <si>
    <t>INE824H14KH7</t>
  </si>
  <si>
    <t>Julius Baer Capital (India) Pvt Ltd (28-Mar-2023) **@</t>
  </si>
  <si>
    <t>Treasury Bill</t>
  </si>
  <si>
    <t>IN002022X379</t>
  </si>
  <si>
    <t>91 DTB (16-Mar-2023)</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</si>
  <si>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</si>
  <si>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</si>
  <si>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</si>
  <si>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</si>
  <si>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</si>
  <si>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</si>
  <si>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</si>
  <si>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</si>
  <si>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</si>
  <si>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</si>
  <si>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</si>
  <si>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</si>
  <si>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</si>
  <si>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</si>
  <si>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</si>
  <si>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Residual maturity / Average Maturity as on 31-Jan-2023</t>
  </si>
  <si>
    <t>e) Risk-o-meter</t>
  </si>
  <si>
    <t xml:space="preserve">Primary Benchmark: Tier-1 Index: CRISIL Liquid Fund BI Index </t>
  </si>
  <si>
    <t>Risk level of tier-1 benchmark as on January 31, 2023</t>
  </si>
  <si>
    <t>Tier-2 Index: CRISIL Liquid Fund AI Index</t>
  </si>
  <si>
    <t>Risk level of tier-2 benchmark as on January 31, 2023</t>
  </si>
  <si>
    <t>Franklin India Overnight Fund</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</si>
  <si>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</si>
  <si>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</si>
  <si>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</si>
  <si>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</si>
  <si>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</si>
  <si>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</si>
  <si>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</si>
  <si>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</si>
  <si>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Primary Benchmark: Tier-1 Index: CRISIL Overnight Fund AI Index (Effective Apri 1, 2022, the benchmark of the scheme has been changed from CRISIL Overnight Index)</t>
  </si>
  <si>
    <t>Franklin India Savings Fund</t>
  </si>
  <si>
    <t>INE261F16629</t>
  </si>
  <si>
    <t>National Bank For Agriculture &amp; Rural Development (03-Feb-2023)</t>
  </si>
  <si>
    <t>INE237A167N7</t>
  </si>
  <si>
    <t>Kotak Mahindra Bank Ltd (10-Feb-2023) **</t>
  </si>
  <si>
    <t>INE040A16CV8</t>
  </si>
  <si>
    <t>HDFC Bank Ltd (10-Feb-2023)</t>
  </si>
  <si>
    <t>INE514E16BZ7</t>
  </si>
  <si>
    <t>Export-Import Bank Of India (24-Mar-2023) **</t>
  </si>
  <si>
    <t>INE562A16LJ7</t>
  </si>
  <si>
    <t>Indian Bank (05-Apr-2023) **</t>
  </si>
  <si>
    <t>INE028A16CT7</t>
  </si>
  <si>
    <t>Bank of Baroda (17-Aug-2023)</t>
  </si>
  <si>
    <t>INE556F16986</t>
  </si>
  <si>
    <t>Small Industries Development Bank of India (29-Aug-2023) **</t>
  </si>
  <si>
    <t>INE090A161Y3</t>
  </si>
  <si>
    <t>ICICI Bank Ltd (11-Sep-2023) **</t>
  </si>
  <si>
    <t>INE238AD6215</t>
  </si>
  <si>
    <t>Axis Bank Ltd (06-Dec-2023) **</t>
  </si>
  <si>
    <t>INE476A16UL7</t>
  </si>
  <si>
    <t>Canara Bank (15-Dec-2023) **</t>
  </si>
  <si>
    <t>INE178A14HM9</t>
  </si>
  <si>
    <t>Chennai Petroleum Corporation Ltd (17-Feb-2023) **@</t>
  </si>
  <si>
    <t>INE306N14UI0</t>
  </si>
  <si>
    <t>Tata Capital Financial Services Ltd (24-Mar-2023) **@</t>
  </si>
  <si>
    <t>INE110L14RD7</t>
  </si>
  <si>
    <t>Reliance Jio Infocomm Ltd (29-Sep-2023) **@</t>
  </si>
  <si>
    <t>INE001A14ZU8</t>
  </si>
  <si>
    <t>Housing Development Finance Corporation Ltd (28-Nov-2023) **@</t>
  </si>
  <si>
    <t>INE027E14NR7</t>
  </si>
  <si>
    <t>L&amp;T Finance Ltd (09-Feb-2023) **@</t>
  </si>
  <si>
    <t>INE824H14KI5</t>
  </si>
  <si>
    <t>Julius Baer Capital (India) Pvt Ltd (14-Mar-2023) **@</t>
  </si>
  <si>
    <t>INE763G14NI1</t>
  </si>
  <si>
    <t>ICICI Securities Ltd (17-Mar-2023) **@</t>
  </si>
  <si>
    <t>IN002022Y229</t>
  </si>
  <si>
    <t>182 DTB (02-Mar-2023)</t>
  </si>
  <si>
    <t>IN002022Y419</t>
  </si>
  <si>
    <t>182 DTB (06-Jul-2023)</t>
  </si>
  <si>
    <t>IN002021Z467</t>
  </si>
  <si>
    <t>364 DTB (02-Feb-2023)</t>
  </si>
  <si>
    <t xml:space="preserve">      Retail Plan Growth Option</t>
  </si>
  <si>
    <t xml:space="preserve">      Retail Plan Daily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</si>
  <si>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</si>
  <si>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</si>
  <si>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</si>
  <si>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</si>
  <si>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Monthly IDCW Option</t>
  </si>
  <si>
    <t xml:space="preserve">      Direct Retail Plan Quarterly IDCW Option</t>
  </si>
  <si>
    <t>Primary Benchmark: Tier-1 Index: NIFTY Money Market Index B-I (Effective Apri 1, 2022, the benchmark of the scheme has been changed from NIFTY Money Market Index)</t>
  </si>
  <si>
    <t>Tier-2 Index: NIFTY Money Market Index A-I</t>
  </si>
  <si>
    <t>Franklin India Floating Rate Fund</t>
  </si>
  <si>
    <t>INE831R07268</t>
  </si>
  <si>
    <t>Aditya Birla Housing Finance Ltd (364DTB +250 Bps) (17-Feb-2023) **</t>
  </si>
  <si>
    <t>ICRA AAA</t>
  </si>
  <si>
    <t>INE651J07739</t>
  </si>
  <si>
    <t>JM Financial Credit Solutions Ltd (1Y SBI MCLR + 460 Bps) (23-Jul-2024) **</t>
  </si>
  <si>
    <t>ICRA AA</t>
  </si>
  <si>
    <t>INE237A169P8</t>
  </si>
  <si>
    <t>Kotak Mahindra Bank Ltd (17-Aug-2023) **</t>
  </si>
  <si>
    <t>IN0020160084</t>
  </si>
  <si>
    <t>GOI FRB 2024 (07-Nov-2024)</t>
  </si>
  <si>
    <t>IN0020180041</t>
  </si>
  <si>
    <t>GOI FRB 2031 (07-Dec-2031)</t>
  </si>
  <si>
    <t>IN0020210160</t>
  </si>
  <si>
    <t>GOI FRB 2028 (04-Oct-2028)</t>
  </si>
  <si>
    <t>IN0020200120</t>
  </si>
  <si>
    <t>GOI FRB 2033 (22-Sep-2033)</t>
  </si>
  <si>
    <t>IN0020210137</t>
  </si>
  <si>
    <t>GOI FRB 2034 (30-Oct-2034)</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</si>
  <si>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</si>
  <si>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Primary Benchmark: CRISIL Low Duration Debt Index </t>
  </si>
  <si>
    <t>Franklin India Corporate Debt Fund</t>
  </si>
  <si>
    <t>INE861G08019</t>
  </si>
  <si>
    <t>8.62% Food Corporation Of India (22-Mar-2023)</t>
  </si>
  <si>
    <t>ICRA AAA(CE)</t>
  </si>
  <si>
    <t>INE941D07133</t>
  </si>
  <si>
    <t>8.45% Sikka Ports &amp; Terminals Ltd (12-Jun-2023) **</t>
  </si>
  <si>
    <t>INE733E08148</t>
  </si>
  <si>
    <t>6.55% NTPC Ltd (17-Apr-2023) **</t>
  </si>
  <si>
    <t>INE001A07SE1</t>
  </si>
  <si>
    <t>7.50% Housing Development Finance Corporation Ltd (08-Jan-2025) **</t>
  </si>
  <si>
    <t>INE261F08CK9</t>
  </si>
  <si>
    <t>5.14% National Bank For Agriculture &amp; Rural Development (31-Jan-2024)</t>
  </si>
  <si>
    <t>INE020B08AT3</t>
  </si>
  <si>
    <t>7.99% REC Ltd (23-Feb-2023) **</t>
  </si>
  <si>
    <t>CARE AAA</t>
  </si>
  <si>
    <t>INE020B08CM4</t>
  </si>
  <si>
    <t>6.99% REC Ltd (30-Sep-2024) **</t>
  </si>
  <si>
    <t>INE018A08AU7</t>
  </si>
  <si>
    <t>6.72% Larsen &amp; Toubro Ltd (24-Apr-2023)</t>
  </si>
  <si>
    <t>INE053F07CC9</t>
  </si>
  <si>
    <t>6.19% Indian Railway Finance Corporation Ltd (28-Apr-2023) **</t>
  </si>
  <si>
    <t>INE557F08FJ5</t>
  </si>
  <si>
    <t>5.80% National Housing Bank (15-May-2023) **</t>
  </si>
  <si>
    <t>INE213A08040</t>
  </si>
  <si>
    <t>4.50% Oil &amp; Natural Gas Corporation Ltd (09-Feb-2024) **</t>
  </si>
  <si>
    <t>INE848E07989</t>
  </si>
  <si>
    <t>7.52% NHPC Ltd (06-Jun-2023) **</t>
  </si>
  <si>
    <t>INE094A08036</t>
  </si>
  <si>
    <t>7.00% Hindustan Petroleum Corporation Ltd (14-Aug-2024) **</t>
  </si>
  <si>
    <t>INE295J08022</t>
  </si>
  <si>
    <t>9.90% Tata Power Co Ltd (25-Aug-2028) **</t>
  </si>
  <si>
    <t>CARE AA</t>
  </si>
  <si>
    <t>INE115A07PA3</t>
  </si>
  <si>
    <t>5.23% LIC Housing Finance Ltd (26-Jul-2023) **</t>
  </si>
  <si>
    <t>INE053F07CU1</t>
  </si>
  <si>
    <t>5.04% Indian Railway Finance Corporation Ltd (05-May-2023) **</t>
  </si>
  <si>
    <t>INE020B08930</t>
  </si>
  <si>
    <t>8.30% REC Ltd (10-Apr-2025) **</t>
  </si>
  <si>
    <t>INE134E08KH0</t>
  </si>
  <si>
    <t>7.42% Power Finance Corporation Ltd (19-Nov-2024) **</t>
  </si>
  <si>
    <t>INE134E08JY7</t>
  </si>
  <si>
    <t>9.25% Power Finance Corporation Ltd (25-Sep-2024) **</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</si>
  <si>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</si>
  <si>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</si>
  <si>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</si>
  <si>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</si>
  <si>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</si>
  <si>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https://www.franklintempletonindia.com/download/en-in/latest%20updates/189ea834-ae3f-48eb-9d73-a9cc9cd9317e/franklin-templeton-update-on-reliance-broadcast-july-23-2020-kcg9m1gq-en-in.pdf</t>
  </si>
  <si>
    <t>f) Risk-o-meter</t>
  </si>
  <si>
    <t xml:space="preserve">Primary Benchmark: Tier-1 Index: NIFTY Corporate Bond Index B-III </t>
  </si>
  <si>
    <t>Franklin India Banking &amp; PSU Debt Fund</t>
  </si>
  <si>
    <t>INE261F08CI3</t>
  </si>
  <si>
    <t>5.47% National Bank For Agriculture &amp; Rural Development (11-Apr-2025) **</t>
  </si>
  <si>
    <t>IND AAA</t>
  </si>
  <si>
    <t>INE733E07JO9</t>
  </si>
  <si>
    <t>9.17% NTPC Ltd (21-Sep-2024) **</t>
  </si>
  <si>
    <t>INE020B08CK8</t>
  </si>
  <si>
    <t>6.88% REC Ltd (20-Mar-2025) **</t>
  </si>
  <si>
    <t>INE242A08452</t>
  </si>
  <si>
    <t>6.39% Indian Oil Corporation Ltd (06-Mar-2025)</t>
  </si>
  <si>
    <t>INE556F08KA6</t>
  </si>
  <si>
    <t>7.25% Small Industries Development Bank Of India (31-Jul-2025) **</t>
  </si>
  <si>
    <t>INE094A08077</t>
  </si>
  <si>
    <t>5.36% Hindustan Petroleum Corporation Ltd (11-Apr-2025)</t>
  </si>
  <si>
    <t>INE020B08DH2</t>
  </si>
  <si>
    <t>5.81% REC Ltd (31-Dec-2025) **</t>
  </si>
  <si>
    <t>INE020B08906</t>
  </si>
  <si>
    <t>8.27% REC Ltd (06-Feb-2025)</t>
  </si>
  <si>
    <t>INE206D08261</t>
  </si>
  <si>
    <t>8.14% Nuclear Power Corporation of India Ltd (25-Mar-2026) **</t>
  </si>
  <si>
    <t>INE976G08064</t>
  </si>
  <si>
    <t>10.20% RBL Bank Ltd (15-Apr-2023) **</t>
  </si>
  <si>
    <t>ICRA AA-</t>
  </si>
  <si>
    <t>INE752E07MQ8</t>
  </si>
  <si>
    <t>8.40% Power Grid Corporation of India Ltd (27-May-2024) **</t>
  </si>
  <si>
    <t>INE514E08EP9</t>
  </si>
  <si>
    <t>8.25% Export-Import Bank of India (28-Sep-2025) **</t>
  </si>
  <si>
    <t>INE733E07JX0</t>
  </si>
  <si>
    <t>8.19% NTPC Ltd (15-Dec-2025) **</t>
  </si>
  <si>
    <t>INE476A16TR6</t>
  </si>
  <si>
    <t>Canara Bank (10-Mar-2023)</t>
  </si>
  <si>
    <t>INE556F16952</t>
  </si>
  <si>
    <t>Small Industries Development Bank of India (23-Mar-2023) **</t>
  </si>
  <si>
    <t>IN000624C071</t>
  </si>
  <si>
    <t>GOI STRIP (16-Jun-2024)</t>
  </si>
  <si>
    <t>Primary Benchmark: NIFTY Banking &amp; PSU Debt Index</t>
  </si>
  <si>
    <t>Franklin India Government Securities Fund</t>
  </si>
  <si>
    <t>IN002022Z135</t>
  </si>
  <si>
    <t>364 DTB (29-Jun-2023)</t>
  </si>
  <si>
    <t>IN002022X312</t>
  </si>
  <si>
    <t>91 DTB (02-Feb-2023)</t>
  </si>
  <si>
    <t xml:space="preserve">      Growth Option</t>
  </si>
  <si>
    <t xml:space="preserve">      Quarterly IDCW Option</t>
  </si>
  <si>
    <t xml:space="preserve">      Direct Growth Option</t>
  </si>
  <si>
    <t xml:space="preserve">      Direct Quarterly IDCW Option</t>
  </si>
  <si>
    <t xml:space="preserve">Primary Benchmark: NIFTY All Duration G-Sec Index </t>
  </si>
  <si>
    <t>Franklin India Pension Plan</t>
  </si>
  <si>
    <t>INE110L08037</t>
  </si>
  <si>
    <t>9.25% Reliance Industries Ltd (17-Jun-2024) **</t>
  </si>
  <si>
    <t>INE476A16UR4</t>
  </si>
  <si>
    <t>Canara Bank (30-Aug-2023) **</t>
  </si>
  <si>
    <t>Primary Benchmark: 40% Nifty 
500+60% Crisil Composite Bond Fund Index</t>
  </si>
  <si>
    <t>Franklin India Debt Hybrid Fund (No. of segregated Portfolio in the scheme - 1)</t>
  </si>
  <si>
    <t>Main Portfolio</t>
  </si>
  <si>
    <t>INE403D08116</t>
  </si>
  <si>
    <t>8.70% Bharti Telecom Ltd (21-Nov-2024) **</t>
  </si>
  <si>
    <t>CRISIL AA+</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</si>
  <si>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</si>
  <si>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</si>
  <si>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(No. of segregated Portfolios in the scheme - 3) - (under winding up) $$$</t>
  </si>
  <si>
    <t>Rating ^^^</t>
  </si>
  <si>
    <t>(b) Privately Placed / Unlisted</t>
  </si>
  <si>
    <t>INE971Z07133</t>
  </si>
  <si>
    <t>12.25% Rivaaz Trade Ventures Pvt Ltd (30-Jun-2023) $$ @@@ **</t>
  </si>
  <si>
    <t>BWR D(CE)</t>
  </si>
  <si>
    <t>INE946S07189</t>
  </si>
  <si>
    <t>13.55% Nufuture Digital (India) Ltd (31-Dec-2023) $$ @@@ **</t>
  </si>
  <si>
    <t>INE971Z07190</t>
  </si>
  <si>
    <t>13.00% Rivaaz Trade Ventures Pvt Ltd (31-Dec-2023) $$ @@@ **</t>
  </si>
  <si>
    <t>$$ Indicates securties below investment grade or default</t>
  </si>
  <si>
    <t>^^^ Please note that the certificate of registration of Brickworks Ratings Pvt. Ltd. as a credit rating agency (CRA) has been cancelled by SEBI vide its order dated October 6, 2022. Securities Appellate Tribunal (SAT) has stayed the order on October 14, 2022 pending final hearing. As per SEBI circular SEBI/HO/DDHS/DDHS-RACPOD2/P/CIR/2022/140 dated October 13, 2022 the credit ratings assigned by the CRA shall be valid till such time the client withdraws the assignment and/or migrates the assignment to other CRA as specified or the CRA is wound-up, whichever is earlier.</t>
  </si>
  <si>
    <t>As on 07-Aug-2022*</t>
  </si>
  <si>
    <t>* All units in the scheme have been extinguished post distribution based on NAV dated Aug 07, 2022 which is the last declared NAV.</t>
  </si>
  <si>
    <t>NA</t>
  </si>
  <si>
    <t xml:space="preserve">This metric is computed basis market value of the securities (including accrued interest) held in the portfolio. Since the value of the securities held by the portfolio is currently zero, this metric is not applicable.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</si>
  <si>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</si>
  <si>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f) @@@ Coupons/ part payments/ maturity payments were due to be paid by Nufuture Digital (India) Ltd. on July 31, 2020, September 2, 2020, by Future Ideas Co. Ltd. on July 31, 2020, September 30, 2020, January 31, 2023 and by Rivaaz Trade Ventures Pvt Ltd on July 31, 2020, August 31, 2020, September 30, 2020, October 31, 2020, November 7,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</si>
  <si>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</si>
  <si>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https://www.franklintempletonindia.com/download/en-in/valuation-policy/a0e293eb-f28b-4edc-9535-c7d9e7321ddc/fair_valuation_reliance_big_reliance_infra_november_4_2020-kgox4tdb-en-in.pdf</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</si>
  <si>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</si>
  <si>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i) Risk-o-meter</t>
  </si>
  <si>
    <t>As of August 7, 2022, all units of Franklin India Dynamic Accrual Fund (FIDA)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FIDA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</si>
  <si>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Aug 07, 2022 which is the last declared NAV.</t>
  </si>
  <si>
    <t>Franklin India Dynamic Accrual Fund - Segregated Portfolio 2 - 10.90% Vodafone Idea Ltd (02-Sep-2023)</t>
  </si>
  <si>
    <t>INE669E08318</t>
  </si>
  <si>
    <t>10.90% Vodafone Idea Ltd (02-Sep-2023) $$ ^^ **</t>
  </si>
  <si>
    <t>CARE B+</t>
  </si>
  <si>
    <t xml:space="preserve"> $$ Indicates securties below investment grade or default</t>
  </si>
  <si>
    <t>^^ The security is currently valued at average of the price provided by AMFI designated valuation agencies and in accordance with the SEBI regulations, the interest is being accrued after applying the applicable haircut.</t>
  </si>
  <si>
    <t xml:space="preserve">b) During the month additional instances of fair valuation/deviation from valuation price provided by the valuation agencies </t>
  </si>
  <si>
    <t>Franklin India Dynamic Accrual Fund - Segregated Portfolio 3 - 9.50% Yes Bank Ltd CO 23 Dec 2021</t>
  </si>
  <si>
    <t>INE528G08352</t>
  </si>
  <si>
    <t>9.50% Yes Bank Ltd (23-Dec-2116) ~~~ $$ **</t>
  </si>
  <si>
    <t>CARE (withdrawn)/ ICRA D (hyb)</t>
  </si>
  <si>
    <t>~~~ Call option for December 23, 2021 has not been exercised by the issuer as per RBI Regulations and thereby, per SEBI circular dated March 22, 2021, maturity of the security has been moved to 100 years from the date of issuance.</t>
  </si>
  <si>
    <t>Franklin India Low Duration Fund (No. of segregated Portfolio in the scheme -2) - (under winding up) $$$</t>
  </si>
  <si>
    <t>This metric is computed basis market value of the securities (including accrued interest) held in the portfolio. Since there is no security in the portfolio, this metric is not applicable</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</si>
  <si>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</si>
  <si>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</si>
  <si>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</si>
  <si>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h) Risk-o-meter</t>
  </si>
  <si>
    <t>As of August 7, 2022, all units of Franklin India Low Duration Fund (FILDF)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FILDF has not been disclosed.</t>
  </si>
  <si>
    <t>Franklin India Low Duration Fund-Segregated Portfolio 2 - 10.90% Vodafone Idea Ltd (02-Sep-2023)</t>
  </si>
  <si>
    <t>Franklin India Short-Term Income Plan (No. of segregated Portfolios in the scheme - 3) - (under winding up) $$$</t>
  </si>
  <si>
    <t>INE01E708016</t>
  </si>
  <si>
    <t>10.32% Andhra Pradesh Capital Region Development Authority (16-Aug-2024) **</t>
  </si>
  <si>
    <t>BWR BBB+(CE)</t>
  </si>
  <si>
    <t>INE01E708024</t>
  </si>
  <si>
    <t>10.32% Andhra Pradesh Capital Region Development Authority (16-Aug-2025) **</t>
  </si>
  <si>
    <t>INE01E708032</t>
  </si>
  <si>
    <t>10.32% Andhra Pradesh Capital Region Development Authority (16-Aug-2026) **</t>
  </si>
  <si>
    <t>BWR D</t>
  </si>
  <si>
    <t>INF200K01TK5</t>
  </si>
  <si>
    <t>SBI Overnight Fund - Direct Plan - Growth</t>
  </si>
  <si>
    <t xml:space="preserve">      Retail Plan Weekly IDCW Option</t>
  </si>
  <si>
    <t xml:space="preserve">      Institutional Plan Growth Option</t>
  </si>
  <si>
    <t xml:space="preserve">      Direct Retail Plan Weekly IDCW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</si>
  <si>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</si>
  <si>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</si>
  <si>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</si>
  <si>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</si>
  <si>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</si>
  <si>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Risk-o-meter</t>
  </si>
  <si>
    <t>Primary Benchmark: CRISIL Short Term Bond Fund Index</t>
  </si>
  <si>
    <t>Franklin India Short Term Income Plan - Segregated Portfolio 2 - 10.90% Vodafone Idea Ltd (02-Sep-2023)</t>
  </si>
  <si>
    <t>Franklin India Short Term Income Plan - Segregated Portfolio 3 - 9.50% Yes Bank Ltd CO 23 Dec 2021</t>
  </si>
  <si>
    <t>Franklin India Ultra Short Bond Fund - (No. of segregated Portfolio in the scheme -1) - (under winding up) $$$</t>
  </si>
  <si>
    <t>NIL</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</si>
  <si>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</si>
  <si>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</si>
  <si>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</si>
  <si>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</si>
  <si>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</si>
  <si>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</si>
  <si>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As of August 7, 2022, all units of Franklin India Ultra Short Term Bond Fund (FIUBF) stand extinguished. 100% of the AUM of the scheme stands distributed to investors (except cases with incomplete KYC documentation or requiring remediation). There is no portfolio left to evaluate riskometer for the fund. On account of this, the riskometer for FIUBF has not been disclosed.</t>
  </si>
  <si>
    <t>Franklin India Income Opportunities Fund (No. of segregated Portfolio in the scheme - 2) - (under winding up) $$$</t>
  </si>
  <si>
    <t>INE080T07128</t>
  </si>
  <si>
    <t>14.15% Future Ideas Co Ltd (31-Dec-2023) $$ @@@ **</t>
  </si>
  <si>
    <t>As on 12-Dec-2021*</t>
  </si>
  <si>
    <t>* All units in the scheme have been extinguished post distribution based on NAV dated Dec 12, 2021 which is the last declared NAV.</t>
  </si>
  <si>
    <t>e) @@@ Coupons/ part payments/ maturity payments were due to be paid by Nufuture Digital (India) Ltd. on July 31, 2020, January 31, 2023 by Future Ideas Co. Ltd. on July 31, 2020 and by Rivaaz Trade Ventures Pvt Ltd on August 31,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</si>
  <si>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</si>
  <si>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As on December 12, 2021, all units of Franklin India Income Opportunities Fund (FIIOF)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</si>
  <si>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</si>
  <si>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Income Opportunities Fund-Segregated Portfolio 2 - 10.90% Vodafone Idea Ltd (02-Sep-2023)</t>
  </si>
  <si>
    <t>Franklin India Credit Risk Fund (No. of segregated Portfolios in the scheme -3) - (under winding up)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</si>
  <si>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</si>
  <si>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Coupons/ part payments/ maturity payments were due to be paid by Nufuture Digital (India) Ltd. on July 31, 2020, September 2, 2020, January 31, 2022, February 28, 2022, March 31, 2022, April 30, 2022, May 31, 2022, June 30, 2022, July 31, 2022, August 31, 2022, September 30, 2022, October 31, 2022, November 30, 2022, December 31, 2022 by Future Ideas Co. Ltd. on July 31, 2020, September 30, 2020 and by Rivaaz Trade Ventures Pvt Ltd on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</si>
  <si>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</si>
  <si>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Primary Benchmark: NIFTY Credit Risk Bond Index</t>
  </si>
  <si>
    <t>Franklin India Credit Risk Fund-Segregated Portfolio 2 - 10.90% Vodafone Idea Ltd (02-Sep-2023)</t>
  </si>
  <si>
    <t>Franklin India Credit Risk Fund - Segregated Portfolio 3 - 9.50% Yes Bank Ltd CO 23 Dec 2021</t>
  </si>
  <si>
    <t>*** Allotment date for the scheme was September 06, 2022</t>
  </si>
  <si>
    <t>As on 29-Jul-2022 ***</t>
  </si>
  <si>
    <t>Music Broadcast Ltd (Non- Convertible Preference Shares) ##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</si>
</sst>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000"/>
    <numFmt numFmtId="166" formatCode="#,##0.00%"/>
    <numFmt numFmtId="167" formatCode="#,##0.000"/>
  </numFmts>
  <fonts count="11"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sz val="9"/>
      <color theme="1"/>
      <name val="Arial"/>
      <family val="2"/>
    </font>
    <font>
      <b/>
      <sz val="8"/>
      <color theme="1"/>
      <name val="Arial"/>
      <family val="2"/>
    </font>
    <font>
      <sz val="8"/>
      <color theme="1"/>
      <name val="Arial"/>
      <family val="2"/>
    </font>
    <font>
      <b/>
      <sz val="9"/>
      <color theme="1"/>
      <name val="Arial"/>
      <family val="2"/>
    </font>
    <font>
      <u/>
      <sz val="11"/>
      <color theme="10"/>
      <name val="Calibri"/>
      <family val="2"/>
      <scheme val="minor"/>
    </font>
    <font>
      <u/>
      <sz val="8"/>
      <color theme="10"/>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right/>
      <top style="thin">
        <color indexed="64"/>
      </top>
      <bottom style="thin">
        <color indexed="64"/>
      </bottom>
      <diagonal/>
    </border>
  </borders>
  <cellStyleXfs count="2">
    <xf numFmtId="0" fontId="0" fillId="0" borderId="0"/>
    <xf numFmtId="0" fontId="9" fillId="0" borderId="0" applyNumberFormat="0" applyFill="0" applyBorder="0" applyAlignment="0" applyProtection="0"/>
  </cellStyleXfs>
  <cellXfs count="105">
    <xf numFmtId="0" fontId="0" fillId="0" borderId="0" xfId="0"/>
    <xf numFmtId="0" fontId="5"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5" fillId="2" borderId="0" xfId="0" applyNumberFormat="1" applyFont="1" applyFill="1"/>
    <xf numFmtId="0" fontId="6" fillId="0" borderId="1" xfId="0" applyFont="1" applyBorder="1" applyAlignment="1">
      <alignment vertical="center"/>
    </xf>
    <xf numFmtId="0" fontId="7" fillId="2" borderId="0" xfId="0" applyFont="1" applyFill="1"/>
    <xf numFmtId="0" fontId="3" fillId="2" borderId="0" xfId="0" applyFont="1" applyFill="1" applyAlignment="1">
      <alignment horizontal="left" vertical="top"/>
    </xf>
    <xf numFmtId="4" fontId="7" fillId="3" borderId="0" xfId="0" applyNumberFormat="1" applyFont="1" applyFill="1"/>
    <xf numFmtId="39" fontId="7" fillId="2" borderId="0" xfId="0" applyNumberFormat="1" applyFont="1" applyFill="1"/>
    <xf numFmtId="39" fontId="7" fillId="3" borderId="0" xfId="0" applyNumberFormat="1" applyFont="1" applyFill="1"/>
    <xf numFmtId="2" fontId="6" fillId="0" borderId="1" xfId="0" applyNumberFormat="1" applyFont="1" applyBorder="1" applyAlignment="1">
      <alignment horizontal="center" vertical="center"/>
    </xf>
    <xf numFmtId="0" fontId="6" fillId="0" borderId="1" xfId="0" applyFont="1" applyBorder="1" applyAlignment="1">
      <alignment horizontal="center" vertical="center"/>
    </xf>
    <xf numFmtId="2" fontId="6" fillId="0" borderId="0" xfId="0" applyNumberFormat="1" applyFont="1" applyAlignment="1">
      <alignment horizontal="center" vertical="center"/>
    </xf>
    <xf numFmtId="2" fontId="6" fillId="0" borderId="1" xfId="0" applyNumberFormat="1" applyFont="1" applyBorder="1" applyAlignment="1">
      <alignment horizontal="center" vertical="center" wrapText="1"/>
    </xf>
    <xf numFmtId="2" fontId="6" fillId="0" borderId="0" xfId="0" applyNumberFormat="1" applyFont="1" applyAlignment="1">
      <alignment horizontal="center" vertical="center" wrapText="1"/>
    </xf>
    <xf numFmtId="0" fontId="6" fillId="2" borderId="0" xfId="0" applyFont="1" applyFill="1"/>
    <xf numFmtId="39" fontId="6" fillId="3" borderId="0" xfId="0" applyNumberFormat="1" applyFont="1" applyFill="1"/>
    <xf numFmtId="0" fontId="6" fillId="2" borderId="3" xfId="0" applyFont="1" applyFill="1" applyBorder="1"/>
    <xf numFmtId="0" fontId="7" fillId="2" borderId="3" xfId="0" applyFont="1" applyFill="1" applyBorder="1"/>
    <xf numFmtId="39" fontId="7" fillId="2" borderId="3" xfId="0" applyNumberFormat="1" applyFont="1" applyFill="1" applyBorder="1"/>
    <xf numFmtId="39" fontId="7" fillId="3" borderId="3" xfId="0" applyNumberFormat="1" applyFont="1" applyFill="1" applyBorder="1"/>
    <xf numFmtId="0" fontId="6" fillId="2" borderId="4" xfId="0"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3" fontId="7" fillId="2" borderId="4" xfId="0" applyNumberFormat="1" applyFont="1" applyFill="1" applyBorder="1"/>
    <xf numFmtId="39" fontId="6" fillId="2" borderId="4" xfId="0" applyNumberFormat="1" applyFont="1" applyFill="1" applyBorder="1"/>
    <xf numFmtId="39" fontId="6" fillId="3" borderId="4" xfId="0" applyNumberFormat="1" applyFont="1" applyFill="1" applyBorder="1"/>
    <xf numFmtId="0" fontId="6" fillId="2" borderId="5" xfId="0" applyFont="1" applyFill="1" applyBorder="1"/>
    <xf numFmtId="39" fontId="6" fillId="2" borderId="5" xfId="0" applyNumberFormat="1" applyFont="1" applyFill="1" applyBorder="1"/>
    <xf numFmtId="39" fontId="6" fillId="3" borderId="5" xfId="0" applyNumberFormat="1" applyFont="1" applyFill="1" applyBorder="1"/>
    <xf numFmtId="0" fontId="6" fillId="2" borderId="0" xfId="0" applyFont="1" applyFill="1" applyAlignment="1">
      <alignment horizontal="right"/>
    </xf>
    <xf numFmtId="165" fontId="7" fillId="2" borderId="0" xfId="0" applyNumberFormat="1" applyFont="1" applyFill="1"/>
    <xf numFmtId="4" fontId="7" fillId="2" borderId="0" xfId="0" applyNumberFormat="1" applyFont="1" applyFill="1"/>
    <xf numFmtId="0" fontId="8" fillId="2" borderId="0" xfId="0" applyFont="1" applyFill="1"/>
    <xf numFmtId="0" fontId="6" fillId="2" borderId="1" xfId="0" applyFont="1" applyFill="1" applyBorder="1" applyAlignment="1">
      <alignment horizontal="center"/>
    </xf>
    <xf numFmtId="165" fontId="7" fillId="2" borderId="1" xfId="0" applyNumberFormat="1" applyFont="1" applyFill="1" applyBorder="1"/>
    <xf numFmtId="0" fontId="6" fillId="0" borderId="8" xfId="0" applyFont="1" applyBorder="1" applyAlignment="1">
      <alignment vertical="center"/>
    </xf>
    <xf numFmtId="0" fontId="6" fillId="0" borderId="8" xfId="0" applyFont="1" applyBorder="1" applyAlignment="1">
      <alignment horizontal="center" vertical="center"/>
    </xf>
    <xf numFmtId="2" fontId="6" fillId="0" borderId="8" xfId="0" applyNumberFormat="1" applyFont="1" applyBorder="1" applyAlignment="1">
      <alignment horizontal="center" vertical="center"/>
    </xf>
    <xf numFmtId="2" fontId="6" fillId="0" borderId="8" xfId="0" applyNumberFormat="1" applyFont="1" applyBorder="1" applyAlignment="1">
      <alignment horizontal="center" vertical="center" wrapText="1"/>
    </xf>
    <xf numFmtId="0" fontId="6" fillId="2" borderId="9" xfId="0" applyFont="1" applyFill="1" applyBorder="1"/>
    <xf numFmtId="0" fontId="7" fillId="2" borderId="9" xfId="0" applyFont="1" applyFill="1" applyBorder="1"/>
    <xf numFmtId="39" fontId="7" fillId="2" borderId="9" xfId="0" applyNumberFormat="1" applyFont="1" applyFill="1" applyBorder="1"/>
    <xf numFmtId="39" fontId="7" fillId="3" borderId="9" xfId="0" applyNumberFormat="1" applyFont="1" applyFill="1" applyBorder="1"/>
    <xf numFmtId="3" fontId="7" fillId="2" borderId="9" xfId="0" applyNumberFormat="1" applyFont="1" applyFill="1" applyBorder="1"/>
    <xf numFmtId="4" fontId="7" fillId="2" borderId="9" xfId="0" applyNumberFormat="1" applyFont="1" applyFill="1" applyBorder="1"/>
    <xf numFmtId="39" fontId="6" fillId="2" borderId="9" xfId="0" applyNumberFormat="1" applyFont="1" applyFill="1" applyBorder="1"/>
    <xf numFmtId="39" fontId="6" fillId="3" borderId="9" xfId="0" applyNumberFormat="1" applyFont="1" applyFill="1" applyBorder="1"/>
    <xf numFmtId="0" fontId="6" fillId="2" borderId="10" xfId="0" applyFont="1" applyFill="1" applyBorder="1"/>
    <xf numFmtId="39" fontId="6" fillId="2" borderId="10" xfId="0" applyNumberFormat="1" applyFont="1" applyFill="1" applyBorder="1"/>
    <xf numFmtId="39" fontId="6" fillId="3" borderId="10" xfId="0" applyNumberFormat="1" applyFont="1" applyFill="1" applyBorder="1"/>
    <xf numFmtId="166" fontId="7" fillId="2" borderId="0" xfId="0" applyNumberFormat="1" applyFont="1" applyFill="1"/>
    <xf numFmtId="4" fontId="7" fillId="2" borderId="0" xfId="0" applyNumberFormat="1" applyFont="1" applyFill="1" applyAlignment="1">
      <alignment horizontal="right"/>
    </xf>
    <xf numFmtId="0" fontId="10" fillId="2" borderId="0" xfId="1" applyFont="1" applyFill="1"/>
    <xf numFmtId="0" fontId="6" fillId="3" borderId="0" xfId="0" applyFont="1" applyFill="1"/>
    <xf numFmtId="0" fontId="10" fillId="3" borderId="0" xfId="1" applyFont="1" applyFill="1"/>
    <xf numFmtId="0" fontId="7" fillId="3" borderId="0" xfId="0" applyFont="1" applyFill="1"/>
    <xf numFmtId="39" fontId="6" fillId="0" borderId="4" xfId="0" applyNumberFormat="1" applyFont="1" applyBorder="1"/>
    <xf numFmtId="0" fontId="7" fillId="2" borderId="4" xfId="0" applyFont="1" applyFill="1" applyBorder="1" applyAlignment="1">
      <alignment wrapText="1"/>
    </xf>
    <xf numFmtId="39" fontId="6" fillId="3" borderId="0" xfId="0" applyNumberFormat="1" applyFont="1" applyFill="1" applyAlignment="1">
      <alignment horizontal="right"/>
    </xf>
    <xf numFmtId="0" fontId="7" fillId="0" borderId="4" xfId="0" applyFont="1" applyBorder="1" applyAlignment="1">
      <alignment wrapText="1"/>
    </xf>
    <xf numFmtId="0" fontId="7" fillId="0" borderId="0" xfId="0" applyFont="1"/>
    <xf numFmtId="39" fontId="6" fillId="2" borderId="3" xfId="0" applyNumberFormat="1" applyFont="1" applyFill="1" applyBorder="1"/>
    <xf numFmtId="39" fontId="6" fillId="3" borderId="3" xfId="0" applyNumberFormat="1" applyFont="1" applyFill="1" applyBorder="1"/>
    <xf numFmtId="167" fontId="7" fillId="2" borderId="0" xfId="0" applyNumberFormat="1" applyFont="1" applyFill="1"/>
    <xf numFmtId="0" fontId="7" fillId="2" borderId="0" xfId="0" applyFont="1" applyFill="1" applyAlignment="1">
      <alignment horizontal="justify" wrapText="1"/>
    </xf>
    <xf numFmtId="0" fontId="9" fillId="2" borderId="0" xfId="1" applyFill="1"/>
    <xf numFmtId="0" fontId="6" fillId="3" borderId="0" xfId="0" applyFont="1" applyFill="1" applyAlignment="1">
      <alignment vertical="top" wrapText="1"/>
    </xf>
    <xf numFmtId="0" fontId="6" fillId="3" borderId="0" xfId="0" applyFont="1" applyFill="1" applyAlignment="1">
      <alignment wrapText="1"/>
    </xf>
    <xf numFmtId="164" fontId="6" fillId="2" borderId="4" xfId="0" applyNumberFormat="1" applyFont="1" applyFill="1" applyBorder="1"/>
    <xf numFmtId="165" fontId="7" fillId="0" borderId="0" xfId="0" applyNumberFormat="1" applyFont="1" applyAlignment="1">
      <alignment horizontal="right"/>
    </xf>
    <xf numFmtId="0" fontId="6" fillId="0" borderId="0" xfId="0" applyFont="1"/>
    <xf numFmtId="0" fontId="4" fillId="0" borderId="0" xfId="0" applyFont="1" applyAlignment="1">
      <alignment vertical="center" wrapText="1"/>
    </xf>
    <xf numFmtId="0" fontId="6" fillId="2" borderId="0" xfId="0" applyFont="1" applyFill="1" applyAlignment="1">
      <alignment horizontal="justify" wrapText="1"/>
    </xf>
    <xf numFmtId="0" fontId="0" fillId="0" borderId="0" xfId="0" applyAlignment="1">
      <alignment horizontal="justify" wrapText="1"/>
    </xf>
    <xf numFmtId="0" fontId="6" fillId="3" borderId="0" xfId="0" applyFont="1" applyFill="1" applyAlignment="1">
      <alignment horizontal="justify" wrapText="1"/>
    </xf>
    <xf numFmtId="0" fontId="0" fillId="3" borderId="0" xfId="0" applyFill="1" applyAlignment="1">
      <alignment horizontal="justify" wrapText="1"/>
    </xf>
    <xf numFmtId="15" fontId="7" fillId="3" borderId="0" xfId="0" applyNumberFormat="1" applyFont="1" applyFill="1"/>
    <xf numFmtId="15" fontId="7" fillId="2" borderId="0" xfId="0" applyNumberFormat="1" applyFont="1" applyFill="1"/>
    <xf numFmtId="165" fontId="7" fillId="0" borderId="0" xfId="0" applyNumberFormat="1" applyFont="1"/>
    <xf numFmtId="0" fontId="6" fillId="2" borderId="0" xfId="0" applyFont="1" applyFill="1" applyAlignment="1">
      <alignment vertical="top" wrapText="1"/>
    </xf>
    <xf numFmtId="165" fontId="7" fillId="2" borderId="0" xfId="0" applyNumberFormat="1" applyFont="1" applyFill="1" applyAlignment="1">
      <alignment horizontal="right"/>
    </xf>
    <xf numFmtId="0" fontId="7" fillId="2" borderId="6" xfId="0" applyFont="1" applyFill="1" applyBorder="1"/>
    <xf numFmtId="0" fontId="7" fillId="2" borderId="7" xfId="0" applyFont="1" applyFill="1" applyBorder="1"/>
    <xf numFmtId="0" fontId="4" fillId="4" borderId="2" xfId="0" applyFont="1" applyFill="1" applyBorder="1" applyAlignment="1">
      <alignment horizontal="center" vertical="center" wrapText="1"/>
    </xf>
    <xf numFmtId="0" fontId="4" fillId="4" borderId="0" xfId="0" applyFont="1" applyFill="1" applyAlignment="1">
      <alignment horizontal="center" vertical="center" wrapText="1"/>
    </xf>
    <xf numFmtId="0" fontId="6" fillId="2" borderId="6" xfId="0" applyFont="1" applyFill="1" applyBorder="1"/>
    <xf numFmtId="0" fontId="6" fillId="2" borderId="7" xfId="0" applyFont="1" applyFill="1" applyBorder="1"/>
    <xf numFmtId="0" fontId="6" fillId="2" borderId="0" xfId="0" applyFont="1" applyFill="1" applyAlignment="1">
      <alignment wrapText="1"/>
    </xf>
    <xf numFmtId="0" fontId="0" fillId="0" borderId="0" xfId="0" applyAlignment="1">
      <alignment wrapText="1"/>
    </xf>
    <xf numFmtId="0" fontId="7" fillId="2" borderId="0" xfId="0" applyFont="1" applyFill="1" applyAlignment="1">
      <alignment horizontal="justify" wrapText="1"/>
    </xf>
    <xf numFmtId="0" fontId="6" fillId="2" borderId="0" xfId="0" applyFont="1" applyFill="1" applyAlignment="1">
      <alignment horizontal="justify" wrapText="1"/>
    </xf>
    <xf numFmtId="0" fontId="0" fillId="0" borderId="0" xfId="0" applyAlignment="1">
      <alignment horizontal="justify" wrapText="1"/>
    </xf>
    <xf numFmtId="0" fontId="6" fillId="2" borderId="0" xfId="0" applyFont="1" applyFill="1" applyAlignment="1">
      <alignment horizontal="left" wrapText="1"/>
    </xf>
    <xf numFmtId="0" fontId="6" fillId="2" borderId="0" xfId="0" applyFont="1" applyFill="1" applyAlignment="1">
      <alignment horizontal="left" vertical="center" wrapText="1"/>
    </xf>
    <xf numFmtId="0" fontId="7" fillId="3" borderId="0" xfId="0" applyFont="1" applyFill="1" applyAlignment="1">
      <alignment wrapText="1"/>
    </xf>
    <xf numFmtId="0" fontId="6" fillId="2" borderId="0" xfId="0" applyFont="1" applyFill="1" applyAlignment="1">
      <alignment vertical="center" wrapText="1"/>
    </xf>
    <xf numFmtId="0" fontId="6" fillId="2" borderId="6" xfId="0" applyFont="1" applyFill="1" applyBorder="1" applyAlignment="1">
      <alignment horizontal="center"/>
    </xf>
    <xf numFmtId="0" fontId="6" fillId="2" borderId="11" xfId="0" applyFont="1" applyFill="1" applyBorder="1" applyAlignment="1">
      <alignment horizontal="center"/>
    </xf>
    <xf numFmtId="0" fontId="6" fillId="2" borderId="7" xfId="0" applyFont="1" applyFill="1" applyBorder="1" applyAlignment="1">
      <alignment horizontal="center"/>
    </xf>
    <xf numFmtId="0" fontId="7" fillId="3" borderId="0" xfId="0" applyFont="1" applyFill="1" applyAlignment="1">
      <alignment vertical="top" wrapText="1"/>
    </xf>
    <xf numFmtId="0" fontId="6" fillId="2" borderId="0" xfId="0" applyFont="1" applyFill="1" applyAlignment="1">
      <alignment vertical="top" wrapText="1"/>
    </xf>
  </cellXfs>
  <cellStyles count="2">
    <cellStyle name="Hyperlink" xfId="1" builtinId="8"/>
    <cellStyle name="Normal" xfId="0" builtinId="0"/>
  </cellStyles>
  <dxfs count="95">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9.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20.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12.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93</xdr:row>
      <xdr:rowOff>83820</xdr:rowOff>
    </xdr:from>
    <xdr:to>
      <xdr:col>0</xdr:col>
      <xdr:colOff>2260600</xdr:colOff>
      <xdr:row>104</xdr:row>
      <xdr:rowOff>121920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3723620"/>
          <a:ext cx="2216150" cy="1609725"/>
        </a:xfrm>
        <a:prstGeom prst="rect">
          <a:avLst/>
        </a:prstGeom>
        <a:noFill/>
        <a:ln>
          <a:noFill/>
        </a:ln>
      </xdr:spPr>
    </xdr:pic>
    <xdr:clientData/>
  </xdr:twoCellAnchor>
  <xdr:twoCellAnchor editAs="oneCell">
    <xdr:from>
      <xdr:col>0</xdr:col>
      <xdr:colOff>57150</xdr:colOff>
      <xdr:row>126</xdr:row>
      <xdr:rowOff>76200</xdr:rowOff>
    </xdr:from>
    <xdr:to>
      <xdr:col>0</xdr:col>
      <xdr:colOff>2266950</xdr:colOff>
      <xdr:row>137</xdr:row>
      <xdr:rowOff>114300</xdr:rowOff>
    </xdr:to>
    <xdr:pic>
      <xdr:nvPicPr>
        <xdr:cNvPr id="3" name="Picture 1">
          <a:extLst>
            <a:ext uri="{FF2B5EF4-FFF2-40B4-BE49-F238E27FC236}">
              <a16:creationId xmlns:a16="http://schemas.microsoft.com/office/drawing/2014/main" id="{F1ABF1E9-F84F-4377-BE18-12204BA7C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8430875"/>
          <a:ext cx="22098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109</xdr:row>
      <xdr:rowOff>52070</xdr:rowOff>
    </xdr:from>
    <xdr:to>
      <xdr:col>0</xdr:col>
      <xdr:colOff>2311400</xdr:colOff>
      <xdr:row>120</xdr:row>
      <xdr:rowOff>90170</xdr:rowOff>
    </xdr:to>
    <xdr:pic>
      <xdr:nvPicPr>
        <xdr:cNvPr id="4" name="Picture 3">
          <a:extLst>
            <a:ext uri="{FF2B5EF4-FFF2-40B4-BE49-F238E27FC236}">
              <a16:creationId xmlns:a16="http://schemas.microsoft.com/office/drawing/2014/main" id="{FC03D471-791A-4456-B5EF-1E26F49AA2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5977870"/>
          <a:ext cx="2216150" cy="16097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87316</xdr:colOff>
      <xdr:row>125</xdr:row>
      <xdr:rowOff>0</xdr:rowOff>
    </xdr:from>
    <xdr:to>
      <xdr:col>0</xdr:col>
      <xdr:colOff>2373316</xdr:colOff>
      <xdr:row>136</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18497550"/>
          <a:ext cx="2286000" cy="1637665"/>
        </a:xfrm>
        <a:prstGeom prst="rect">
          <a:avLst/>
        </a:prstGeom>
        <a:noFill/>
        <a:ln>
          <a:noFill/>
        </a:ln>
      </xdr:spPr>
    </xdr:pic>
    <xdr:clientData/>
  </xdr:twoCellAnchor>
  <xdr:twoCellAnchor editAs="oneCell">
    <xdr:from>
      <xdr:col>0</xdr:col>
      <xdr:colOff>87316</xdr:colOff>
      <xdr:row>109</xdr:row>
      <xdr:rowOff>101600</xdr:rowOff>
    </xdr:from>
    <xdr:to>
      <xdr:col>0</xdr:col>
      <xdr:colOff>2373316</xdr:colOff>
      <xdr:row>121</xdr:row>
      <xdr:rowOff>40640</xdr:rowOff>
    </xdr:to>
    <xdr:pic>
      <xdr:nvPicPr>
        <xdr:cNvPr id="4" name="Picture 3">
          <a:extLst>
            <a:ext uri="{FF2B5EF4-FFF2-40B4-BE49-F238E27FC236}">
              <a16:creationId xmlns:a16="http://schemas.microsoft.com/office/drawing/2014/main" id="{3145309F-84B2-36FD-7B17-E9BD8C0FB5B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14585950"/>
          <a:ext cx="2286000" cy="146304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79380</xdr:colOff>
      <xdr:row>112</xdr:row>
      <xdr:rowOff>71434</xdr:rowOff>
    </xdr:from>
    <xdr:to>
      <xdr:col>0</xdr:col>
      <xdr:colOff>2343155</xdr:colOff>
      <xdr:row>123</xdr:row>
      <xdr:rowOff>65719</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6425859"/>
          <a:ext cx="2263775" cy="1565910"/>
        </a:xfrm>
        <a:prstGeom prst="rect">
          <a:avLst/>
        </a:prstGeom>
        <a:noFill/>
        <a:ln>
          <a:noFill/>
        </a:ln>
      </xdr:spPr>
    </xdr:pic>
    <xdr:clientData/>
  </xdr:twoCellAnchor>
  <xdr:twoCellAnchor editAs="oneCell">
    <xdr:from>
      <xdr:col>0</xdr:col>
      <xdr:colOff>93663</xdr:colOff>
      <xdr:row>127</xdr:row>
      <xdr:rowOff>55563</xdr:rowOff>
    </xdr:from>
    <xdr:to>
      <xdr:col>0</xdr:col>
      <xdr:colOff>2357438</xdr:colOff>
      <xdr:row>138</xdr:row>
      <xdr:rowOff>53658</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663" y="18553113"/>
          <a:ext cx="2263775" cy="156972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86591</xdr:colOff>
      <xdr:row>122</xdr:row>
      <xdr:rowOff>103909</xdr:rowOff>
    </xdr:from>
    <xdr:to>
      <xdr:col>0</xdr:col>
      <xdr:colOff>2350366</xdr:colOff>
      <xdr:row>133</xdr:row>
      <xdr:rowOff>98194</xdr:rowOff>
    </xdr:to>
    <xdr:pic>
      <xdr:nvPicPr>
        <xdr:cNvPr id="2" name="Picture 1">
          <a:extLst>
            <a:ext uri="{FF2B5EF4-FFF2-40B4-BE49-F238E27FC236}">
              <a16:creationId xmlns:a16="http://schemas.microsoft.com/office/drawing/2014/main" id="{60F6FCC2-73A3-4D6A-A7DA-28FACEFD5E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1" y="17744209"/>
          <a:ext cx="2263775" cy="1565910"/>
        </a:xfrm>
        <a:prstGeom prst="rect">
          <a:avLst/>
        </a:prstGeom>
        <a:noFill/>
        <a:ln>
          <a:noFill/>
        </a:ln>
      </xdr:spPr>
    </xdr:pic>
    <xdr:clientData/>
  </xdr:twoCellAnchor>
  <xdr:oneCellAnchor>
    <xdr:from>
      <xdr:col>0</xdr:col>
      <xdr:colOff>69273</xdr:colOff>
      <xdr:row>140</xdr:row>
      <xdr:rowOff>121228</xdr:rowOff>
    </xdr:from>
    <xdr:ext cx="2300605" cy="1454150"/>
    <xdr:pic>
      <xdr:nvPicPr>
        <xdr:cNvPr id="3" name="Picture 2">
          <a:extLst>
            <a:ext uri="{FF2B5EF4-FFF2-40B4-BE49-F238E27FC236}">
              <a16:creationId xmlns:a16="http://schemas.microsoft.com/office/drawing/2014/main" id="{76AA28AF-FC38-4FB7-89DD-9921C5100CB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3" y="20333278"/>
          <a:ext cx="2300605" cy="145415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79380</xdr:colOff>
      <xdr:row>78</xdr:row>
      <xdr:rowOff>55558</xdr:rowOff>
    </xdr:from>
    <xdr:to>
      <xdr:col>0</xdr:col>
      <xdr:colOff>2346965</xdr:colOff>
      <xdr:row>89</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1266483"/>
          <a:ext cx="2267585" cy="1637665"/>
        </a:xfrm>
        <a:prstGeom prst="rect">
          <a:avLst/>
        </a:prstGeom>
        <a:noFill/>
        <a:ln>
          <a:noFill/>
        </a:ln>
      </xdr:spPr>
    </xdr:pic>
    <xdr:clientData/>
  </xdr:twoCellAnchor>
  <xdr:twoCellAnchor editAs="oneCell">
    <xdr:from>
      <xdr:col>0</xdr:col>
      <xdr:colOff>95251</xdr:colOff>
      <xdr:row>95</xdr:row>
      <xdr:rowOff>0</xdr:rowOff>
    </xdr:from>
    <xdr:to>
      <xdr:col>0</xdr:col>
      <xdr:colOff>2362836</xdr:colOff>
      <xdr:row>106</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3639800"/>
          <a:ext cx="2267585" cy="163766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79380</xdr:colOff>
      <xdr:row>85</xdr:row>
      <xdr:rowOff>55558</xdr:rowOff>
    </xdr:from>
    <xdr:to>
      <xdr:col>0</xdr:col>
      <xdr:colOff>2346965</xdr:colOff>
      <xdr:row>96</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409483"/>
          <a:ext cx="2267585" cy="1532890"/>
        </a:xfrm>
        <a:prstGeom prst="rect">
          <a:avLst/>
        </a:prstGeom>
        <a:noFill/>
        <a:ln>
          <a:noFill/>
        </a:ln>
      </xdr:spPr>
    </xdr:pic>
    <xdr:clientData/>
  </xdr:twoCellAnchor>
  <xdr:twoCellAnchor editAs="oneCell">
    <xdr:from>
      <xdr:col>0</xdr:col>
      <xdr:colOff>79375</xdr:colOff>
      <xdr:row>100</xdr:row>
      <xdr:rowOff>119062</xdr:rowOff>
    </xdr:from>
    <xdr:to>
      <xdr:col>0</xdr:col>
      <xdr:colOff>2346960</xdr:colOff>
      <xdr:row>112</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4616112"/>
          <a:ext cx="2267585" cy="165354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95256</xdr:colOff>
      <xdr:row>96</xdr:row>
      <xdr:rowOff>0</xdr:rowOff>
    </xdr:from>
    <xdr:to>
      <xdr:col>0</xdr:col>
      <xdr:colOff>2362841</xdr:colOff>
      <xdr:row>107</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3782675"/>
          <a:ext cx="2267585" cy="1574165"/>
        </a:xfrm>
        <a:prstGeom prst="rect">
          <a:avLst/>
        </a:prstGeom>
        <a:noFill/>
        <a:ln>
          <a:noFill/>
        </a:ln>
      </xdr:spPr>
    </xdr:pic>
    <xdr:clientData/>
  </xdr:twoCellAnchor>
  <xdr:twoCellAnchor editAs="oneCell">
    <xdr:from>
      <xdr:col>0</xdr:col>
      <xdr:colOff>95256</xdr:colOff>
      <xdr:row>112</xdr:row>
      <xdr:rowOff>0</xdr:rowOff>
    </xdr:from>
    <xdr:to>
      <xdr:col>0</xdr:col>
      <xdr:colOff>2362841</xdr:colOff>
      <xdr:row>123</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068675"/>
          <a:ext cx="2267585" cy="157416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63504</xdr:colOff>
      <xdr:row>119</xdr:row>
      <xdr:rowOff>0</xdr:rowOff>
    </xdr:from>
    <xdr:to>
      <xdr:col>0</xdr:col>
      <xdr:colOff>2331089</xdr:colOff>
      <xdr:row>130</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6640175"/>
          <a:ext cx="2267585" cy="1637665"/>
        </a:xfrm>
        <a:prstGeom prst="rect">
          <a:avLst/>
        </a:prstGeom>
        <a:noFill/>
        <a:ln>
          <a:noFill/>
        </a:ln>
      </xdr:spPr>
    </xdr:pic>
    <xdr:clientData/>
  </xdr:twoCellAnchor>
  <xdr:twoCellAnchor editAs="oneCell">
    <xdr:from>
      <xdr:col>0</xdr:col>
      <xdr:colOff>79376</xdr:colOff>
      <xdr:row>135</xdr:row>
      <xdr:rowOff>0</xdr:rowOff>
    </xdr:from>
    <xdr:to>
      <xdr:col>0</xdr:col>
      <xdr:colOff>2346961</xdr:colOff>
      <xdr:row>146</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8926175"/>
          <a:ext cx="2267585" cy="1637665"/>
        </a:xfrm>
        <a:prstGeom prst="rect">
          <a:avLst/>
        </a:prstGeom>
        <a:noFill/>
        <a:ln>
          <a:noFill/>
        </a:ln>
      </xdr:spPr>
    </xdr:pic>
    <xdr:clientData/>
  </xdr:twoCellAnchor>
  <xdr:twoCellAnchor editAs="oneCell">
    <xdr:from>
      <xdr:col>0</xdr:col>
      <xdr:colOff>63504</xdr:colOff>
      <xdr:row>119</xdr:row>
      <xdr:rowOff>0</xdr:rowOff>
    </xdr:from>
    <xdr:to>
      <xdr:col>0</xdr:col>
      <xdr:colOff>2331089</xdr:colOff>
      <xdr:row>130</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6640175"/>
          <a:ext cx="2267585" cy="1637665"/>
        </a:xfrm>
        <a:prstGeom prst="rect">
          <a:avLst/>
        </a:prstGeom>
        <a:noFill/>
        <a:ln>
          <a:noFill/>
        </a:ln>
      </xdr:spPr>
    </xdr:pic>
    <xdr:clientData/>
  </xdr:twoCellAnchor>
  <xdr:twoCellAnchor editAs="oneCell">
    <xdr:from>
      <xdr:col>0</xdr:col>
      <xdr:colOff>79376</xdr:colOff>
      <xdr:row>135</xdr:row>
      <xdr:rowOff>0</xdr:rowOff>
    </xdr:from>
    <xdr:to>
      <xdr:col>0</xdr:col>
      <xdr:colOff>2346961</xdr:colOff>
      <xdr:row>146</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8926175"/>
          <a:ext cx="2267585" cy="163766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95256</xdr:colOff>
      <xdr:row>109</xdr:row>
      <xdr:rowOff>0</xdr:rowOff>
    </xdr:from>
    <xdr:to>
      <xdr:col>0</xdr:col>
      <xdr:colOff>2362841</xdr:colOff>
      <xdr:row>120</xdr:row>
      <xdr:rowOff>2540</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068675"/>
          <a:ext cx="2267585" cy="1574165"/>
        </a:xfrm>
        <a:prstGeom prst="rect">
          <a:avLst/>
        </a:prstGeom>
        <a:noFill/>
        <a:ln>
          <a:noFill/>
        </a:ln>
      </xdr:spPr>
    </xdr:pic>
    <xdr:clientData/>
  </xdr:twoCellAnchor>
  <xdr:twoCellAnchor editAs="oneCell">
    <xdr:from>
      <xdr:col>0</xdr:col>
      <xdr:colOff>71437</xdr:colOff>
      <xdr:row>125</xdr:row>
      <xdr:rowOff>0</xdr:rowOff>
    </xdr:from>
    <xdr:to>
      <xdr:col>0</xdr:col>
      <xdr:colOff>2339022</xdr:colOff>
      <xdr:row>136</xdr:row>
      <xdr:rowOff>2540</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18354675"/>
          <a:ext cx="2267585" cy="157416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95256</xdr:colOff>
      <xdr:row>81</xdr:row>
      <xdr:rowOff>0</xdr:rowOff>
    </xdr:from>
    <xdr:to>
      <xdr:col>0</xdr:col>
      <xdr:colOff>2362841</xdr:colOff>
      <xdr:row>92</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1782425"/>
          <a:ext cx="2267585" cy="1574165"/>
        </a:xfrm>
        <a:prstGeom prst="rect">
          <a:avLst/>
        </a:prstGeom>
        <a:noFill/>
        <a:ln>
          <a:noFill/>
        </a:ln>
      </xdr:spPr>
    </xdr:pic>
    <xdr:clientData/>
  </xdr:twoCellAnchor>
  <xdr:twoCellAnchor editAs="oneCell">
    <xdr:from>
      <xdr:col>0</xdr:col>
      <xdr:colOff>87318</xdr:colOff>
      <xdr:row>97</xdr:row>
      <xdr:rowOff>0</xdr:rowOff>
    </xdr:from>
    <xdr:to>
      <xdr:col>0</xdr:col>
      <xdr:colOff>2352998</xdr:colOff>
      <xdr:row>108</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4068425"/>
          <a:ext cx="2265680" cy="157416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87315</xdr:colOff>
      <xdr:row>64</xdr:row>
      <xdr:rowOff>0</xdr:rowOff>
    </xdr:from>
    <xdr:to>
      <xdr:col>0</xdr:col>
      <xdr:colOff>2354900</xdr:colOff>
      <xdr:row>75</xdr:row>
      <xdr:rowOff>66040</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9639300"/>
          <a:ext cx="2267585" cy="1637665"/>
        </a:xfrm>
        <a:prstGeom prst="rect">
          <a:avLst/>
        </a:prstGeom>
        <a:noFill/>
        <a:ln>
          <a:noFill/>
        </a:ln>
      </xdr:spPr>
    </xdr:pic>
    <xdr:clientData/>
  </xdr:twoCellAnchor>
  <xdr:twoCellAnchor editAs="oneCell">
    <xdr:from>
      <xdr:col>0</xdr:col>
      <xdr:colOff>79378</xdr:colOff>
      <xdr:row>80</xdr:row>
      <xdr:rowOff>0</xdr:rowOff>
    </xdr:from>
    <xdr:to>
      <xdr:col>0</xdr:col>
      <xdr:colOff>2346963</xdr:colOff>
      <xdr:row>91</xdr:row>
      <xdr:rowOff>66040</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8" y="11925300"/>
          <a:ext cx="2267585" cy="16376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38</xdr:row>
      <xdr:rowOff>95250</xdr:rowOff>
    </xdr:from>
    <xdr:to>
      <xdr:col>1</xdr:col>
      <xdr:colOff>351790</xdr:colOff>
      <xdr:row>50</xdr:row>
      <xdr:rowOff>635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6076950"/>
          <a:ext cx="2348865" cy="1619885"/>
        </a:xfrm>
        <a:prstGeom prst="rect">
          <a:avLst/>
        </a:prstGeom>
        <a:noFill/>
        <a:ln>
          <a:noFill/>
        </a:ln>
      </xdr:spPr>
    </xdr:pic>
    <xdr:clientData/>
  </xdr:twoCellAnchor>
  <xdr:twoCellAnchor editAs="oneCell">
    <xdr:from>
      <xdr:col>0</xdr:col>
      <xdr:colOff>76200</xdr:colOff>
      <xdr:row>54</xdr:row>
      <xdr:rowOff>76200</xdr:rowOff>
    </xdr:from>
    <xdr:to>
      <xdr:col>1</xdr:col>
      <xdr:colOff>348615</xdr:colOff>
      <xdr:row>65</xdr:row>
      <xdr:rowOff>108585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43900"/>
          <a:ext cx="2358390" cy="160401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103194</xdr:colOff>
      <xdr:row>96</xdr:row>
      <xdr:rowOff>0</xdr:rowOff>
    </xdr:from>
    <xdr:to>
      <xdr:col>0</xdr:col>
      <xdr:colOff>2370779</xdr:colOff>
      <xdr:row>107</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3925550"/>
          <a:ext cx="2267585" cy="1574165"/>
        </a:xfrm>
        <a:prstGeom prst="rect">
          <a:avLst/>
        </a:prstGeom>
        <a:noFill/>
        <a:ln>
          <a:noFill/>
        </a:ln>
      </xdr:spPr>
    </xdr:pic>
    <xdr:clientData/>
  </xdr:twoCellAnchor>
  <xdr:twoCellAnchor editAs="oneCell">
    <xdr:from>
      <xdr:col>0</xdr:col>
      <xdr:colOff>95256</xdr:colOff>
      <xdr:row>112</xdr:row>
      <xdr:rowOff>0</xdr:rowOff>
    </xdr:from>
    <xdr:to>
      <xdr:col>0</xdr:col>
      <xdr:colOff>2362841</xdr:colOff>
      <xdr:row>123</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211550"/>
          <a:ext cx="2267585" cy="15741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95256</xdr:colOff>
      <xdr:row>97</xdr:row>
      <xdr:rowOff>0</xdr:rowOff>
    </xdr:from>
    <xdr:to>
      <xdr:col>0</xdr:col>
      <xdr:colOff>2362841</xdr:colOff>
      <xdr:row>108</xdr:row>
      <xdr:rowOff>66040</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354175"/>
          <a:ext cx="2267585" cy="1637665"/>
        </a:xfrm>
        <a:prstGeom prst="rect">
          <a:avLst/>
        </a:prstGeom>
        <a:noFill/>
        <a:ln>
          <a:noFill/>
        </a:ln>
      </xdr:spPr>
    </xdr:pic>
    <xdr:clientData/>
  </xdr:twoCellAnchor>
  <xdr:twoCellAnchor editAs="oneCell">
    <xdr:from>
      <xdr:col>0</xdr:col>
      <xdr:colOff>95256</xdr:colOff>
      <xdr:row>113</xdr:row>
      <xdr:rowOff>0</xdr:rowOff>
    </xdr:from>
    <xdr:to>
      <xdr:col>0</xdr:col>
      <xdr:colOff>2362841</xdr:colOff>
      <xdr:row>124</xdr:row>
      <xdr:rowOff>66040</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640175"/>
          <a:ext cx="2267585" cy="163766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134938</xdr:colOff>
      <xdr:row>84</xdr:row>
      <xdr:rowOff>0</xdr:rowOff>
    </xdr:from>
    <xdr:to>
      <xdr:col>0</xdr:col>
      <xdr:colOff>2402523</xdr:colOff>
      <xdr:row>95</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1639550"/>
          <a:ext cx="2267585" cy="1637665"/>
        </a:xfrm>
        <a:prstGeom prst="rect">
          <a:avLst/>
        </a:prstGeom>
        <a:noFill/>
        <a:ln>
          <a:noFill/>
        </a:ln>
      </xdr:spPr>
    </xdr:pic>
    <xdr:clientData/>
  </xdr:twoCellAnchor>
  <xdr:twoCellAnchor editAs="oneCell">
    <xdr:from>
      <xdr:col>0</xdr:col>
      <xdr:colOff>119070</xdr:colOff>
      <xdr:row>99</xdr:row>
      <xdr:rowOff>111124</xdr:rowOff>
    </xdr:from>
    <xdr:to>
      <xdr:col>0</xdr:col>
      <xdr:colOff>2386655</xdr:colOff>
      <xdr:row>111</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70" y="13893799"/>
          <a:ext cx="2267585" cy="165354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79380</xdr:colOff>
      <xdr:row>72</xdr:row>
      <xdr:rowOff>0</xdr:rowOff>
    </xdr:from>
    <xdr:to>
      <xdr:col>0</xdr:col>
      <xdr:colOff>2346965</xdr:colOff>
      <xdr:row>83</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925175"/>
          <a:ext cx="2267585" cy="1637665"/>
        </a:xfrm>
        <a:prstGeom prst="rect">
          <a:avLst/>
        </a:prstGeom>
        <a:noFill/>
        <a:ln>
          <a:noFill/>
        </a:ln>
      </xdr:spPr>
    </xdr:pic>
    <xdr:clientData/>
  </xdr:twoCellAnchor>
  <xdr:twoCellAnchor editAs="oneCell">
    <xdr:from>
      <xdr:col>0</xdr:col>
      <xdr:colOff>87318</xdr:colOff>
      <xdr:row>88</xdr:row>
      <xdr:rowOff>0</xdr:rowOff>
    </xdr:from>
    <xdr:to>
      <xdr:col>0</xdr:col>
      <xdr:colOff>2354903</xdr:colOff>
      <xdr:row>99</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3211175"/>
          <a:ext cx="22675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71442</xdr:colOff>
      <xdr:row>93</xdr:row>
      <xdr:rowOff>0</xdr:rowOff>
    </xdr:from>
    <xdr:to>
      <xdr:col>0</xdr:col>
      <xdr:colOff>2246317</xdr:colOff>
      <xdr:row>104</xdr:row>
      <xdr:rowOff>8255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3639800"/>
          <a:ext cx="2174875" cy="1579880"/>
        </a:xfrm>
        <a:prstGeom prst="rect">
          <a:avLst/>
        </a:prstGeom>
        <a:noFill/>
        <a:ln>
          <a:noFill/>
        </a:ln>
      </xdr:spPr>
    </xdr:pic>
    <xdr:clientData/>
  </xdr:twoCellAnchor>
  <xdr:twoCellAnchor editAs="oneCell">
    <xdr:from>
      <xdr:col>0</xdr:col>
      <xdr:colOff>95251</xdr:colOff>
      <xdr:row>109</xdr:row>
      <xdr:rowOff>0</xdr:rowOff>
    </xdr:from>
    <xdr:to>
      <xdr:col>0</xdr:col>
      <xdr:colOff>2266316</xdr:colOff>
      <xdr:row>120</xdr:row>
      <xdr:rowOff>8255</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5925800"/>
          <a:ext cx="2171065" cy="157988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103188</xdr:colOff>
      <xdr:row>84</xdr:row>
      <xdr:rowOff>0</xdr:rowOff>
    </xdr:from>
    <xdr:to>
      <xdr:col>0</xdr:col>
      <xdr:colOff>2370773</xdr:colOff>
      <xdr:row>95</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353925"/>
          <a:ext cx="2267585" cy="1631315"/>
        </a:xfrm>
        <a:prstGeom prst="rect">
          <a:avLst/>
        </a:prstGeom>
        <a:noFill/>
        <a:ln>
          <a:noFill/>
        </a:ln>
      </xdr:spPr>
    </xdr:pic>
    <xdr:clientData/>
  </xdr:twoCellAnchor>
  <xdr:twoCellAnchor editAs="oneCell">
    <xdr:from>
      <xdr:col>0</xdr:col>
      <xdr:colOff>103191</xdr:colOff>
      <xdr:row>100</xdr:row>
      <xdr:rowOff>0</xdr:rowOff>
    </xdr:from>
    <xdr:to>
      <xdr:col>0</xdr:col>
      <xdr:colOff>2370776</xdr:colOff>
      <xdr:row>111</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639925"/>
          <a:ext cx="226758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79380</xdr:colOff>
      <xdr:row>97</xdr:row>
      <xdr:rowOff>0</xdr:rowOff>
    </xdr:from>
    <xdr:to>
      <xdr:col>0</xdr:col>
      <xdr:colOff>2343155</xdr:colOff>
      <xdr:row>108</xdr:row>
      <xdr:rowOff>64135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3639800"/>
          <a:ext cx="2263775" cy="1635760"/>
        </a:xfrm>
        <a:prstGeom prst="rect">
          <a:avLst/>
        </a:prstGeom>
        <a:noFill/>
        <a:ln>
          <a:noFill/>
        </a:ln>
      </xdr:spPr>
    </xdr:pic>
    <xdr:clientData/>
  </xdr:twoCellAnchor>
  <xdr:twoCellAnchor editAs="oneCell">
    <xdr:from>
      <xdr:col>0</xdr:col>
      <xdr:colOff>71442</xdr:colOff>
      <xdr:row>113</xdr:row>
      <xdr:rowOff>0</xdr:rowOff>
    </xdr:from>
    <xdr:to>
      <xdr:col>0</xdr:col>
      <xdr:colOff>2342837</xdr:colOff>
      <xdr:row>124</xdr:row>
      <xdr:rowOff>64135</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42" y="15925800"/>
          <a:ext cx="2271395" cy="163576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103190</xdr:colOff>
      <xdr:row>32</xdr:row>
      <xdr:rowOff>0</xdr:rowOff>
    </xdr:from>
    <xdr:to>
      <xdr:col>1</xdr:col>
      <xdr:colOff>46675</xdr:colOff>
      <xdr:row>43</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5353050"/>
          <a:ext cx="2267585" cy="1637665"/>
        </a:xfrm>
        <a:prstGeom prst="rect">
          <a:avLst/>
        </a:prstGeom>
        <a:noFill/>
        <a:ln>
          <a:noFill/>
        </a:ln>
      </xdr:spPr>
    </xdr:pic>
    <xdr:clientData/>
  </xdr:twoCellAnchor>
  <xdr:twoCellAnchor editAs="oneCell">
    <xdr:from>
      <xdr:col>0</xdr:col>
      <xdr:colOff>95256</xdr:colOff>
      <xdr:row>48</xdr:row>
      <xdr:rowOff>0</xdr:rowOff>
    </xdr:from>
    <xdr:to>
      <xdr:col>1</xdr:col>
      <xdr:colOff>38741</xdr:colOff>
      <xdr:row>59</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639050"/>
          <a:ext cx="2267585" cy="16376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95256</xdr:colOff>
      <xdr:row>48</xdr:row>
      <xdr:rowOff>0</xdr:rowOff>
    </xdr:from>
    <xdr:to>
      <xdr:col>1</xdr:col>
      <xdr:colOff>38741</xdr:colOff>
      <xdr:row>59</xdr:row>
      <xdr:rowOff>66040</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639050"/>
          <a:ext cx="2267585" cy="1637665"/>
        </a:xfrm>
        <a:prstGeom prst="rect">
          <a:avLst/>
        </a:prstGeom>
        <a:noFill/>
        <a:ln>
          <a:noFill/>
        </a:ln>
      </xdr:spPr>
    </xdr:pic>
    <xdr:clientData/>
  </xdr:twoCellAnchor>
  <xdr:twoCellAnchor editAs="oneCell">
    <xdr:from>
      <xdr:col>0</xdr:col>
      <xdr:colOff>87316</xdr:colOff>
      <xdr:row>32</xdr:row>
      <xdr:rowOff>0</xdr:rowOff>
    </xdr:from>
    <xdr:to>
      <xdr:col>0</xdr:col>
      <xdr:colOff>2262191</xdr:colOff>
      <xdr:row>43</xdr:row>
      <xdr:rowOff>0</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5353050"/>
          <a:ext cx="2174875" cy="157162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88900</xdr:colOff>
      <xdr:row>44</xdr:row>
      <xdr:rowOff>50799</xdr:rowOff>
    </xdr:from>
    <xdr:to>
      <xdr:col>0</xdr:col>
      <xdr:colOff>2178050</xdr:colOff>
      <xdr:row>54</xdr:row>
      <xdr:rowOff>101294</xdr:rowOff>
    </xdr:to>
    <xdr:pic>
      <xdr:nvPicPr>
        <xdr:cNvPr id="3" name="Picture 2">
          <a:extLst>
            <a:ext uri="{FF2B5EF4-FFF2-40B4-BE49-F238E27FC236}">
              <a16:creationId xmlns:a16="http://schemas.microsoft.com/office/drawing/2014/main" id="{40C5524F-2630-65DA-6BD1-8F351A0AF8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7451724"/>
          <a:ext cx="2089150" cy="1479245"/>
        </a:xfrm>
        <a:prstGeom prst="rect">
          <a:avLst/>
        </a:prstGeom>
        <a:noFill/>
        <a:ln>
          <a:noFill/>
        </a:ln>
      </xdr:spPr>
    </xdr:pic>
    <xdr:clientData/>
  </xdr:twoCellAnchor>
  <xdr:twoCellAnchor editAs="oneCell">
    <xdr:from>
      <xdr:col>0</xdr:col>
      <xdr:colOff>88900</xdr:colOff>
      <xdr:row>60</xdr:row>
      <xdr:rowOff>95249</xdr:rowOff>
    </xdr:from>
    <xdr:to>
      <xdr:col>0</xdr:col>
      <xdr:colOff>2178050</xdr:colOff>
      <xdr:row>71</xdr:row>
      <xdr:rowOff>18744</xdr:rowOff>
    </xdr:to>
    <xdr:pic>
      <xdr:nvPicPr>
        <xdr:cNvPr id="4" name="Picture 3">
          <a:extLst>
            <a:ext uri="{FF2B5EF4-FFF2-40B4-BE49-F238E27FC236}">
              <a16:creationId xmlns:a16="http://schemas.microsoft.com/office/drawing/2014/main" id="{52E37A37-1BA9-7853-B06D-E8DB69FCEF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782049"/>
          <a:ext cx="2089150" cy="132049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76</xdr:row>
      <xdr:rowOff>83820</xdr:rowOff>
    </xdr:from>
    <xdr:to>
      <xdr:col>1</xdr:col>
      <xdr:colOff>111760</xdr:colOff>
      <xdr:row>87</xdr:row>
      <xdr:rowOff>121920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1294745"/>
          <a:ext cx="2153285" cy="1609725"/>
        </a:xfrm>
        <a:prstGeom prst="rect">
          <a:avLst/>
        </a:prstGeom>
        <a:noFill/>
        <a:ln>
          <a:noFill/>
        </a:ln>
      </xdr:spPr>
    </xdr:pic>
    <xdr:clientData/>
  </xdr:twoCellAnchor>
  <xdr:twoCellAnchor editAs="oneCell">
    <xdr:from>
      <xdr:col>0</xdr:col>
      <xdr:colOff>38100</xdr:colOff>
      <xdr:row>93</xdr:row>
      <xdr:rowOff>12700</xdr:rowOff>
    </xdr:from>
    <xdr:to>
      <xdr:col>1</xdr:col>
      <xdr:colOff>143510</xdr:colOff>
      <xdr:row>104</xdr:row>
      <xdr:rowOff>50800</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3652500"/>
          <a:ext cx="2191385" cy="1609725"/>
        </a:xfrm>
        <a:prstGeom prst="rect">
          <a:avLst/>
        </a:prstGeom>
        <a:noFill/>
        <a:ln>
          <a:noFill/>
        </a:ln>
      </xdr:spPr>
    </xdr:pic>
    <xdr:clientData/>
  </xdr:twoCellAnchor>
  <xdr:twoCellAnchor editAs="oneCell">
    <xdr:from>
      <xdr:col>0</xdr:col>
      <xdr:colOff>57150</xdr:colOff>
      <xdr:row>108</xdr:row>
      <xdr:rowOff>114300</xdr:rowOff>
    </xdr:from>
    <xdr:to>
      <xdr:col>1</xdr:col>
      <xdr:colOff>114935</xdr:colOff>
      <xdr:row>120</xdr:row>
      <xdr:rowOff>19050</xdr:rowOff>
    </xdr:to>
    <xdr:pic>
      <xdr:nvPicPr>
        <xdr:cNvPr id="4" name="Picture 1">
          <a:extLst>
            <a:ext uri="{FF2B5EF4-FFF2-40B4-BE49-F238E27FC236}">
              <a16:creationId xmlns:a16="http://schemas.microsoft.com/office/drawing/2014/main" id="{A8160EBE-9188-4F23-B93F-66D3F8AFEDF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15897225"/>
          <a:ext cx="214376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64</xdr:row>
      <xdr:rowOff>120650</xdr:rowOff>
    </xdr:from>
    <xdr:to>
      <xdr:col>0</xdr:col>
      <xdr:colOff>2165350</xdr:colOff>
      <xdr:row>75</xdr:row>
      <xdr:rowOff>44145</xdr:rowOff>
    </xdr:to>
    <xdr:pic>
      <xdr:nvPicPr>
        <xdr:cNvPr id="3" name="Picture 2">
          <a:extLst>
            <a:ext uri="{FF2B5EF4-FFF2-40B4-BE49-F238E27FC236}">
              <a16:creationId xmlns:a16="http://schemas.microsoft.com/office/drawing/2014/main" id="{3827B07F-B2C3-46C0-ABF3-58E41EA99C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0950575"/>
          <a:ext cx="2089150" cy="1495120"/>
        </a:xfrm>
        <a:prstGeom prst="rect">
          <a:avLst/>
        </a:prstGeom>
        <a:noFill/>
        <a:ln>
          <a:noFill/>
        </a:ln>
      </xdr:spPr>
    </xdr:pic>
    <xdr:clientData/>
  </xdr:twoCellAnchor>
  <xdr:twoCellAnchor editAs="oneCell">
    <xdr:from>
      <xdr:col>0</xdr:col>
      <xdr:colOff>76200</xdr:colOff>
      <xdr:row>49</xdr:row>
      <xdr:rowOff>38100</xdr:rowOff>
    </xdr:from>
    <xdr:to>
      <xdr:col>0</xdr:col>
      <xdr:colOff>2165350</xdr:colOff>
      <xdr:row>59</xdr:row>
      <xdr:rowOff>88595</xdr:rowOff>
    </xdr:to>
    <xdr:pic>
      <xdr:nvPicPr>
        <xdr:cNvPr id="4" name="Picture 3">
          <a:extLst>
            <a:ext uri="{FF2B5EF4-FFF2-40B4-BE49-F238E27FC236}">
              <a16:creationId xmlns:a16="http://schemas.microsoft.com/office/drawing/2014/main" id="{B009045B-85FD-4500-93F2-1FCCB8A9B5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7702550"/>
          <a:ext cx="2089150" cy="132049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82550</xdr:colOff>
      <xdr:row>84</xdr:row>
      <xdr:rowOff>55880</xdr:rowOff>
    </xdr:from>
    <xdr:ext cx="2286000" cy="1463040"/>
    <xdr:pic>
      <xdr:nvPicPr>
        <xdr:cNvPr id="2" name="Pictur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14333855"/>
          <a:ext cx="2286000" cy="1463040"/>
        </a:xfrm>
        <a:prstGeom prst="rect">
          <a:avLst/>
        </a:prstGeom>
        <a:noFill/>
        <a:ln>
          <a:noFill/>
        </a:ln>
      </xdr:spPr>
    </xdr:pic>
    <xdr:clientData/>
  </xdr:oneCellAnchor>
  <xdr:twoCellAnchor editAs="oneCell">
    <xdr:from>
      <xdr:col>0</xdr:col>
      <xdr:colOff>63500</xdr:colOff>
      <xdr:row>68</xdr:row>
      <xdr:rowOff>50800</xdr:rowOff>
    </xdr:from>
    <xdr:to>
      <xdr:col>0</xdr:col>
      <xdr:colOff>2310130</xdr:colOff>
      <xdr:row>79</xdr:row>
      <xdr:rowOff>65405</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2042775"/>
          <a:ext cx="2246630" cy="1586230"/>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oneCellAnchor>
    <xdr:from>
      <xdr:col>0</xdr:col>
      <xdr:colOff>88900</xdr:colOff>
      <xdr:row>68</xdr:row>
      <xdr:rowOff>68580</xdr:rowOff>
    </xdr:from>
    <xdr:ext cx="2300605" cy="1454150"/>
    <xdr:pic>
      <xdr:nvPicPr>
        <xdr:cNvPr id="2" name="Picture 1">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11593830"/>
          <a:ext cx="2300605" cy="1454150"/>
        </a:xfrm>
        <a:prstGeom prst="rect">
          <a:avLst/>
        </a:prstGeom>
        <a:noFill/>
        <a:ln>
          <a:noFill/>
        </a:ln>
      </xdr:spPr>
    </xdr:pic>
    <xdr:clientData/>
  </xdr:oneCellAnchor>
  <xdr:twoCellAnchor editAs="oneCell">
    <xdr:from>
      <xdr:col>0</xdr:col>
      <xdr:colOff>69850</xdr:colOff>
      <xdr:row>52</xdr:row>
      <xdr:rowOff>69850</xdr:rowOff>
    </xdr:from>
    <xdr:to>
      <xdr:col>0</xdr:col>
      <xdr:colOff>2314575</xdr:colOff>
      <xdr:row>63</xdr:row>
      <xdr:rowOff>78105</xdr:rowOff>
    </xdr:to>
    <xdr:pic>
      <xdr:nvPicPr>
        <xdr:cNvPr id="3" name="Picture 2">
          <a:extLst>
            <a:ext uri="{FF2B5EF4-FFF2-40B4-BE49-F238E27FC236}">
              <a16:creationId xmlns:a16="http://schemas.microsoft.com/office/drawing/2014/main" id="{D100092E-20C5-4F62-B545-868F94574ED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 y="9309100"/>
          <a:ext cx="2244725" cy="157988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65</xdr:row>
      <xdr:rowOff>83820</xdr:rowOff>
    </xdr:from>
    <xdr:to>
      <xdr:col>0</xdr:col>
      <xdr:colOff>2260600</xdr:colOff>
      <xdr:row>76</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0104120"/>
          <a:ext cx="2216150" cy="1562100"/>
        </a:xfrm>
        <a:prstGeom prst="rect">
          <a:avLst/>
        </a:prstGeom>
        <a:noFill/>
        <a:ln>
          <a:noFill/>
        </a:ln>
      </xdr:spPr>
    </xdr:pic>
    <xdr:clientData/>
  </xdr:twoCellAnchor>
  <xdr:twoCellAnchor editAs="oneCell">
    <xdr:from>
      <xdr:col>0</xdr:col>
      <xdr:colOff>38100</xdr:colOff>
      <xdr:row>81</xdr:row>
      <xdr:rowOff>63500</xdr:rowOff>
    </xdr:from>
    <xdr:to>
      <xdr:col>0</xdr:col>
      <xdr:colOff>2292350</xdr:colOff>
      <xdr:row>92</xdr:row>
      <xdr:rowOff>101600</xdr:rowOff>
    </xdr:to>
    <xdr:pic>
      <xdr:nvPicPr>
        <xdr:cNvPr id="3" name="Picture 2">
          <a:extLst>
            <a:ext uri="{FF2B5EF4-FFF2-40B4-BE49-F238E27FC236}">
              <a16:creationId xmlns:a16="http://schemas.microsoft.com/office/drawing/2014/main" id="{85438294-4A6A-4096-B9B3-4F623BB810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2369800"/>
          <a:ext cx="2254250" cy="16097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93</xdr:row>
      <xdr:rowOff>96520</xdr:rowOff>
    </xdr:from>
    <xdr:to>
      <xdr:col>0</xdr:col>
      <xdr:colOff>2314575</xdr:colOff>
      <xdr:row>105</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3736320"/>
          <a:ext cx="2238375" cy="1625600"/>
        </a:xfrm>
        <a:prstGeom prst="rect">
          <a:avLst/>
        </a:prstGeom>
        <a:noFill/>
        <a:ln>
          <a:noFill/>
        </a:ln>
      </xdr:spPr>
    </xdr:pic>
    <xdr:clientData/>
  </xdr:twoCellAnchor>
  <xdr:twoCellAnchor editAs="oneCell">
    <xdr:from>
      <xdr:col>0</xdr:col>
      <xdr:colOff>79380</xdr:colOff>
      <xdr:row>78</xdr:row>
      <xdr:rowOff>0</xdr:rowOff>
    </xdr:from>
    <xdr:to>
      <xdr:col>0</xdr:col>
      <xdr:colOff>2316485</xdr:colOff>
      <xdr:row>89</xdr:row>
      <xdr:rowOff>41910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80" y="11496675"/>
          <a:ext cx="2237105" cy="161353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88</xdr:row>
      <xdr:rowOff>88900</xdr:rowOff>
    </xdr:from>
    <xdr:to>
      <xdr:col>0</xdr:col>
      <xdr:colOff>2320925</xdr:colOff>
      <xdr:row>100</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061950"/>
          <a:ext cx="2219325" cy="1625600"/>
        </a:xfrm>
        <a:prstGeom prst="rect">
          <a:avLst/>
        </a:prstGeom>
        <a:noFill/>
        <a:ln>
          <a:noFill/>
        </a:ln>
      </xdr:spPr>
    </xdr:pic>
    <xdr:clientData/>
  </xdr:twoCellAnchor>
  <xdr:twoCellAnchor editAs="oneCell">
    <xdr:from>
      <xdr:col>0</xdr:col>
      <xdr:colOff>101600</xdr:colOff>
      <xdr:row>72</xdr:row>
      <xdr:rowOff>95250</xdr:rowOff>
    </xdr:from>
    <xdr:to>
      <xdr:col>0</xdr:col>
      <xdr:colOff>2320925</xdr:colOff>
      <xdr:row>84</xdr:row>
      <xdr:rowOff>8255</xdr:rowOff>
    </xdr:to>
    <xdr:pic>
      <xdr:nvPicPr>
        <xdr:cNvPr id="3" name="Picture 2">
          <a:extLst>
            <a:ext uri="{FF2B5EF4-FFF2-40B4-BE49-F238E27FC236}">
              <a16:creationId xmlns:a16="http://schemas.microsoft.com/office/drawing/2014/main" id="{F4FEDBD1-3164-1894-7DF0-5BA425C691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0782300"/>
          <a:ext cx="2219325" cy="16275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107950</xdr:colOff>
      <xdr:row>62</xdr:row>
      <xdr:rowOff>95250</xdr:rowOff>
    </xdr:from>
    <xdr:to>
      <xdr:col>1</xdr:col>
      <xdr:colOff>351790</xdr:colOff>
      <xdr:row>74</xdr:row>
      <xdr:rowOff>6350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9448800"/>
          <a:ext cx="2329815" cy="1625600"/>
        </a:xfrm>
        <a:prstGeom prst="rect">
          <a:avLst/>
        </a:prstGeom>
        <a:noFill/>
        <a:ln>
          <a:noFill/>
        </a:ln>
      </xdr:spPr>
    </xdr:pic>
    <xdr:clientData/>
  </xdr:twoCellAnchor>
  <xdr:twoCellAnchor editAs="oneCell">
    <xdr:from>
      <xdr:col>0</xdr:col>
      <xdr:colOff>57150</xdr:colOff>
      <xdr:row>46</xdr:row>
      <xdr:rowOff>101600</xdr:rowOff>
    </xdr:from>
    <xdr:to>
      <xdr:col>1</xdr:col>
      <xdr:colOff>82550</xdr:colOff>
      <xdr:row>58</xdr:row>
      <xdr:rowOff>12700</xdr:rowOff>
    </xdr:to>
    <xdr:pic>
      <xdr:nvPicPr>
        <xdr:cNvPr id="3" name="Picture 2">
          <a:extLst>
            <a:ext uri="{FF2B5EF4-FFF2-40B4-BE49-F238E27FC236}">
              <a16:creationId xmlns:a16="http://schemas.microsoft.com/office/drawing/2014/main" id="{0F206E4B-8AD9-40A5-97B4-9227CF91E81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7026275"/>
          <a:ext cx="2111375" cy="16256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69850</xdr:colOff>
      <xdr:row>127</xdr:row>
      <xdr:rowOff>107950</xdr:rowOff>
    </xdr:from>
    <xdr:to>
      <xdr:col>0</xdr:col>
      <xdr:colOff>2376805</xdr:colOff>
      <xdr:row>138</xdr:row>
      <xdr:rowOff>72390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8748375"/>
          <a:ext cx="2306955" cy="1536065"/>
        </a:xfrm>
        <a:prstGeom prst="rect">
          <a:avLst/>
        </a:prstGeom>
        <a:noFill/>
        <a:ln>
          <a:noFill/>
        </a:ln>
      </xdr:spPr>
    </xdr:pic>
    <xdr:clientData/>
  </xdr:twoCellAnchor>
  <xdr:twoCellAnchor editAs="oneCell">
    <xdr:from>
      <xdr:col>0</xdr:col>
      <xdr:colOff>57150</xdr:colOff>
      <xdr:row>111</xdr:row>
      <xdr:rowOff>107950</xdr:rowOff>
    </xdr:from>
    <xdr:to>
      <xdr:col>0</xdr:col>
      <xdr:colOff>2364105</xdr:colOff>
      <xdr:row>122</xdr:row>
      <xdr:rowOff>72390</xdr:rowOff>
    </xdr:to>
    <xdr:pic>
      <xdr:nvPicPr>
        <xdr:cNvPr id="3" name="Picture 2">
          <a:extLst>
            <a:ext uri="{FF2B5EF4-FFF2-40B4-BE49-F238E27FC236}">
              <a16:creationId xmlns:a16="http://schemas.microsoft.com/office/drawing/2014/main" id="{49990E78-6EB9-4126-95F6-79967B0C1C9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6319500"/>
          <a:ext cx="2306955" cy="153606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134</xdr:row>
      <xdr:rowOff>63500</xdr:rowOff>
    </xdr:from>
    <xdr:to>
      <xdr:col>0</xdr:col>
      <xdr:colOff>2310765</xdr:colOff>
      <xdr:row>145</xdr:row>
      <xdr:rowOff>16510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742150"/>
          <a:ext cx="2167890" cy="1524635"/>
        </a:xfrm>
        <a:prstGeom prst="rect">
          <a:avLst/>
        </a:prstGeom>
        <a:noFill/>
        <a:ln>
          <a:noFill/>
        </a:ln>
      </xdr:spPr>
    </xdr:pic>
    <xdr:clientData/>
  </xdr:twoCellAnchor>
  <xdr:twoCellAnchor editAs="oneCell">
    <xdr:from>
      <xdr:col>0</xdr:col>
      <xdr:colOff>127000</xdr:colOff>
      <xdr:row>119</xdr:row>
      <xdr:rowOff>31750</xdr:rowOff>
    </xdr:from>
    <xdr:to>
      <xdr:col>0</xdr:col>
      <xdr:colOff>2307590</xdr:colOff>
      <xdr:row>129</xdr:row>
      <xdr:rowOff>125095</xdr:rowOff>
    </xdr:to>
    <xdr:pic>
      <xdr:nvPicPr>
        <xdr:cNvPr id="3" name="Picture 2">
          <a:extLst>
            <a:ext uri="{FF2B5EF4-FFF2-40B4-BE49-F238E27FC236}">
              <a16:creationId xmlns:a16="http://schemas.microsoft.com/office/drawing/2014/main" id="{21FA70A1-B568-45B6-AD49-2EF9088BA6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7567275"/>
          <a:ext cx="2180590" cy="152209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franklintempletonindia.com/investor/reports"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downloadsServlet/pdf/product-labels-jg9o5k7l"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franklintempletonindia.com/investor/reports"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investor/reports"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investor/reports"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investor/reports"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investor/report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franklintempletonindia.com/downloadsServlet/pdf/product-labels-jg9o5k7l"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investor/repor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5" Type="http://schemas.openxmlformats.org/officeDocument/2006/relationships/printerSettings" Target="../printerSettings/printerSettings31.bin"/><Relationship Id="rId4"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4"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7" Type="http://schemas.openxmlformats.org/officeDocument/2006/relationships/drawing" Target="../drawings/drawing31.xml"/><Relationship Id="rId2" Type="http://schemas.openxmlformats.org/officeDocument/2006/relationships/hyperlink" Target="https://www.franklintempletonindia.com/download/en-in/latest%20updates/189ea834-ae3f-48eb-9d73-a9cc9cd9317e/franklin-templeton-update-on-reliance-broadcast-july-23-2020-kcg9m1gq-en-in.pdf" TargetMode="External"/><Relationship Id="rId1" Type="http://schemas.openxmlformats.org/officeDocument/2006/relationships/hyperlink" Target="https://www.franklintempletonindia.com/investor/reports" TargetMode="External"/><Relationship Id="rId6" Type="http://schemas.openxmlformats.org/officeDocument/2006/relationships/printerSettings" Target="../printerSettings/printerSettings33.bin"/><Relationship Id="rId5" Type="http://schemas.openxmlformats.org/officeDocument/2006/relationships/hyperlink" Target="https://www.franklintempletonindia.com/investor/reports" TargetMode="External"/><Relationship Id="rId4" Type="http://schemas.openxmlformats.org/officeDocument/2006/relationships/hyperlink" Target="https://www.franklintempletonindia.com/investor/reports"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4"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investor/reports" TargetMode="External"/><Relationship Id="rId6" Type="http://schemas.openxmlformats.org/officeDocument/2006/relationships/drawing" Target="../drawings/drawing32.xml"/><Relationship Id="rId5" Type="http://schemas.openxmlformats.org/officeDocument/2006/relationships/printerSettings" Target="../printerSettings/printerSettings36.bin"/><Relationship Id="rId4" Type="http://schemas.openxmlformats.org/officeDocument/2006/relationships/hyperlink" Target="https://www.franklintempletonindia.com/investor/report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39"/>
  <sheetViews>
    <sheetView tabSelected="1" workbookViewId="0">
      <selection sqref="A1:G1"/>
    </sheetView>
  </sheetViews>
  <sheetFormatPr defaultColWidth="9.140625" defaultRowHeight="11.25" x14ac:dyDescent="0.2"/>
  <cols>
    <col min="1" max="1" width="37.85546875" style="7" customWidth="1"/>
    <col min="2" max="2" width="48.85546875" style="7" customWidth="1"/>
    <col min="3" max="3" width="24.7109375" style="7" bestFit="1" customWidth="1"/>
    <col min="4" max="4" width="13.28515625" style="7" bestFit="1" customWidth="1"/>
    <col min="5" max="5" width="23.28515625" style="10" customWidth="1"/>
    <col min="6" max="6" width="11.28515625" style="11" bestFit="1" customWidth="1"/>
    <col min="7" max="7" width="14.28515625" style="10" customWidth="1"/>
    <col min="8" max="16384" width="9.140625" style="7"/>
  </cols>
  <sheetData>
    <row r="1" spans="1:9" s="1" customFormat="1" ht="15" x14ac:dyDescent="0.2">
      <c r="A1" s="87" t="s">
        <v>845</v>
      </c>
      <c r="B1" s="88"/>
      <c r="C1" s="88"/>
      <c r="D1" s="88"/>
      <c r="E1" s="88"/>
      <c r="F1" s="88"/>
      <c r="G1" s="88"/>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33</v>
      </c>
      <c r="D4" s="13" t="s">
        <v>1</v>
      </c>
      <c r="E4" s="15" t="s">
        <v>6</v>
      </c>
      <c r="F4" s="12" t="s">
        <v>3</v>
      </c>
      <c r="G4" s="12" t="s">
        <v>5</v>
      </c>
    </row>
    <row r="5" spans="1:9" x14ac:dyDescent="0.2">
      <c r="A5" s="19" t="s">
        <v>25</v>
      </c>
      <c r="B5" s="20"/>
      <c r="C5" s="20"/>
      <c r="D5" s="20"/>
      <c r="E5" s="21"/>
      <c r="F5" s="22"/>
      <c r="G5" s="21"/>
    </row>
    <row r="6" spans="1:9" x14ac:dyDescent="0.2">
      <c r="A6" s="23" t="s">
        <v>26</v>
      </c>
      <c r="B6" s="24"/>
      <c r="C6" s="24"/>
      <c r="D6" s="24"/>
      <c r="E6" s="25"/>
      <c r="F6" s="26"/>
      <c r="G6" s="25"/>
    </row>
    <row r="7" spans="1:9" x14ac:dyDescent="0.2">
      <c r="A7" s="24" t="s">
        <v>846</v>
      </c>
      <c r="B7" s="24" t="s">
        <v>847</v>
      </c>
      <c r="C7" s="24" t="s">
        <v>76</v>
      </c>
      <c r="D7" s="27">
        <v>750</v>
      </c>
      <c r="E7" s="25">
        <v>8103.2695890000005</v>
      </c>
      <c r="F7" s="26">
        <v>5.1351726826162398</v>
      </c>
      <c r="G7" s="25">
        <v>6.8201999999999998</v>
      </c>
    </row>
    <row r="8" spans="1:9" x14ac:dyDescent="0.2">
      <c r="A8" s="24" t="s">
        <v>848</v>
      </c>
      <c r="B8" s="24" t="s">
        <v>849</v>
      </c>
      <c r="C8" s="24" t="s">
        <v>76</v>
      </c>
      <c r="D8" s="27">
        <v>750</v>
      </c>
      <c r="E8" s="25">
        <v>7940.9067123000004</v>
      </c>
      <c r="F8" s="26">
        <v>5.0322807079702701</v>
      </c>
      <c r="G8" s="25">
        <v>7.0388999999999999</v>
      </c>
    </row>
    <row r="9" spans="1:9" x14ac:dyDescent="0.2">
      <c r="A9" s="24" t="s">
        <v>850</v>
      </c>
      <c r="B9" s="24" t="s">
        <v>851</v>
      </c>
      <c r="C9" s="24" t="s">
        <v>76</v>
      </c>
      <c r="D9" s="27">
        <v>500</v>
      </c>
      <c r="E9" s="25">
        <v>5363.3150685000001</v>
      </c>
      <c r="F9" s="26">
        <v>3.3988192945489901</v>
      </c>
      <c r="G9" s="25">
        <v>6.9452999999999996</v>
      </c>
    </row>
    <row r="10" spans="1:9" x14ac:dyDescent="0.2">
      <c r="A10" s="24" t="s">
        <v>852</v>
      </c>
      <c r="B10" s="24" t="s">
        <v>853</v>
      </c>
      <c r="C10" s="24" t="s">
        <v>854</v>
      </c>
      <c r="D10" s="27">
        <v>500</v>
      </c>
      <c r="E10" s="25">
        <v>5227.8223973000004</v>
      </c>
      <c r="F10" s="26">
        <v>3.3129554026718799</v>
      </c>
      <c r="G10" s="25">
        <v>7.8250000000000002</v>
      </c>
    </row>
    <row r="11" spans="1:9" x14ac:dyDescent="0.2">
      <c r="A11" s="24" t="s">
        <v>855</v>
      </c>
      <c r="B11" s="24" t="s">
        <v>856</v>
      </c>
      <c r="C11" s="24" t="s">
        <v>76</v>
      </c>
      <c r="D11" s="27">
        <v>200</v>
      </c>
      <c r="E11" s="25">
        <v>2159.4447945000002</v>
      </c>
      <c r="F11" s="26">
        <v>1.3684750083333601</v>
      </c>
      <c r="G11" s="25">
        <v>6.9699</v>
      </c>
    </row>
    <row r="12" spans="1:9" x14ac:dyDescent="0.2">
      <c r="A12" s="24" t="s">
        <v>857</v>
      </c>
      <c r="B12" s="24" t="s">
        <v>858</v>
      </c>
      <c r="C12" s="24" t="s">
        <v>76</v>
      </c>
      <c r="D12" s="27">
        <v>196</v>
      </c>
      <c r="E12" s="25">
        <v>2027.8225781000001</v>
      </c>
      <c r="F12" s="26">
        <v>1.28506388611176</v>
      </c>
      <c r="G12" s="25">
        <v>6.8849999999999998</v>
      </c>
    </row>
    <row r="13" spans="1:9" x14ac:dyDescent="0.2">
      <c r="A13" s="23" t="s">
        <v>27</v>
      </c>
      <c r="B13" s="23"/>
      <c r="C13" s="23"/>
      <c r="D13" s="23"/>
      <c r="E13" s="28">
        <f>SUM(E6:E12)</f>
        <v>30822.5811397</v>
      </c>
      <c r="F13" s="29">
        <f>SUM(F6:F12)</f>
        <v>19.532766982252497</v>
      </c>
      <c r="G13" s="28"/>
      <c r="H13" s="17"/>
      <c r="I13" s="17"/>
    </row>
    <row r="14" spans="1:9" x14ac:dyDescent="0.2">
      <c r="A14" s="24"/>
      <c r="B14" s="24"/>
      <c r="C14" s="24"/>
      <c r="D14" s="24"/>
      <c r="E14" s="25"/>
      <c r="F14" s="26"/>
      <c r="G14" s="25"/>
    </row>
    <row r="15" spans="1:9" x14ac:dyDescent="0.2">
      <c r="A15" s="23" t="s">
        <v>45</v>
      </c>
      <c r="B15" s="24"/>
      <c r="C15" s="24"/>
      <c r="D15" s="24"/>
      <c r="E15" s="25"/>
      <c r="F15" s="26"/>
      <c r="G15" s="25"/>
    </row>
    <row r="16" spans="1:9" x14ac:dyDescent="0.2">
      <c r="A16" s="23" t="s">
        <v>46</v>
      </c>
      <c r="B16" s="24"/>
      <c r="C16" s="24"/>
      <c r="D16" s="24"/>
      <c r="E16" s="25"/>
      <c r="F16" s="26"/>
      <c r="G16" s="25"/>
    </row>
    <row r="17" spans="1:9" x14ac:dyDescent="0.2">
      <c r="A17" s="24" t="s">
        <v>859</v>
      </c>
      <c r="B17" s="24" t="s">
        <v>860</v>
      </c>
      <c r="C17" s="24" t="s">
        <v>49</v>
      </c>
      <c r="D17" s="27">
        <v>1500</v>
      </c>
      <c r="E17" s="25">
        <v>7458.165</v>
      </c>
      <c r="F17" s="26">
        <v>4.7263594959785804</v>
      </c>
      <c r="G17" s="25">
        <v>6.8251999999999997</v>
      </c>
    </row>
    <row r="18" spans="1:9" x14ac:dyDescent="0.2">
      <c r="A18" s="24" t="s">
        <v>861</v>
      </c>
      <c r="B18" s="24" t="s">
        <v>862</v>
      </c>
      <c r="C18" s="24" t="s">
        <v>47</v>
      </c>
      <c r="D18" s="27">
        <v>1400</v>
      </c>
      <c r="E18" s="25">
        <v>6928.299</v>
      </c>
      <c r="F18" s="26">
        <v>4.3905748625337297</v>
      </c>
      <c r="G18" s="25">
        <v>6.7457000000000003</v>
      </c>
    </row>
    <row r="19" spans="1:9" x14ac:dyDescent="0.2">
      <c r="A19" s="24" t="s">
        <v>863</v>
      </c>
      <c r="B19" s="24" t="s">
        <v>864</v>
      </c>
      <c r="C19" s="24" t="s">
        <v>48</v>
      </c>
      <c r="D19" s="27">
        <v>1000</v>
      </c>
      <c r="E19" s="25">
        <v>4991.6899999999996</v>
      </c>
      <c r="F19" s="26">
        <v>3.1633144925704002</v>
      </c>
      <c r="G19" s="25">
        <v>6.7515999999999998</v>
      </c>
    </row>
    <row r="20" spans="1:9" x14ac:dyDescent="0.2">
      <c r="A20" s="24" t="s">
        <v>865</v>
      </c>
      <c r="B20" s="24" t="s">
        <v>866</v>
      </c>
      <c r="C20" s="24" t="s">
        <v>49</v>
      </c>
      <c r="D20" s="27">
        <v>1000</v>
      </c>
      <c r="E20" s="25">
        <v>4978.59</v>
      </c>
      <c r="F20" s="26">
        <v>3.1550128112054301</v>
      </c>
      <c r="G20" s="25">
        <v>6.8254000000000001</v>
      </c>
    </row>
    <row r="21" spans="1:9" x14ac:dyDescent="0.2">
      <c r="A21" s="24" t="s">
        <v>867</v>
      </c>
      <c r="B21" s="24" t="s">
        <v>868</v>
      </c>
      <c r="C21" s="24" t="s">
        <v>49</v>
      </c>
      <c r="D21" s="27">
        <v>1000</v>
      </c>
      <c r="E21" s="25">
        <v>4969.5600000000004</v>
      </c>
      <c r="F21" s="26">
        <v>3.1492903545088198</v>
      </c>
      <c r="G21" s="25">
        <v>6.7755000000000001</v>
      </c>
    </row>
    <row r="22" spans="1:9" x14ac:dyDescent="0.2">
      <c r="A22" s="24" t="s">
        <v>869</v>
      </c>
      <c r="B22" s="24" t="s">
        <v>870</v>
      </c>
      <c r="C22" s="24" t="s">
        <v>47</v>
      </c>
      <c r="D22" s="27">
        <v>1000</v>
      </c>
      <c r="E22" s="25">
        <v>4927.1049999999996</v>
      </c>
      <c r="F22" s="26">
        <v>3.1223859360088602</v>
      </c>
      <c r="G22" s="25">
        <v>7.2000999999999999</v>
      </c>
    </row>
    <row r="23" spans="1:9" x14ac:dyDescent="0.2">
      <c r="A23" s="24" t="s">
        <v>871</v>
      </c>
      <c r="B23" s="24" t="s">
        <v>872</v>
      </c>
      <c r="C23" s="24" t="s">
        <v>47</v>
      </c>
      <c r="D23" s="27">
        <v>900</v>
      </c>
      <c r="E23" s="25">
        <v>4461.1379999999999</v>
      </c>
      <c r="F23" s="26">
        <v>2.8270951298571299</v>
      </c>
      <c r="G23" s="25">
        <v>6.7651000000000003</v>
      </c>
    </row>
    <row r="24" spans="1:9" x14ac:dyDescent="0.2">
      <c r="A24" s="23" t="s">
        <v>27</v>
      </c>
      <c r="B24" s="23"/>
      <c r="C24" s="23"/>
      <c r="D24" s="23"/>
      <c r="E24" s="28">
        <f>SUM(E16:E23)</f>
        <v>38714.546999999999</v>
      </c>
      <c r="F24" s="29">
        <f>SUM(F16:F23)</f>
        <v>24.534033082662955</v>
      </c>
      <c r="G24" s="28"/>
      <c r="H24" s="17"/>
      <c r="I24" s="17"/>
    </row>
    <row r="25" spans="1:9" x14ac:dyDescent="0.2">
      <c r="A25" s="24"/>
      <c r="B25" s="24"/>
      <c r="C25" s="24"/>
      <c r="D25" s="24"/>
      <c r="E25" s="25"/>
      <c r="F25" s="26"/>
      <c r="G25" s="25"/>
    </row>
    <row r="26" spans="1:9" x14ac:dyDescent="0.2">
      <c r="A26" s="23" t="s">
        <v>53</v>
      </c>
      <c r="B26" s="24"/>
      <c r="C26" s="24"/>
      <c r="D26" s="24"/>
      <c r="E26" s="25"/>
      <c r="F26" s="26"/>
      <c r="G26" s="25"/>
    </row>
    <row r="27" spans="1:9" x14ac:dyDescent="0.2">
      <c r="A27" s="24" t="s">
        <v>873</v>
      </c>
      <c r="B27" s="24" t="s">
        <v>874</v>
      </c>
      <c r="C27" s="24" t="s">
        <v>47</v>
      </c>
      <c r="D27" s="27">
        <v>1400</v>
      </c>
      <c r="E27" s="25">
        <v>6984.5020000000004</v>
      </c>
      <c r="F27" s="26">
        <v>4.4261916104539596</v>
      </c>
      <c r="G27" s="25">
        <v>6.7507000000000001</v>
      </c>
    </row>
    <row r="28" spans="1:9" x14ac:dyDescent="0.2">
      <c r="A28" s="24" t="s">
        <v>875</v>
      </c>
      <c r="B28" s="24" t="s">
        <v>876</v>
      </c>
      <c r="C28" s="24" t="s">
        <v>52</v>
      </c>
      <c r="D28" s="27">
        <v>1400</v>
      </c>
      <c r="E28" s="25">
        <v>6946.2820000000002</v>
      </c>
      <c r="F28" s="26">
        <v>4.4019709797845801</v>
      </c>
      <c r="G28" s="25">
        <v>6.8849999999999998</v>
      </c>
    </row>
    <row r="29" spans="1:9" x14ac:dyDescent="0.2">
      <c r="A29" s="24" t="s">
        <v>877</v>
      </c>
      <c r="B29" s="24" t="s">
        <v>878</v>
      </c>
      <c r="C29" s="24" t="s">
        <v>52</v>
      </c>
      <c r="D29" s="27">
        <v>1000</v>
      </c>
      <c r="E29" s="25">
        <v>4991.2449999999999</v>
      </c>
      <c r="F29" s="26">
        <v>3.16303248889044</v>
      </c>
      <c r="G29" s="25">
        <v>7.1136999999999997</v>
      </c>
    </row>
    <row r="30" spans="1:9" x14ac:dyDescent="0.2">
      <c r="A30" s="24" t="s">
        <v>879</v>
      </c>
      <c r="B30" s="24" t="s">
        <v>880</v>
      </c>
      <c r="C30" s="24" t="s">
        <v>47</v>
      </c>
      <c r="D30" s="27">
        <v>1000</v>
      </c>
      <c r="E30" s="25">
        <v>4974.9399999999996</v>
      </c>
      <c r="F30" s="26">
        <v>3.1526997473136702</v>
      </c>
      <c r="G30" s="25">
        <v>6.8102999999999998</v>
      </c>
    </row>
    <row r="31" spans="1:9" x14ac:dyDescent="0.2">
      <c r="A31" s="24" t="s">
        <v>881</v>
      </c>
      <c r="B31" s="24" t="s">
        <v>882</v>
      </c>
      <c r="C31" s="24" t="s">
        <v>49</v>
      </c>
      <c r="D31" s="27">
        <v>1000</v>
      </c>
      <c r="E31" s="25">
        <v>4969.09</v>
      </c>
      <c r="F31" s="26">
        <v>3.1489925079255001</v>
      </c>
      <c r="G31" s="25">
        <v>6.8802000000000003</v>
      </c>
    </row>
    <row r="32" spans="1:9" x14ac:dyDescent="0.2">
      <c r="A32" s="24" t="s">
        <v>883</v>
      </c>
      <c r="B32" s="24" t="s">
        <v>884</v>
      </c>
      <c r="C32" s="24" t="s">
        <v>47</v>
      </c>
      <c r="D32" s="27">
        <v>1000</v>
      </c>
      <c r="E32" s="25">
        <v>4959.165</v>
      </c>
      <c r="F32" s="26">
        <v>3.1427028752882999</v>
      </c>
      <c r="G32" s="25">
        <v>6.99</v>
      </c>
    </row>
    <row r="33" spans="1:9" x14ac:dyDescent="0.2">
      <c r="A33" s="24" t="s">
        <v>885</v>
      </c>
      <c r="B33" s="24" t="s">
        <v>886</v>
      </c>
      <c r="C33" s="24" t="s">
        <v>47</v>
      </c>
      <c r="D33" s="27">
        <v>1000</v>
      </c>
      <c r="E33" s="25">
        <v>4951.74</v>
      </c>
      <c r="F33" s="26">
        <v>3.1379975329879302</v>
      </c>
      <c r="G33" s="25">
        <v>7.1150000000000002</v>
      </c>
    </row>
    <row r="34" spans="1:9" x14ac:dyDescent="0.2">
      <c r="A34" s="24" t="s">
        <v>887</v>
      </c>
      <c r="B34" s="24" t="s">
        <v>888</v>
      </c>
      <c r="C34" s="24" t="s">
        <v>47</v>
      </c>
      <c r="D34" s="27">
        <v>800</v>
      </c>
      <c r="E34" s="25">
        <v>3969.0079999999998</v>
      </c>
      <c r="F34" s="26">
        <v>2.51522440847245</v>
      </c>
      <c r="G34" s="25">
        <v>7.1253000000000002</v>
      </c>
    </row>
    <row r="35" spans="1:9" x14ac:dyDescent="0.2">
      <c r="A35" s="24" t="s">
        <v>889</v>
      </c>
      <c r="B35" s="24" t="s">
        <v>890</v>
      </c>
      <c r="C35" s="24" t="s">
        <v>52</v>
      </c>
      <c r="D35" s="27">
        <v>800</v>
      </c>
      <c r="E35" s="25">
        <v>3957.8319999999999</v>
      </c>
      <c r="F35" s="26">
        <v>2.5081419969507102</v>
      </c>
      <c r="G35" s="25">
        <v>7.6250999999999998</v>
      </c>
    </row>
    <row r="36" spans="1:9" x14ac:dyDescent="0.2">
      <c r="A36" s="24" t="s">
        <v>891</v>
      </c>
      <c r="B36" s="24" t="s">
        <v>892</v>
      </c>
      <c r="C36" s="24" t="s">
        <v>49</v>
      </c>
      <c r="D36" s="27">
        <v>700</v>
      </c>
      <c r="E36" s="25">
        <v>3467.1104999999998</v>
      </c>
      <c r="F36" s="26">
        <v>2.1971638647418001</v>
      </c>
      <c r="G36" s="25">
        <v>6.9253</v>
      </c>
    </row>
    <row r="37" spans="1:9" x14ac:dyDescent="0.2">
      <c r="A37" s="24" t="s">
        <v>893</v>
      </c>
      <c r="B37" s="24" t="s">
        <v>894</v>
      </c>
      <c r="C37" s="24" t="s">
        <v>47</v>
      </c>
      <c r="D37" s="27">
        <v>500</v>
      </c>
      <c r="E37" s="25">
        <v>2490.9225000000001</v>
      </c>
      <c r="F37" s="26">
        <v>1.5785377786119901</v>
      </c>
      <c r="G37" s="25">
        <v>7.0007999999999999</v>
      </c>
    </row>
    <row r="38" spans="1:9" x14ac:dyDescent="0.2">
      <c r="A38" s="24" t="s">
        <v>895</v>
      </c>
      <c r="B38" s="24" t="s">
        <v>896</v>
      </c>
      <c r="C38" s="24" t="s">
        <v>52</v>
      </c>
      <c r="D38" s="27">
        <v>500</v>
      </c>
      <c r="E38" s="25">
        <v>2490.7750000000001</v>
      </c>
      <c r="F38" s="26">
        <v>1.57844430548212</v>
      </c>
      <c r="G38" s="25">
        <v>7.1148999999999996</v>
      </c>
    </row>
    <row r="39" spans="1:9" x14ac:dyDescent="0.2">
      <c r="A39" s="24" t="s">
        <v>897</v>
      </c>
      <c r="B39" s="24" t="s">
        <v>898</v>
      </c>
      <c r="C39" s="24" t="s">
        <v>52</v>
      </c>
      <c r="D39" s="27">
        <v>400</v>
      </c>
      <c r="E39" s="25">
        <v>1977.2819999999999</v>
      </c>
      <c r="F39" s="26">
        <v>1.25303550631121</v>
      </c>
      <c r="G39" s="25">
        <v>7.6249000000000002</v>
      </c>
    </row>
    <row r="40" spans="1:9" x14ac:dyDescent="0.2">
      <c r="A40" s="23" t="s">
        <v>27</v>
      </c>
      <c r="B40" s="23"/>
      <c r="C40" s="23"/>
      <c r="D40" s="23"/>
      <c r="E40" s="28">
        <f>SUM(E26:E39)</f>
        <v>57129.894</v>
      </c>
      <c r="F40" s="29">
        <f>SUM(F26:F39)</f>
        <v>36.20413560321466</v>
      </c>
      <c r="G40" s="28"/>
      <c r="H40" s="17"/>
      <c r="I40" s="17"/>
    </row>
    <row r="41" spans="1:9" x14ac:dyDescent="0.2">
      <c r="A41" s="24"/>
      <c r="B41" s="24"/>
      <c r="C41" s="24"/>
      <c r="D41" s="24"/>
      <c r="E41" s="25"/>
      <c r="F41" s="26"/>
      <c r="G41" s="25"/>
    </row>
    <row r="42" spans="1:9" x14ac:dyDescent="0.2">
      <c r="A42" s="23" t="s">
        <v>899</v>
      </c>
      <c r="B42" s="24"/>
      <c r="C42" s="24"/>
      <c r="D42" s="24"/>
      <c r="E42" s="25"/>
      <c r="F42" s="26"/>
      <c r="G42" s="25"/>
    </row>
    <row r="43" spans="1:9" x14ac:dyDescent="0.2">
      <c r="A43" s="24" t="s">
        <v>900</v>
      </c>
      <c r="B43" s="24" t="s">
        <v>901</v>
      </c>
      <c r="C43" s="24" t="s">
        <v>63</v>
      </c>
      <c r="D43" s="27">
        <v>500000</v>
      </c>
      <c r="E43" s="25">
        <v>496.29899999999998</v>
      </c>
      <c r="F43" s="26">
        <v>0.31451268395036502</v>
      </c>
      <c r="G43" s="25">
        <v>6.3299000000000003</v>
      </c>
    </row>
    <row r="44" spans="1:9" x14ac:dyDescent="0.2">
      <c r="A44" s="23" t="s">
        <v>27</v>
      </c>
      <c r="B44" s="23"/>
      <c r="C44" s="23"/>
      <c r="D44" s="23"/>
      <c r="E44" s="28">
        <f>SUM(E42:E43)</f>
        <v>496.29899999999998</v>
      </c>
      <c r="F44" s="29">
        <f>SUM(F42:F43)</f>
        <v>0.31451268395036502</v>
      </c>
      <c r="G44" s="28"/>
      <c r="H44" s="17"/>
      <c r="I44" s="17"/>
    </row>
    <row r="45" spans="1:9" x14ac:dyDescent="0.2">
      <c r="A45" s="24"/>
      <c r="B45" s="24"/>
      <c r="C45" s="24"/>
      <c r="D45" s="24"/>
      <c r="E45" s="25"/>
      <c r="F45" s="26"/>
      <c r="G45" s="25"/>
    </row>
    <row r="46" spans="1:9" x14ac:dyDescent="0.2">
      <c r="A46" s="23" t="s">
        <v>30</v>
      </c>
      <c r="B46" s="23"/>
      <c r="C46" s="23"/>
      <c r="D46" s="23"/>
      <c r="E46" s="28">
        <f>E13+E24+E40+E44</f>
        <v>127163.3211397</v>
      </c>
      <c r="F46" s="29">
        <f>F13+F24+F40+F44</f>
        <v>80.585448352080476</v>
      </c>
      <c r="G46" s="28"/>
      <c r="H46" s="17"/>
      <c r="I46" s="17"/>
    </row>
    <row r="47" spans="1:9" x14ac:dyDescent="0.2">
      <c r="A47" s="23"/>
      <c r="B47" s="23"/>
      <c r="C47" s="23"/>
      <c r="D47" s="23"/>
      <c r="E47" s="28"/>
      <c r="F47" s="29"/>
      <c r="G47" s="28"/>
      <c r="H47" s="17"/>
      <c r="I47" s="17"/>
    </row>
    <row r="48" spans="1:9" x14ac:dyDescent="0.2">
      <c r="A48" s="23" t="s">
        <v>32</v>
      </c>
      <c r="B48" s="23"/>
      <c r="C48" s="23"/>
      <c r="D48" s="23"/>
      <c r="E48" s="28">
        <f>E50-(E13+E24+E40+E44)</f>
        <v>30636.038099600017</v>
      </c>
      <c r="F48" s="29">
        <f>F50-(F13+F24+F40+F44)</f>
        <v>19.414551647919524</v>
      </c>
      <c r="G48" s="28"/>
      <c r="H48" s="17"/>
      <c r="I48" s="17"/>
    </row>
    <row r="49" spans="1:9" x14ac:dyDescent="0.2">
      <c r="A49" s="23"/>
      <c r="B49" s="23"/>
      <c r="C49" s="23"/>
      <c r="D49" s="23"/>
      <c r="E49" s="28"/>
      <c r="F49" s="29"/>
      <c r="G49" s="28"/>
      <c r="H49" s="17"/>
      <c r="I49" s="17"/>
    </row>
    <row r="50" spans="1:9" x14ac:dyDescent="0.2">
      <c r="A50" s="30" t="s">
        <v>31</v>
      </c>
      <c r="B50" s="30"/>
      <c r="C50" s="30"/>
      <c r="D50" s="30"/>
      <c r="E50" s="31">
        <v>157799.35923930001</v>
      </c>
      <c r="F50" s="32">
        <v>100</v>
      </c>
      <c r="G50" s="31"/>
      <c r="H50" s="17"/>
      <c r="I50" s="17"/>
    </row>
    <row r="52" spans="1:9" x14ac:dyDescent="0.2">
      <c r="A52" s="17" t="s">
        <v>56</v>
      </c>
    </row>
    <row r="53" spans="1:9" x14ac:dyDescent="0.2">
      <c r="A53" s="17" t="s">
        <v>34</v>
      </c>
    </row>
    <row r="55" spans="1:9" x14ac:dyDescent="0.2">
      <c r="A55" s="17" t="s">
        <v>35</v>
      </c>
    </row>
    <row r="56" spans="1:9" x14ac:dyDescent="0.2">
      <c r="A56" s="17" t="s">
        <v>36</v>
      </c>
    </row>
    <row r="57" spans="1:9" x14ac:dyDescent="0.2">
      <c r="A57" s="17" t="s">
        <v>37</v>
      </c>
      <c r="B57" s="17"/>
      <c r="C57" s="33" t="s">
        <v>39</v>
      </c>
      <c r="D57" s="17" t="s">
        <v>38</v>
      </c>
    </row>
    <row r="58" spans="1:9" x14ac:dyDescent="0.2">
      <c r="A58" s="7" t="s">
        <v>902</v>
      </c>
      <c r="C58" s="34">
        <v>4941.8194000000003</v>
      </c>
      <c r="D58" s="34">
        <v>5078.1336000000001</v>
      </c>
    </row>
    <row r="59" spans="1:9" x14ac:dyDescent="0.2">
      <c r="A59" s="7" t="s">
        <v>903</v>
      </c>
      <c r="C59" s="34">
        <v>1509.5969</v>
      </c>
      <c r="D59" s="34">
        <v>1509.5581999999999</v>
      </c>
    </row>
    <row r="60" spans="1:9" x14ac:dyDescent="0.2">
      <c r="A60" s="7" t="s">
        <v>904</v>
      </c>
      <c r="C60" s="34">
        <v>1244.74</v>
      </c>
      <c r="D60" s="34">
        <v>1244.6205</v>
      </c>
    </row>
    <row r="61" spans="1:9" x14ac:dyDescent="0.2">
      <c r="A61" s="7" t="s">
        <v>905</v>
      </c>
      <c r="C61" s="34">
        <v>1000</v>
      </c>
      <c r="D61" s="34">
        <v>1000</v>
      </c>
    </row>
    <row r="62" spans="1:9" x14ac:dyDescent="0.2">
      <c r="A62" s="7" t="s">
        <v>906</v>
      </c>
      <c r="C62" s="34">
        <v>1055.1320000000001</v>
      </c>
      <c r="D62" s="34">
        <v>1055.0081</v>
      </c>
    </row>
    <row r="63" spans="1:9" x14ac:dyDescent="0.2">
      <c r="A63" s="7" t="s">
        <v>907</v>
      </c>
      <c r="C63" s="34">
        <v>3222.5355</v>
      </c>
      <c r="D63" s="34">
        <v>3322.4584</v>
      </c>
    </row>
    <row r="64" spans="1:9" x14ac:dyDescent="0.2">
      <c r="A64" s="7" t="s">
        <v>908</v>
      </c>
      <c r="C64" s="34">
        <v>1000</v>
      </c>
      <c r="D64" s="34">
        <v>1000</v>
      </c>
    </row>
    <row r="65" spans="1:4" x14ac:dyDescent="0.2">
      <c r="A65" s="7" t="s">
        <v>909</v>
      </c>
      <c r="C65" s="34">
        <v>1022.3801999999999</v>
      </c>
      <c r="D65" s="34">
        <v>1022.2655</v>
      </c>
    </row>
    <row r="66" spans="1:4" x14ac:dyDescent="0.2">
      <c r="A66" s="7" t="s">
        <v>910</v>
      </c>
      <c r="C66" s="34">
        <v>3242.4357</v>
      </c>
      <c r="D66" s="34">
        <v>3344.3087999999998</v>
      </c>
    </row>
    <row r="67" spans="1:4" x14ac:dyDescent="0.2">
      <c r="A67" s="7" t="s">
        <v>911</v>
      </c>
      <c r="C67" s="34">
        <v>1001.7365</v>
      </c>
      <c r="D67" s="34">
        <v>1001.7308</v>
      </c>
    </row>
    <row r="68" spans="1:4" x14ac:dyDescent="0.2">
      <c r="A68" s="7" t="s">
        <v>912</v>
      </c>
      <c r="C68" s="34">
        <v>1021.8547</v>
      </c>
      <c r="D68" s="34">
        <v>1021.6950000000001</v>
      </c>
    </row>
    <row r="69" spans="1:4" x14ac:dyDescent="0.2">
      <c r="A69" s="7" t="s">
        <v>913</v>
      </c>
      <c r="C69" s="34">
        <v>13.6874</v>
      </c>
      <c r="D69" s="34">
        <v>14.1168</v>
      </c>
    </row>
    <row r="70" spans="1:4" x14ac:dyDescent="0.2">
      <c r="A70" s="7" t="s">
        <v>914</v>
      </c>
      <c r="C70" s="34">
        <v>13.6874</v>
      </c>
      <c r="D70" s="34">
        <v>14.1168</v>
      </c>
    </row>
    <row r="71" spans="1:4" x14ac:dyDescent="0.2">
      <c r="A71" s="7" t="s">
        <v>915</v>
      </c>
      <c r="C71" s="34">
        <v>10</v>
      </c>
      <c r="D71" s="34">
        <v>10</v>
      </c>
    </row>
    <row r="72" spans="1:4" x14ac:dyDescent="0.2">
      <c r="A72" s="7" t="s">
        <v>916</v>
      </c>
      <c r="C72" s="34">
        <v>10</v>
      </c>
      <c r="D72" s="34">
        <v>10</v>
      </c>
    </row>
    <row r="74" spans="1:4" x14ac:dyDescent="0.2">
      <c r="A74" s="17" t="s">
        <v>41</v>
      </c>
    </row>
    <row r="75" spans="1:4" x14ac:dyDescent="0.2">
      <c r="A75" s="89" t="s">
        <v>57</v>
      </c>
      <c r="B75" s="90"/>
      <c r="C75" s="37" t="s">
        <v>58</v>
      </c>
    </row>
    <row r="76" spans="1:4" x14ac:dyDescent="0.2">
      <c r="A76" s="85" t="s">
        <v>903</v>
      </c>
      <c r="B76" s="86"/>
      <c r="C76" s="38">
        <v>40.727604319999998</v>
      </c>
    </row>
    <row r="77" spans="1:4" x14ac:dyDescent="0.2">
      <c r="A77" s="85" t="s">
        <v>904</v>
      </c>
      <c r="B77" s="86"/>
      <c r="C77" s="38">
        <v>33.229327040000001</v>
      </c>
    </row>
    <row r="78" spans="1:4" x14ac:dyDescent="0.2">
      <c r="A78" s="85" t="s">
        <v>905</v>
      </c>
      <c r="B78" s="86"/>
      <c r="C78" s="38">
        <v>28.21360237</v>
      </c>
    </row>
    <row r="79" spans="1:4" x14ac:dyDescent="0.2">
      <c r="A79" s="85" t="s">
        <v>906</v>
      </c>
      <c r="B79" s="86"/>
      <c r="C79" s="38">
        <v>29.564717049999999</v>
      </c>
    </row>
    <row r="80" spans="1:4" x14ac:dyDescent="0.2">
      <c r="A80" s="85" t="s">
        <v>908</v>
      </c>
      <c r="B80" s="86"/>
      <c r="C80" s="38">
        <v>30.228019840000002</v>
      </c>
    </row>
    <row r="81" spans="1:5" x14ac:dyDescent="0.2">
      <c r="A81" s="85" t="s">
        <v>909</v>
      </c>
      <c r="B81" s="86"/>
      <c r="C81" s="38">
        <v>30.578209650000002</v>
      </c>
    </row>
    <row r="82" spans="1:5" x14ac:dyDescent="0.2">
      <c r="A82" s="85" t="s">
        <v>911</v>
      </c>
      <c r="B82" s="86"/>
      <c r="C82" s="38">
        <v>30.645315149999998</v>
      </c>
    </row>
    <row r="83" spans="1:5" x14ac:dyDescent="0.2">
      <c r="A83" s="85" t="s">
        <v>912</v>
      </c>
      <c r="B83" s="86"/>
      <c r="C83" s="38">
        <v>30.967521550000001</v>
      </c>
    </row>
    <row r="84" spans="1:5" x14ac:dyDescent="0.2">
      <c r="A84" s="7" t="s">
        <v>59</v>
      </c>
    </row>
    <row r="85" spans="1:5" x14ac:dyDescent="0.2">
      <c r="A85" s="7" t="s">
        <v>40</v>
      </c>
    </row>
    <row r="87" spans="1:5" x14ac:dyDescent="0.2">
      <c r="A87" s="17" t="s">
        <v>917</v>
      </c>
      <c r="D87" s="35">
        <v>8.1441157786149299E-2</v>
      </c>
      <c r="E87" s="10" t="s">
        <v>43</v>
      </c>
    </row>
    <row r="89" spans="1:5" x14ac:dyDescent="0.2">
      <c r="A89" s="17" t="s">
        <v>834</v>
      </c>
      <c r="D89" s="33" t="s">
        <v>42</v>
      </c>
    </row>
    <row r="91" spans="1:5" x14ac:dyDescent="0.2">
      <c r="A91" s="17" t="s">
        <v>918</v>
      </c>
    </row>
    <row r="93" spans="1:5" x14ac:dyDescent="0.2">
      <c r="A93" s="57" t="s">
        <v>805</v>
      </c>
    </row>
    <row r="94" spans="1:5" x14ac:dyDescent="0.2">
      <c r="A94" s="59"/>
    </row>
    <row r="95" spans="1:5" x14ac:dyDescent="0.2">
      <c r="A95" s="59"/>
    </row>
    <row r="96" spans="1:5" x14ac:dyDescent="0.2">
      <c r="A96" s="59"/>
    </row>
    <row r="97" spans="1:1" x14ac:dyDescent="0.2">
      <c r="A97" s="59"/>
    </row>
    <row r="98" spans="1:1" x14ac:dyDescent="0.2">
      <c r="A98" s="59"/>
    </row>
    <row r="99" spans="1:1" x14ac:dyDescent="0.2">
      <c r="A99" s="59"/>
    </row>
    <row r="100" spans="1:1" x14ac:dyDescent="0.2">
      <c r="A100" s="59"/>
    </row>
    <row r="101" spans="1:1" x14ac:dyDescent="0.2">
      <c r="A101" s="59"/>
    </row>
    <row r="102" spans="1:1" x14ac:dyDescent="0.2">
      <c r="A102" s="59"/>
    </row>
    <row r="103" spans="1:1" x14ac:dyDescent="0.2">
      <c r="A103" s="59"/>
    </row>
    <row r="104" spans="1:1" x14ac:dyDescent="0.2">
      <c r="A104" s="59"/>
    </row>
    <row r="105" spans="1:1" x14ac:dyDescent="0.2">
      <c r="A105" s="59"/>
    </row>
    <row r="106" spans="1:1" x14ac:dyDescent="0.2">
      <c r="A106" s="59"/>
    </row>
    <row r="107" spans="1:1" x14ac:dyDescent="0.2">
      <c r="A107" s="57" t="s">
        <v>919</v>
      </c>
    </row>
    <row r="108" spans="1:1" x14ac:dyDescent="0.2">
      <c r="A108" s="59"/>
    </row>
    <row r="109" spans="1:1" x14ac:dyDescent="0.2">
      <c r="A109" s="57" t="s">
        <v>920</v>
      </c>
    </row>
    <row r="110" spans="1:1" x14ac:dyDescent="0.2">
      <c r="A110" s="59"/>
    </row>
    <row r="111" spans="1:1" x14ac:dyDescent="0.2">
      <c r="A111" s="59"/>
    </row>
    <row r="112" spans="1:1" x14ac:dyDescent="0.2">
      <c r="A112" s="59"/>
    </row>
    <row r="113" spans="1:1" x14ac:dyDescent="0.2">
      <c r="A113" s="59"/>
    </row>
    <row r="114" spans="1:1" x14ac:dyDescent="0.2">
      <c r="A114" s="59"/>
    </row>
    <row r="115" spans="1:1" x14ac:dyDescent="0.2">
      <c r="A115" s="59"/>
    </row>
    <row r="116" spans="1:1" x14ac:dyDescent="0.2">
      <c r="A116" s="59"/>
    </row>
    <row r="117" spans="1:1" x14ac:dyDescent="0.2">
      <c r="A117" s="59"/>
    </row>
    <row r="118" spans="1:1" x14ac:dyDescent="0.2">
      <c r="A118" s="59"/>
    </row>
    <row r="119" spans="1:1" x14ac:dyDescent="0.2">
      <c r="A119" s="59"/>
    </row>
    <row r="120" spans="1:1" x14ac:dyDescent="0.2">
      <c r="A120" s="59"/>
    </row>
    <row r="121" spans="1:1" x14ac:dyDescent="0.2">
      <c r="A121" s="59"/>
    </row>
    <row r="122" spans="1:1" x14ac:dyDescent="0.2">
      <c r="A122" s="59"/>
    </row>
    <row r="124" spans="1:1" x14ac:dyDescent="0.2">
      <c r="A124" s="57" t="s">
        <v>921</v>
      </c>
    </row>
    <row r="125" spans="1:1" x14ac:dyDescent="0.2">
      <c r="A125" s="59"/>
    </row>
    <row r="126" spans="1:1" x14ac:dyDescent="0.2">
      <c r="A126" s="57" t="s">
        <v>922</v>
      </c>
    </row>
    <row r="127" spans="1:1" x14ac:dyDescent="0.2">
      <c r="A127" s="59"/>
    </row>
    <row r="128" spans="1:1" x14ac:dyDescent="0.2">
      <c r="A128" s="59"/>
    </row>
    <row r="129" spans="1:1" x14ac:dyDescent="0.2">
      <c r="A129" s="59"/>
    </row>
    <row r="130" spans="1:1" x14ac:dyDescent="0.2">
      <c r="A130" s="59"/>
    </row>
    <row r="131" spans="1:1" x14ac:dyDescent="0.2">
      <c r="A131" s="59"/>
    </row>
    <row r="132" spans="1:1" x14ac:dyDescent="0.2">
      <c r="A132" s="59"/>
    </row>
    <row r="133" spans="1:1" x14ac:dyDescent="0.2">
      <c r="A133" s="59"/>
    </row>
    <row r="134" spans="1:1" x14ac:dyDescent="0.2">
      <c r="A134" s="59"/>
    </row>
    <row r="135" spans="1:1" x14ac:dyDescent="0.2">
      <c r="A135" s="59"/>
    </row>
    <row r="136" spans="1:1" x14ac:dyDescent="0.2">
      <c r="A136" s="59"/>
    </row>
    <row r="137" spans="1:1" x14ac:dyDescent="0.2">
      <c r="A137" s="59"/>
    </row>
    <row r="138" spans="1:1" x14ac:dyDescent="0.2">
      <c r="A138" s="59"/>
    </row>
    <row r="139" spans="1:1" x14ac:dyDescent="0.2">
      <c r="A139" s="59"/>
    </row>
  </sheetData>
  <mergeCells count="10">
    <mergeCell ref="A80:B80"/>
    <mergeCell ref="A81:B81"/>
    <mergeCell ref="A82:B82"/>
    <mergeCell ref="A83:B83"/>
    <mergeCell ref="A1:G1"/>
    <mergeCell ref="A75:B75"/>
    <mergeCell ref="A76:B76"/>
    <mergeCell ref="A77:B77"/>
    <mergeCell ref="A78:B78"/>
    <mergeCell ref="A79:B79"/>
  </mergeCells>
  <conditionalFormatting sqref="F2:F3 F5:F90">
    <cfRule type="cellIs" dxfId="94" priority="2" stopIfTrue="1" operator="between">
      <formula>0.009</formula>
      <formula>-0.009</formula>
    </cfRule>
  </conditionalFormatting>
  <conditionalFormatting sqref="F91:F241">
    <cfRule type="cellIs" dxfId="9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953"/>
  <sheetViews>
    <sheetView workbookViewId="0">
      <selection sqref="A1:I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140625" style="7" bestFit="1" customWidth="1"/>
    <col min="5" max="5" width="22.85546875" style="10" customWidth="1"/>
    <col min="6" max="6" width="13.28515625" style="11" customWidth="1"/>
    <col min="7" max="7" width="19.85546875" style="10" customWidth="1"/>
    <col min="8" max="8" width="16.140625" style="7" customWidth="1"/>
    <col min="9" max="16384" width="9.140625" style="7"/>
  </cols>
  <sheetData>
    <row r="1" spans="1:11" s="1" customFormat="1" ht="15" x14ac:dyDescent="0.2">
      <c r="A1" s="87" t="s">
        <v>8</v>
      </c>
      <c r="B1" s="88"/>
      <c r="C1" s="88"/>
      <c r="D1" s="88"/>
      <c r="E1" s="88"/>
      <c r="F1" s="88"/>
      <c r="G1" s="88"/>
      <c r="H1" s="88"/>
      <c r="I1" s="88"/>
    </row>
    <row r="2" spans="1:11" s="1" customFormat="1" ht="12" x14ac:dyDescent="0.2">
      <c r="E2" s="5"/>
      <c r="F2" s="9"/>
      <c r="G2" s="10"/>
    </row>
    <row r="3" spans="1:11" s="1" customFormat="1" ht="12" x14ac:dyDescent="0.2">
      <c r="A3" s="8" t="s">
        <v>7</v>
      </c>
      <c r="B3" s="2"/>
      <c r="C3" s="3"/>
      <c r="D3" s="3"/>
      <c r="E3" s="4"/>
      <c r="F3" s="9"/>
      <c r="G3" s="10"/>
    </row>
    <row r="4" spans="1:11" s="1" customFormat="1" ht="56.25" x14ac:dyDescent="0.2">
      <c r="A4" s="39" t="s">
        <v>2</v>
      </c>
      <c r="B4" s="39" t="s">
        <v>0</v>
      </c>
      <c r="C4" s="40" t="s">
        <v>4</v>
      </c>
      <c r="D4" s="40" t="s">
        <v>1</v>
      </c>
      <c r="E4" s="42" t="s">
        <v>6</v>
      </c>
      <c r="F4" s="42" t="s">
        <v>213</v>
      </c>
      <c r="G4" s="42" t="s">
        <v>214</v>
      </c>
      <c r="H4" s="42" t="s">
        <v>215</v>
      </c>
      <c r="I4" s="41" t="s">
        <v>5</v>
      </c>
      <c r="J4" s="36"/>
      <c r="K4" s="36"/>
    </row>
    <row r="5" spans="1:11" x14ac:dyDescent="0.2">
      <c r="A5" s="43" t="s">
        <v>81</v>
      </c>
      <c r="B5" s="44"/>
      <c r="C5" s="44"/>
      <c r="D5" s="44"/>
      <c r="E5" s="45"/>
      <c r="F5" s="46"/>
      <c r="G5" s="45"/>
      <c r="H5" s="44"/>
      <c r="I5" s="44"/>
    </row>
    <row r="6" spans="1:11" x14ac:dyDescent="0.2">
      <c r="A6" s="43" t="s">
        <v>26</v>
      </c>
      <c r="B6" s="44"/>
      <c r="C6" s="44"/>
      <c r="D6" s="44"/>
      <c r="E6" s="45"/>
      <c r="F6" s="46"/>
      <c r="G6" s="45"/>
      <c r="H6" s="44"/>
      <c r="I6" s="44"/>
    </row>
    <row r="7" spans="1:11" x14ac:dyDescent="0.2">
      <c r="A7" s="44" t="s">
        <v>83</v>
      </c>
      <c r="B7" s="44" t="s">
        <v>82</v>
      </c>
      <c r="C7" s="44" t="s">
        <v>84</v>
      </c>
      <c r="D7" s="47">
        <v>70450</v>
      </c>
      <c r="E7" s="45">
        <v>1129.6657499999999</v>
      </c>
      <c r="F7" s="46">
        <v>7.21075722173613</v>
      </c>
      <c r="G7" s="45">
        <v>-578.00599999999997</v>
      </c>
      <c r="H7" s="45">
        <v>-3.6894638424744799</v>
      </c>
      <c r="I7" s="48"/>
    </row>
    <row r="8" spans="1:11" x14ac:dyDescent="0.2">
      <c r="A8" s="44" t="s">
        <v>94</v>
      </c>
      <c r="B8" s="44" t="s">
        <v>93</v>
      </c>
      <c r="C8" s="44" t="s">
        <v>84</v>
      </c>
      <c r="D8" s="47">
        <v>117200</v>
      </c>
      <c r="E8" s="45">
        <v>1021.5152</v>
      </c>
      <c r="F8" s="46">
        <v>6.5204226166131303</v>
      </c>
      <c r="G8" s="45">
        <v>-738.52800000000002</v>
      </c>
      <c r="H8" s="45">
        <v>-4.7140900832430699</v>
      </c>
      <c r="I8" s="48"/>
    </row>
    <row r="9" spans="1:11" x14ac:dyDescent="0.2">
      <c r="A9" s="44" t="s">
        <v>106</v>
      </c>
      <c r="B9" s="44" t="s">
        <v>105</v>
      </c>
      <c r="C9" s="44" t="s">
        <v>107</v>
      </c>
      <c r="D9" s="47">
        <v>90000</v>
      </c>
      <c r="E9" s="45">
        <v>931.05</v>
      </c>
      <c r="F9" s="46">
        <v>5.9429751776553603</v>
      </c>
      <c r="G9" s="45">
        <v>-761.57024999999999</v>
      </c>
      <c r="H9" s="45">
        <v>-4.8611708198171799</v>
      </c>
      <c r="I9" s="48"/>
    </row>
    <row r="10" spans="1:11" x14ac:dyDescent="0.2">
      <c r="A10" s="44" t="s">
        <v>86</v>
      </c>
      <c r="B10" s="44" t="s">
        <v>85</v>
      </c>
      <c r="C10" s="44" t="s">
        <v>84</v>
      </c>
      <c r="D10" s="47">
        <v>104700</v>
      </c>
      <c r="E10" s="45">
        <v>870.99929999999995</v>
      </c>
      <c r="F10" s="46">
        <v>5.5596662044521699</v>
      </c>
      <c r="G10" s="45">
        <v>-464.43705</v>
      </c>
      <c r="H10" s="45">
        <v>-2.9645431069582502</v>
      </c>
      <c r="I10" s="48"/>
    </row>
    <row r="11" spans="1:11" x14ac:dyDescent="0.2">
      <c r="A11" s="44" t="s">
        <v>217</v>
      </c>
      <c r="B11" s="44" t="s">
        <v>216</v>
      </c>
      <c r="C11" s="44" t="s">
        <v>143</v>
      </c>
      <c r="D11" s="47">
        <v>60200</v>
      </c>
      <c r="E11" s="45">
        <v>830.00750000000005</v>
      </c>
      <c r="F11" s="46">
        <v>5.29801188955242</v>
      </c>
      <c r="G11" s="45">
        <v>-836.99069999999995</v>
      </c>
      <c r="H11" s="45">
        <v>-5.3425862778888202</v>
      </c>
      <c r="I11" s="48"/>
    </row>
    <row r="12" spans="1:11" x14ac:dyDescent="0.2">
      <c r="A12" s="44" t="s">
        <v>219</v>
      </c>
      <c r="B12" s="44" t="s">
        <v>218</v>
      </c>
      <c r="C12" s="44" t="s">
        <v>220</v>
      </c>
      <c r="D12" s="47">
        <v>30000</v>
      </c>
      <c r="E12" s="45">
        <v>773.02499999999998</v>
      </c>
      <c r="F12" s="46">
        <v>4.9342875105601598</v>
      </c>
      <c r="G12" s="45">
        <v>-778.83</v>
      </c>
      <c r="H12" s="45">
        <v>-4.9713413432289597</v>
      </c>
      <c r="I12" s="48"/>
    </row>
    <row r="13" spans="1:11" x14ac:dyDescent="0.2">
      <c r="A13" s="44" t="s">
        <v>91</v>
      </c>
      <c r="B13" s="44" t="s">
        <v>90</v>
      </c>
      <c r="C13" s="44" t="s">
        <v>92</v>
      </c>
      <c r="D13" s="47">
        <v>30700</v>
      </c>
      <c r="E13" s="45">
        <v>652.19079999999997</v>
      </c>
      <c r="F13" s="46">
        <v>4.1629920364053401</v>
      </c>
      <c r="G13" s="45">
        <v>-339.90224999999998</v>
      </c>
      <c r="H13" s="45">
        <v>-2.1696263729973801</v>
      </c>
      <c r="I13" s="48"/>
    </row>
    <row r="14" spans="1:11" x14ac:dyDescent="0.2">
      <c r="A14" s="44" t="s">
        <v>222</v>
      </c>
      <c r="B14" s="44" t="s">
        <v>221</v>
      </c>
      <c r="C14" s="44" t="s">
        <v>137</v>
      </c>
      <c r="D14" s="47">
        <v>22200</v>
      </c>
      <c r="E14" s="45">
        <v>605.13869999999997</v>
      </c>
      <c r="F14" s="46">
        <v>3.8626542861700601</v>
      </c>
      <c r="G14" s="45">
        <v>-610.21140000000003</v>
      </c>
      <c r="H14" s="45">
        <v>-3.8950337826350099</v>
      </c>
      <c r="I14" s="48"/>
    </row>
    <row r="15" spans="1:11" x14ac:dyDescent="0.2">
      <c r="A15" s="44" t="s">
        <v>88</v>
      </c>
      <c r="B15" s="44" t="s">
        <v>87</v>
      </c>
      <c r="C15" s="44" t="s">
        <v>89</v>
      </c>
      <c r="D15" s="47">
        <v>25300</v>
      </c>
      <c r="E15" s="45">
        <v>388.03874999999999</v>
      </c>
      <c r="F15" s="46">
        <v>2.4768859451355101</v>
      </c>
      <c r="G15" s="45"/>
      <c r="H15" s="45"/>
      <c r="I15" s="48"/>
    </row>
    <row r="16" spans="1:11" x14ac:dyDescent="0.2">
      <c r="A16" s="44" t="s">
        <v>99</v>
      </c>
      <c r="B16" s="44" t="s">
        <v>98</v>
      </c>
      <c r="C16" s="44" t="s">
        <v>100</v>
      </c>
      <c r="D16" s="47">
        <v>9150</v>
      </c>
      <c r="E16" s="45">
        <v>215.377275</v>
      </c>
      <c r="F16" s="46">
        <v>1.3747723528876601</v>
      </c>
      <c r="G16" s="45">
        <v>-29.65625</v>
      </c>
      <c r="H16" s="45">
        <v>-0.18929848838659799</v>
      </c>
      <c r="I16" s="48"/>
    </row>
    <row r="17" spans="1:9" x14ac:dyDescent="0.2">
      <c r="A17" s="44" t="s">
        <v>96</v>
      </c>
      <c r="B17" s="44" t="s">
        <v>95</v>
      </c>
      <c r="C17" s="44" t="s">
        <v>97</v>
      </c>
      <c r="D17" s="47">
        <v>25500</v>
      </c>
      <c r="E17" s="45">
        <v>196.4265</v>
      </c>
      <c r="F17" s="46">
        <v>1.25380786610141</v>
      </c>
      <c r="G17" s="45"/>
      <c r="H17" s="45"/>
      <c r="I17" s="48"/>
    </row>
    <row r="18" spans="1:9" x14ac:dyDescent="0.2">
      <c r="A18" s="44" t="s">
        <v>104</v>
      </c>
      <c r="B18" s="44" t="s">
        <v>103</v>
      </c>
      <c r="C18" s="44" t="s">
        <v>89</v>
      </c>
      <c r="D18" s="47">
        <v>16200</v>
      </c>
      <c r="E18" s="45">
        <v>181.79640000000001</v>
      </c>
      <c r="F18" s="46">
        <v>1.16042263314226</v>
      </c>
      <c r="G18" s="45"/>
      <c r="H18" s="45"/>
      <c r="I18" s="48"/>
    </row>
    <row r="19" spans="1:9" x14ac:dyDescent="0.2">
      <c r="A19" s="44" t="s">
        <v>102</v>
      </c>
      <c r="B19" s="44" t="s">
        <v>101</v>
      </c>
      <c r="C19" s="44" t="s">
        <v>84</v>
      </c>
      <c r="D19" s="47">
        <v>30300</v>
      </c>
      <c r="E19" s="45">
        <v>167.7105</v>
      </c>
      <c r="F19" s="46">
        <v>1.0705110773128901</v>
      </c>
      <c r="G19" s="45"/>
      <c r="H19" s="45"/>
      <c r="I19" s="48"/>
    </row>
    <row r="20" spans="1:9" x14ac:dyDescent="0.2">
      <c r="A20" s="44" t="s">
        <v>109</v>
      </c>
      <c r="B20" s="44" t="s">
        <v>108</v>
      </c>
      <c r="C20" s="44" t="s">
        <v>110</v>
      </c>
      <c r="D20" s="47">
        <v>89300</v>
      </c>
      <c r="E20" s="45">
        <v>152.83695</v>
      </c>
      <c r="F20" s="46">
        <v>0.97557188129375805</v>
      </c>
      <c r="G20" s="45"/>
      <c r="H20" s="45"/>
      <c r="I20" s="48"/>
    </row>
    <row r="21" spans="1:9" x14ac:dyDescent="0.2">
      <c r="A21" s="44" t="s">
        <v>112</v>
      </c>
      <c r="B21" s="44" t="s">
        <v>111</v>
      </c>
      <c r="C21" s="44" t="s">
        <v>113</v>
      </c>
      <c r="D21" s="47">
        <v>26500</v>
      </c>
      <c r="E21" s="45">
        <v>147.80375000000001</v>
      </c>
      <c r="F21" s="46">
        <v>0.94344451685127395</v>
      </c>
      <c r="G21" s="45"/>
      <c r="H21" s="45"/>
      <c r="I21" s="48"/>
    </row>
    <row r="22" spans="1:9" x14ac:dyDescent="0.2">
      <c r="A22" s="44" t="s">
        <v>115</v>
      </c>
      <c r="B22" s="44" t="s">
        <v>114</v>
      </c>
      <c r="C22" s="44" t="s">
        <v>116</v>
      </c>
      <c r="D22" s="47">
        <v>10800</v>
      </c>
      <c r="E22" s="45">
        <v>140.41079999999999</v>
      </c>
      <c r="F22" s="46">
        <v>0.89625465772486101</v>
      </c>
      <c r="G22" s="45"/>
      <c r="H22" s="45"/>
      <c r="I22" s="48"/>
    </row>
    <row r="23" spans="1:9" x14ac:dyDescent="0.2">
      <c r="A23" s="44" t="s">
        <v>118</v>
      </c>
      <c r="B23" s="44" t="s">
        <v>117</v>
      </c>
      <c r="C23" s="44" t="s">
        <v>119</v>
      </c>
      <c r="D23" s="47">
        <v>1900</v>
      </c>
      <c r="E23" s="45">
        <v>134.62545</v>
      </c>
      <c r="F23" s="46">
        <v>0.85932625275837304</v>
      </c>
      <c r="G23" s="45"/>
      <c r="H23" s="45"/>
      <c r="I23" s="48"/>
    </row>
    <row r="24" spans="1:9" x14ac:dyDescent="0.2">
      <c r="A24" s="44" t="s">
        <v>224</v>
      </c>
      <c r="B24" s="44" t="s">
        <v>223</v>
      </c>
      <c r="C24" s="44" t="s">
        <v>84</v>
      </c>
      <c r="D24" s="47">
        <v>7200</v>
      </c>
      <c r="E24" s="45">
        <v>124.63200000000001</v>
      </c>
      <c r="F24" s="46">
        <v>0.79553717022881998</v>
      </c>
      <c r="G24" s="45">
        <v>-125.38079999999999</v>
      </c>
      <c r="H24" s="45">
        <v>-0.80031682740408305</v>
      </c>
      <c r="I24" s="48"/>
    </row>
    <row r="25" spans="1:9" x14ac:dyDescent="0.2">
      <c r="A25" s="44" t="s">
        <v>124</v>
      </c>
      <c r="B25" s="44" t="s">
        <v>123</v>
      </c>
      <c r="C25" s="44" t="s">
        <v>107</v>
      </c>
      <c r="D25" s="47">
        <v>2700</v>
      </c>
      <c r="E25" s="45">
        <v>116.75205</v>
      </c>
      <c r="F25" s="46">
        <v>0.74523874667351697</v>
      </c>
      <c r="G25" s="45"/>
      <c r="H25" s="45"/>
      <c r="I25" s="48"/>
    </row>
    <row r="26" spans="1:9" x14ac:dyDescent="0.2">
      <c r="A26" s="44" t="s">
        <v>142</v>
      </c>
      <c r="B26" s="44" t="s">
        <v>141</v>
      </c>
      <c r="C26" s="44" t="s">
        <v>143</v>
      </c>
      <c r="D26" s="47">
        <v>1300</v>
      </c>
      <c r="E26" s="45">
        <v>115.63890000000001</v>
      </c>
      <c r="F26" s="46">
        <v>0.73813341095684504</v>
      </c>
      <c r="G26" s="45"/>
      <c r="H26" s="45"/>
      <c r="I26" s="48"/>
    </row>
    <row r="27" spans="1:9" x14ac:dyDescent="0.2">
      <c r="A27" s="44" t="s">
        <v>126</v>
      </c>
      <c r="B27" s="44" t="s">
        <v>125</v>
      </c>
      <c r="C27" s="44" t="s">
        <v>100</v>
      </c>
      <c r="D27" s="47">
        <v>48400</v>
      </c>
      <c r="E27" s="45">
        <v>115.14360000000001</v>
      </c>
      <c r="F27" s="46">
        <v>0.73497186688779104</v>
      </c>
      <c r="G27" s="45"/>
      <c r="H27" s="45"/>
      <c r="I27" s="48"/>
    </row>
    <row r="28" spans="1:9" x14ac:dyDescent="0.2">
      <c r="A28" s="44" t="s">
        <v>131</v>
      </c>
      <c r="B28" s="44" t="s">
        <v>130</v>
      </c>
      <c r="C28" s="44" t="s">
        <v>132</v>
      </c>
      <c r="D28" s="47">
        <v>14800</v>
      </c>
      <c r="E28" s="45">
        <v>113.7602</v>
      </c>
      <c r="F28" s="46">
        <v>0.72614150132120703</v>
      </c>
      <c r="G28" s="45"/>
      <c r="H28" s="45"/>
      <c r="I28" s="48"/>
    </row>
    <row r="29" spans="1:9" x14ac:dyDescent="0.2">
      <c r="A29" s="44" t="s">
        <v>128</v>
      </c>
      <c r="B29" s="44" t="s">
        <v>127</v>
      </c>
      <c r="C29" s="44" t="s">
        <v>129</v>
      </c>
      <c r="D29" s="47">
        <v>35700</v>
      </c>
      <c r="E29" s="45">
        <v>111.88379999999999</v>
      </c>
      <c r="F29" s="46">
        <v>0.71416427279067396</v>
      </c>
      <c r="G29" s="45"/>
      <c r="H29" s="45"/>
      <c r="I29" s="48"/>
    </row>
    <row r="30" spans="1:9" x14ac:dyDescent="0.2">
      <c r="A30" s="44" t="s">
        <v>134</v>
      </c>
      <c r="B30" s="44" t="s">
        <v>133</v>
      </c>
      <c r="C30" s="44" t="s">
        <v>84</v>
      </c>
      <c r="D30" s="47">
        <v>9700</v>
      </c>
      <c r="E30" s="45">
        <v>105.04615</v>
      </c>
      <c r="F30" s="46">
        <v>0.67051894308389703</v>
      </c>
      <c r="G30" s="45"/>
      <c r="H30" s="45"/>
      <c r="I30" s="48"/>
    </row>
    <row r="31" spans="1:9" x14ac:dyDescent="0.2">
      <c r="A31" s="44" t="s">
        <v>136</v>
      </c>
      <c r="B31" s="44" t="s">
        <v>135</v>
      </c>
      <c r="C31" s="44" t="s">
        <v>137</v>
      </c>
      <c r="D31" s="47">
        <v>31300</v>
      </c>
      <c r="E31" s="45">
        <v>103.58735</v>
      </c>
      <c r="F31" s="46">
        <v>0.66120729259341404</v>
      </c>
      <c r="G31" s="45"/>
      <c r="H31" s="45"/>
      <c r="I31" s="48"/>
    </row>
    <row r="32" spans="1:9" x14ac:dyDescent="0.2">
      <c r="A32" s="44" t="s">
        <v>226</v>
      </c>
      <c r="B32" s="44" t="s">
        <v>225</v>
      </c>
      <c r="C32" s="44" t="s">
        <v>110</v>
      </c>
      <c r="D32" s="47">
        <v>47250</v>
      </c>
      <c r="E32" s="45">
        <v>100.59524999999999</v>
      </c>
      <c r="F32" s="46">
        <v>0.64210845146881002</v>
      </c>
      <c r="G32" s="45">
        <v>-101.49299999999999</v>
      </c>
      <c r="H32" s="45">
        <v>-0.64783886977689198</v>
      </c>
      <c r="I32" s="48"/>
    </row>
    <row r="33" spans="1:9" x14ac:dyDescent="0.2">
      <c r="A33" s="44" t="s">
        <v>121</v>
      </c>
      <c r="B33" s="44" t="s">
        <v>120</v>
      </c>
      <c r="C33" s="44" t="s">
        <v>122</v>
      </c>
      <c r="D33" s="47">
        <v>103827</v>
      </c>
      <c r="E33" s="45">
        <v>98.791390500000006</v>
      </c>
      <c r="F33" s="46">
        <v>0.63059425541867598</v>
      </c>
      <c r="G33" s="45"/>
      <c r="H33" s="45"/>
      <c r="I33" s="48"/>
    </row>
    <row r="34" spans="1:9" x14ac:dyDescent="0.2">
      <c r="A34" s="44" t="s">
        <v>160</v>
      </c>
      <c r="B34" s="44" t="s">
        <v>159</v>
      </c>
      <c r="C34" s="44" t="s">
        <v>161</v>
      </c>
      <c r="D34" s="47">
        <v>4200</v>
      </c>
      <c r="E34" s="45">
        <v>87.712800000000001</v>
      </c>
      <c r="F34" s="46">
        <v>0.55987862430873703</v>
      </c>
      <c r="G34" s="45"/>
      <c r="H34" s="45"/>
      <c r="I34" s="48"/>
    </row>
    <row r="35" spans="1:9" x14ac:dyDescent="0.2">
      <c r="A35" s="44" t="s">
        <v>151</v>
      </c>
      <c r="B35" s="44" t="s">
        <v>150</v>
      </c>
      <c r="C35" s="44" t="s">
        <v>143</v>
      </c>
      <c r="D35" s="47">
        <v>19200</v>
      </c>
      <c r="E35" s="45">
        <v>86.803200000000004</v>
      </c>
      <c r="F35" s="46">
        <v>0.554072566393914</v>
      </c>
      <c r="G35" s="45"/>
      <c r="H35" s="45"/>
      <c r="I35" s="48"/>
    </row>
    <row r="36" spans="1:9" x14ac:dyDescent="0.2">
      <c r="A36" s="44" t="s">
        <v>139</v>
      </c>
      <c r="B36" s="44" t="s">
        <v>138</v>
      </c>
      <c r="C36" s="44" t="s">
        <v>140</v>
      </c>
      <c r="D36" s="47">
        <v>12000</v>
      </c>
      <c r="E36" s="45">
        <v>86.742000000000004</v>
      </c>
      <c r="F36" s="46">
        <v>0.55368192133632099</v>
      </c>
      <c r="G36" s="45"/>
      <c r="H36" s="45"/>
      <c r="I36" s="48"/>
    </row>
    <row r="37" spans="1:9" x14ac:dyDescent="0.2">
      <c r="A37" s="44" t="s">
        <v>145</v>
      </c>
      <c r="B37" s="44" t="s">
        <v>144</v>
      </c>
      <c r="C37" s="44" t="s">
        <v>146</v>
      </c>
      <c r="D37" s="47">
        <v>18700</v>
      </c>
      <c r="E37" s="45">
        <v>84.598799999999997</v>
      </c>
      <c r="F37" s="46">
        <v>0.54000168461353404</v>
      </c>
      <c r="G37" s="45"/>
      <c r="H37" s="45"/>
      <c r="I37" s="48"/>
    </row>
    <row r="38" spans="1:9" x14ac:dyDescent="0.2">
      <c r="A38" s="44" t="s">
        <v>148</v>
      </c>
      <c r="B38" s="44" t="s">
        <v>147</v>
      </c>
      <c r="C38" s="44" t="s">
        <v>149</v>
      </c>
      <c r="D38" s="47">
        <v>32600</v>
      </c>
      <c r="E38" s="45">
        <v>83.667900000000003</v>
      </c>
      <c r="F38" s="46">
        <v>0.53405966689925499</v>
      </c>
      <c r="G38" s="45"/>
      <c r="H38" s="45"/>
      <c r="I38" s="48"/>
    </row>
    <row r="39" spans="1:9" x14ac:dyDescent="0.2">
      <c r="A39" s="44" t="s">
        <v>153</v>
      </c>
      <c r="B39" s="44" t="s">
        <v>152</v>
      </c>
      <c r="C39" s="44" t="s">
        <v>119</v>
      </c>
      <c r="D39" s="47">
        <v>20600</v>
      </c>
      <c r="E39" s="45">
        <v>74.438100000000006</v>
      </c>
      <c r="F39" s="46">
        <v>0.475145030419234</v>
      </c>
      <c r="G39" s="45"/>
      <c r="H39" s="45"/>
      <c r="I39" s="48"/>
    </row>
    <row r="40" spans="1:9" x14ac:dyDescent="0.2">
      <c r="A40" s="44" t="s">
        <v>155</v>
      </c>
      <c r="B40" s="44" t="s">
        <v>154</v>
      </c>
      <c r="C40" s="44" t="s">
        <v>156</v>
      </c>
      <c r="D40" s="47">
        <v>8200</v>
      </c>
      <c r="E40" s="45">
        <v>72.1477</v>
      </c>
      <c r="F40" s="46">
        <v>0.46052520296968602</v>
      </c>
      <c r="G40" s="45"/>
      <c r="H40" s="45"/>
      <c r="I40" s="48"/>
    </row>
    <row r="41" spans="1:9" x14ac:dyDescent="0.2">
      <c r="A41" s="44" t="s">
        <v>158</v>
      </c>
      <c r="B41" s="44" t="s">
        <v>157</v>
      </c>
      <c r="C41" s="44" t="s">
        <v>116</v>
      </c>
      <c r="D41" s="47">
        <v>14300</v>
      </c>
      <c r="E41" s="45">
        <v>69.619550000000004</v>
      </c>
      <c r="F41" s="46">
        <v>0.44438779606845602</v>
      </c>
      <c r="G41" s="45"/>
      <c r="H41" s="45"/>
      <c r="I41" s="48"/>
    </row>
    <row r="42" spans="1:9" x14ac:dyDescent="0.2">
      <c r="A42" s="44" t="s">
        <v>163</v>
      </c>
      <c r="B42" s="44" t="s">
        <v>162</v>
      </c>
      <c r="C42" s="44" t="s">
        <v>164</v>
      </c>
      <c r="D42" s="47">
        <v>37200</v>
      </c>
      <c r="E42" s="45">
        <v>67.276200000000003</v>
      </c>
      <c r="F42" s="46">
        <v>0.42942998404701999</v>
      </c>
      <c r="G42" s="45"/>
      <c r="H42" s="45"/>
      <c r="I42" s="48"/>
    </row>
    <row r="43" spans="1:9" x14ac:dyDescent="0.2">
      <c r="A43" s="44" t="s">
        <v>166</v>
      </c>
      <c r="B43" s="44" t="s">
        <v>165</v>
      </c>
      <c r="C43" s="44" t="s">
        <v>149</v>
      </c>
      <c r="D43" s="47">
        <v>129800</v>
      </c>
      <c r="E43" s="45">
        <v>64.575500000000005</v>
      </c>
      <c r="F43" s="46">
        <v>0.41219117510840902</v>
      </c>
      <c r="G43" s="45"/>
      <c r="H43" s="45"/>
      <c r="I43" s="48"/>
    </row>
    <row r="44" spans="1:9" x14ac:dyDescent="0.2">
      <c r="A44" s="44" t="s">
        <v>171</v>
      </c>
      <c r="B44" s="44" t="s">
        <v>170</v>
      </c>
      <c r="C44" s="44" t="s">
        <v>137</v>
      </c>
      <c r="D44" s="47">
        <v>14800</v>
      </c>
      <c r="E44" s="45">
        <v>62.626199999999997</v>
      </c>
      <c r="F44" s="46">
        <v>0.39974861937691902</v>
      </c>
      <c r="G44" s="45"/>
      <c r="H44" s="45"/>
      <c r="I44" s="48"/>
    </row>
    <row r="45" spans="1:9" x14ac:dyDescent="0.2">
      <c r="A45" s="44" t="s">
        <v>168</v>
      </c>
      <c r="B45" s="44" t="s">
        <v>167</v>
      </c>
      <c r="C45" s="44" t="s">
        <v>169</v>
      </c>
      <c r="D45" s="47">
        <v>30300</v>
      </c>
      <c r="E45" s="45">
        <v>62.115000000000002</v>
      </c>
      <c r="F45" s="46">
        <v>0.39648558418996099</v>
      </c>
      <c r="G45" s="45"/>
      <c r="H45" s="45"/>
      <c r="I45" s="48"/>
    </row>
    <row r="46" spans="1:9" x14ac:dyDescent="0.2">
      <c r="A46" s="44" t="s">
        <v>193</v>
      </c>
      <c r="B46" s="44" t="s">
        <v>192</v>
      </c>
      <c r="C46" s="44" t="s">
        <v>132</v>
      </c>
      <c r="D46" s="47">
        <v>3700</v>
      </c>
      <c r="E46" s="45">
        <v>58.909550000000003</v>
      </c>
      <c r="F46" s="46">
        <v>0.37602491098957902</v>
      </c>
      <c r="G46" s="45"/>
      <c r="H46" s="45"/>
      <c r="I46" s="48"/>
    </row>
    <row r="47" spans="1:9" x14ac:dyDescent="0.2">
      <c r="A47" s="44" t="s">
        <v>173</v>
      </c>
      <c r="B47" s="44" t="s">
        <v>172</v>
      </c>
      <c r="C47" s="44" t="s">
        <v>89</v>
      </c>
      <c r="D47" s="47">
        <v>5700</v>
      </c>
      <c r="E47" s="45">
        <v>57.854999999999997</v>
      </c>
      <c r="F47" s="46">
        <v>0.36929362429864199</v>
      </c>
      <c r="G47" s="45"/>
      <c r="H47" s="45"/>
      <c r="I47" s="48"/>
    </row>
    <row r="48" spans="1:9" x14ac:dyDescent="0.2">
      <c r="A48" s="44" t="s">
        <v>175</v>
      </c>
      <c r="B48" s="44" t="s">
        <v>174</v>
      </c>
      <c r="C48" s="44" t="s">
        <v>176</v>
      </c>
      <c r="D48" s="47">
        <v>4300</v>
      </c>
      <c r="E48" s="45">
        <v>57.835000000000001</v>
      </c>
      <c r="F48" s="46">
        <v>0.36916596251511502</v>
      </c>
      <c r="G48" s="45"/>
      <c r="H48" s="45"/>
      <c r="I48" s="48"/>
    </row>
    <row r="49" spans="1:9" x14ac:dyDescent="0.2">
      <c r="A49" s="44" t="s">
        <v>180</v>
      </c>
      <c r="B49" s="44" t="s">
        <v>179</v>
      </c>
      <c r="C49" s="44" t="s">
        <v>181</v>
      </c>
      <c r="D49" s="47">
        <v>3800</v>
      </c>
      <c r="E49" s="45">
        <v>57.5548</v>
      </c>
      <c r="F49" s="46">
        <v>0.36737742092789699</v>
      </c>
      <c r="G49" s="45"/>
      <c r="H49" s="45"/>
      <c r="I49" s="48"/>
    </row>
    <row r="50" spans="1:9" x14ac:dyDescent="0.2">
      <c r="A50" s="44" t="s">
        <v>178</v>
      </c>
      <c r="B50" s="44" t="s">
        <v>177</v>
      </c>
      <c r="C50" s="44" t="s">
        <v>116</v>
      </c>
      <c r="D50" s="47">
        <v>7700</v>
      </c>
      <c r="E50" s="45">
        <v>56.625799999999998</v>
      </c>
      <c r="F50" s="46">
        <v>0.361447531083054</v>
      </c>
      <c r="G50" s="45"/>
      <c r="H50" s="45"/>
      <c r="I50" s="48"/>
    </row>
    <row r="51" spans="1:9" x14ac:dyDescent="0.2">
      <c r="A51" s="44" t="s">
        <v>183</v>
      </c>
      <c r="B51" s="44" t="s">
        <v>182</v>
      </c>
      <c r="C51" s="44" t="s">
        <v>122</v>
      </c>
      <c r="D51" s="47">
        <v>25900</v>
      </c>
      <c r="E51" s="45">
        <v>56.267749999999999</v>
      </c>
      <c r="F51" s="46">
        <v>0.35916206600345602</v>
      </c>
      <c r="G51" s="45"/>
      <c r="H51" s="45"/>
      <c r="I51" s="48"/>
    </row>
    <row r="52" spans="1:9" x14ac:dyDescent="0.2">
      <c r="A52" s="44" t="s">
        <v>185</v>
      </c>
      <c r="B52" s="44" t="s">
        <v>184</v>
      </c>
      <c r="C52" s="44" t="s">
        <v>186</v>
      </c>
      <c r="D52" s="47">
        <v>2400</v>
      </c>
      <c r="E52" s="45">
        <v>55.295999999999999</v>
      </c>
      <c r="F52" s="46">
        <v>0.35295929909632201</v>
      </c>
      <c r="G52" s="45"/>
      <c r="H52" s="45"/>
      <c r="I52" s="48"/>
    </row>
    <row r="53" spans="1:9" x14ac:dyDescent="0.2">
      <c r="A53" s="44" t="s">
        <v>200</v>
      </c>
      <c r="B53" s="44" t="s">
        <v>199</v>
      </c>
      <c r="C53" s="44" t="s">
        <v>156</v>
      </c>
      <c r="D53" s="47">
        <v>4800</v>
      </c>
      <c r="E53" s="45">
        <v>53.049599999999998</v>
      </c>
      <c r="F53" s="46">
        <v>0.33862032757053401</v>
      </c>
      <c r="G53" s="45"/>
      <c r="H53" s="45"/>
      <c r="I53" s="48"/>
    </row>
    <row r="54" spans="1:9" x14ac:dyDescent="0.2">
      <c r="A54" s="44" t="s">
        <v>188</v>
      </c>
      <c r="B54" s="44" t="s">
        <v>187</v>
      </c>
      <c r="C54" s="44" t="s">
        <v>119</v>
      </c>
      <c r="D54" s="47">
        <v>2500</v>
      </c>
      <c r="E54" s="45">
        <v>49.207500000000003</v>
      </c>
      <c r="F54" s="46">
        <v>0.31409586064601902</v>
      </c>
      <c r="G54" s="45"/>
      <c r="H54" s="45"/>
      <c r="I54" s="48"/>
    </row>
    <row r="55" spans="1:9" x14ac:dyDescent="0.2">
      <c r="A55" s="44" t="s">
        <v>190</v>
      </c>
      <c r="B55" s="44" t="s">
        <v>189</v>
      </c>
      <c r="C55" s="44" t="s">
        <v>191</v>
      </c>
      <c r="D55" s="47">
        <v>10300</v>
      </c>
      <c r="E55" s="45">
        <v>44.140650000000001</v>
      </c>
      <c r="F55" s="46">
        <v>0.28175370525275001</v>
      </c>
      <c r="G55" s="45"/>
      <c r="H55" s="45"/>
      <c r="I55" s="48"/>
    </row>
    <row r="56" spans="1:9" x14ac:dyDescent="0.2">
      <c r="A56" s="44" t="s">
        <v>195</v>
      </c>
      <c r="B56" s="44" t="s">
        <v>194</v>
      </c>
      <c r="C56" s="44" t="s">
        <v>107</v>
      </c>
      <c r="D56" s="47">
        <v>1900</v>
      </c>
      <c r="E56" s="45">
        <v>28.913250000000001</v>
      </c>
      <c r="F56" s="46">
        <v>0.18455585312855799</v>
      </c>
      <c r="G56" s="45"/>
      <c r="H56" s="45"/>
      <c r="I56" s="48"/>
    </row>
    <row r="57" spans="1:9" x14ac:dyDescent="0.2">
      <c r="A57" s="44" t="s">
        <v>197</v>
      </c>
      <c r="B57" s="44" t="s">
        <v>196</v>
      </c>
      <c r="C57" s="44" t="s">
        <v>198</v>
      </c>
      <c r="D57" s="47">
        <v>8900</v>
      </c>
      <c r="E57" s="45">
        <v>26.8691</v>
      </c>
      <c r="F57" s="46">
        <v>0.17150786138869001</v>
      </c>
      <c r="G57" s="45"/>
      <c r="H57" s="45"/>
      <c r="I57" s="48"/>
    </row>
    <row r="58" spans="1:9" x14ac:dyDescent="0.2">
      <c r="A58" s="43" t="s">
        <v>27</v>
      </c>
      <c r="B58" s="43"/>
      <c r="C58" s="43"/>
      <c r="D58" s="43"/>
      <c r="E58" s="49">
        <f>SUM(E7:E57)</f>
        <v>11149.296265499996</v>
      </c>
      <c r="F58" s="50">
        <f>SUM(F7:F57)</f>
        <v>71.166952316408512</v>
      </c>
      <c r="G58" s="49">
        <f>SUM(G7:G57)</f>
        <v>-5365.0057000000006</v>
      </c>
      <c r="H58" s="49">
        <f>SUM(H7:H57)</f>
        <v>-34.245309814810717</v>
      </c>
      <c r="I58" s="43"/>
    </row>
    <row r="59" spans="1:9" x14ac:dyDescent="0.2">
      <c r="A59" s="44"/>
      <c r="B59" s="44"/>
      <c r="C59" s="44"/>
      <c r="D59" s="44"/>
      <c r="E59" s="45"/>
      <c r="F59" s="46"/>
      <c r="G59" s="45"/>
      <c r="H59" s="44"/>
      <c r="I59" s="44"/>
    </row>
    <row r="60" spans="1:9" x14ac:dyDescent="0.2">
      <c r="A60" s="43" t="s">
        <v>60</v>
      </c>
      <c r="B60" s="44"/>
      <c r="C60" s="44"/>
      <c r="D60" s="44"/>
      <c r="E60" s="45"/>
      <c r="F60" s="46"/>
      <c r="G60" s="45"/>
      <c r="H60" s="44"/>
      <c r="I60" s="44"/>
    </row>
    <row r="61" spans="1:9" x14ac:dyDescent="0.2">
      <c r="A61" s="44" t="s">
        <v>71</v>
      </c>
      <c r="B61" s="44" t="s">
        <v>70</v>
      </c>
      <c r="C61" s="44" t="s">
        <v>63</v>
      </c>
      <c r="D61" s="47">
        <v>750000</v>
      </c>
      <c r="E61" s="45">
        <v>760.57349999999997</v>
      </c>
      <c r="F61" s="46">
        <v>4.85480847568064</v>
      </c>
      <c r="G61" s="48"/>
      <c r="H61" s="48"/>
      <c r="I61" s="48">
        <v>7.3527507812500001</v>
      </c>
    </row>
    <row r="62" spans="1:9" x14ac:dyDescent="0.2">
      <c r="A62" s="44" t="s">
        <v>65</v>
      </c>
      <c r="B62" s="44" t="s">
        <v>64</v>
      </c>
      <c r="C62" s="44" t="s">
        <v>63</v>
      </c>
      <c r="D62" s="47">
        <v>300000</v>
      </c>
      <c r="E62" s="45">
        <v>292.34951669999998</v>
      </c>
      <c r="F62" s="46">
        <v>1.8660930357635399</v>
      </c>
      <c r="G62" s="48"/>
      <c r="H62" s="48"/>
      <c r="I62" s="48">
        <v>7.2675334516124996</v>
      </c>
    </row>
    <row r="63" spans="1:9" x14ac:dyDescent="0.2">
      <c r="A63" s="43" t="s">
        <v>27</v>
      </c>
      <c r="B63" s="43"/>
      <c r="C63" s="43"/>
      <c r="D63" s="43"/>
      <c r="E63" s="49">
        <f>SUM(E61:E62)</f>
        <v>1052.9230167000001</v>
      </c>
      <c r="F63" s="50">
        <f>SUM(F61:F62)</f>
        <v>6.7209015114441799</v>
      </c>
      <c r="G63" s="49"/>
      <c r="H63" s="43"/>
      <c r="I63" s="43"/>
    </row>
    <row r="64" spans="1:9" x14ac:dyDescent="0.2">
      <c r="A64" s="44"/>
      <c r="B64" s="44"/>
      <c r="C64" s="44"/>
      <c r="D64" s="44"/>
      <c r="E64" s="45"/>
      <c r="F64" s="46"/>
      <c r="G64" s="45"/>
      <c r="H64" s="44"/>
      <c r="I64" s="44"/>
    </row>
    <row r="65" spans="1:9" x14ac:dyDescent="0.2">
      <c r="A65" s="43" t="s">
        <v>30</v>
      </c>
      <c r="B65" s="43"/>
      <c r="C65" s="43"/>
      <c r="D65" s="43"/>
      <c r="E65" s="49">
        <f>E58+E63</f>
        <v>12202.219282199996</v>
      </c>
      <c r="F65" s="50">
        <f>F58+F63</f>
        <v>77.887853827852695</v>
      </c>
      <c r="G65" s="49"/>
      <c r="H65" s="43"/>
      <c r="I65" s="43"/>
    </row>
    <row r="66" spans="1:9" x14ac:dyDescent="0.2">
      <c r="A66" s="43"/>
      <c r="B66" s="43"/>
      <c r="C66" s="43"/>
      <c r="D66" s="43"/>
      <c r="E66" s="49"/>
      <c r="F66" s="50"/>
      <c r="G66" s="49"/>
      <c r="H66" s="43"/>
      <c r="I66" s="43"/>
    </row>
    <row r="67" spans="1:9" x14ac:dyDescent="0.2">
      <c r="A67" s="23" t="s">
        <v>831</v>
      </c>
      <c r="B67" s="43"/>
      <c r="C67" s="43"/>
      <c r="D67" s="43"/>
      <c r="E67" s="60">
        <v>1379.7140449999999</v>
      </c>
      <c r="F67" s="60">
        <f>E67/E71*100</f>
        <v>8.8068377871193508</v>
      </c>
      <c r="G67" s="49"/>
      <c r="H67" s="43"/>
      <c r="I67" s="43"/>
    </row>
    <row r="68" spans="1:9" x14ac:dyDescent="0.2">
      <c r="A68" s="43"/>
      <c r="B68" s="43"/>
      <c r="C68" s="43"/>
      <c r="D68" s="43"/>
      <c r="E68" s="49"/>
      <c r="F68" s="50"/>
      <c r="G68" s="49"/>
      <c r="H68" s="43"/>
      <c r="I68" s="43"/>
    </row>
    <row r="69" spans="1:9" x14ac:dyDescent="0.2">
      <c r="A69" s="43" t="s">
        <v>32</v>
      </c>
      <c r="B69" s="43"/>
      <c r="C69" s="43"/>
      <c r="D69" s="43"/>
      <c r="E69" s="49">
        <f>E71-(E58+E63+E67)</f>
        <v>2084.4622435000038</v>
      </c>
      <c r="F69" s="49">
        <f>F71-(F58+F63+F67)</f>
        <v>13.305308385027956</v>
      </c>
      <c r="G69" s="49"/>
      <c r="H69" s="43"/>
      <c r="I69" s="43"/>
    </row>
    <row r="70" spans="1:9" x14ac:dyDescent="0.2">
      <c r="A70" s="44"/>
      <c r="B70" s="44"/>
      <c r="C70" s="44"/>
      <c r="D70" s="44"/>
      <c r="E70" s="45"/>
      <c r="F70" s="46"/>
      <c r="G70" s="45"/>
      <c r="H70" s="44"/>
      <c r="I70" s="44"/>
    </row>
    <row r="71" spans="1:9" x14ac:dyDescent="0.2">
      <c r="A71" s="51" t="s">
        <v>31</v>
      </c>
      <c r="B71" s="51"/>
      <c r="C71" s="51"/>
      <c r="D71" s="51"/>
      <c r="E71" s="52">
        <v>15666.3955707</v>
      </c>
      <c r="F71" s="53">
        <v>100</v>
      </c>
      <c r="G71" s="52"/>
      <c r="H71" s="51"/>
      <c r="I71" s="51"/>
    </row>
    <row r="74" spans="1:9" x14ac:dyDescent="0.2">
      <c r="A74" s="17" t="s">
        <v>35</v>
      </c>
    </row>
    <row r="75" spans="1:9" x14ac:dyDescent="0.2">
      <c r="A75" s="17" t="s">
        <v>36</v>
      </c>
    </row>
    <row r="76" spans="1:9" x14ac:dyDescent="0.2">
      <c r="A76" s="17" t="s">
        <v>37</v>
      </c>
      <c r="B76" s="17"/>
      <c r="C76" s="33" t="s">
        <v>39</v>
      </c>
      <c r="D76" s="17" t="s">
        <v>38</v>
      </c>
    </row>
    <row r="77" spans="1:9" x14ac:dyDescent="0.2">
      <c r="A77" s="7" t="s">
        <v>72</v>
      </c>
      <c r="C77" s="34">
        <v>12.747299999999999</v>
      </c>
      <c r="D77" s="34">
        <v>13.1175</v>
      </c>
    </row>
    <row r="78" spans="1:9" x14ac:dyDescent="0.2">
      <c r="A78" s="7" t="s">
        <v>74</v>
      </c>
      <c r="C78" s="34">
        <v>12.231199999999999</v>
      </c>
      <c r="D78" s="34">
        <v>11.772500000000001</v>
      </c>
    </row>
    <row r="79" spans="1:9" x14ac:dyDescent="0.2">
      <c r="A79" s="7" t="s">
        <v>77</v>
      </c>
      <c r="C79" s="34">
        <v>11.5291</v>
      </c>
      <c r="D79" s="34">
        <v>11.5275</v>
      </c>
    </row>
    <row r="80" spans="1:9" x14ac:dyDescent="0.2">
      <c r="A80" s="7" t="s">
        <v>78</v>
      </c>
      <c r="C80" s="34">
        <v>11.377000000000001</v>
      </c>
      <c r="D80" s="34">
        <v>11.275399999999999</v>
      </c>
    </row>
    <row r="81" spans="1:4" x14ac:dyDescent="0.2">
      <c r="A81" s="7" t="s">
        <v>73</v>
      </c>
      <c r="C81" s="34">
        <v>13.5406</v>
      </c>
      <c r="D81" s="34">
        <v>14.0228</v>
      </c>
    </row>
    <row r="82" spans="1:4" x14ac:dyDescent="0.2">
      <c r="A82" s="7" t="s">
        <v>75</v>
      </c>
      <c r="C82" s="34">
        <v>13.0143</v>
      </c>
      <c r="D82" s="34">
        <v>12.657299999999999</v>
      </c>
    </row>
    <row r="83" spans="1:4" x14ac:dyDescent="0.2">
      <c r="A83" s="7" t="s">
        <v>79</v>
      </c>
      <c r="C83" s="34">
        <v>12.3011</v>
      </c>
      <c r="D83" s="34">
        <v>12.2699</v>
      </c>
    </row>
    <row r="84" spans="1:4" x14ac:dyDescent="0.2">
      <c r="A84" s="7" t="s">
        <v>80</v>
      </c>
      <c r="C84" s="34">
        <v>12.1503</v>
      </c>
      <c r="D84" s="34">
        <v>12.1374</v>
      </c>
    </row>
    <row r="86" spans="1:4" x14ac:dyDescent="0.2">
      <c r="A86" s="17" t="s">
        <v>41</v>
      </c>
    </row>
    <row r="87" spans="1:4" x14ac:dyDescent="0.2">
      <c r="A87" s="89" t="s">
        <v>57</v>
      </c>
      <c r="B87" s="90"/>
      <c r="C87" s="37" t="s">
        <v>58</v>
      </c>
    </row>
    <row r="88" spans="1:4" x14ac:dyDescent="0.2">
      <c r="A88" s="85" t="s">
        <v>74</v>
      </c>
      <c r="B88" s="86"/>
      <c r="C88" s="38">
        <v>0.8</v>
      </c>
    </row>
    <row r="89" spans="1:4" x14ac:dyDescent="0.2">
      <c r="A89" s="85" t="s">
        <v>77</v>
      </c>
      <c r="B89" s="86"/>
      <c r="C89" s="38">
        <v>0.33500000000000002</v>
      </c>
    </row>
    <row r="90" spans="1:4" x14ac:dyDescent="0.2">
      <c r="A90" s="85" t="s">
        <v>78</v>
      </c>
      <c r="B90" s="86"/>
      <c r="C90" s="38">
        <v>0.43</v>
      </c>
    </row>
    <row r="91" spans="1:4" x14ac:dyDescent="0.2">
      <c r="A91" s="85" t="s">
        <v>75</v>
      </c>
      <c r="B91" s="86"/>
      <c r="C91" s="38">
        <v>0.8</v>
      </c>
    </row>
    <row r="92" spans="1:4" x14ac:dyDescent="0.2">
      <c r="A92" s="85" t="s">
        <v>79</v>
      </c>
      <c r="B92" s="86"/>
      <c r="C92" s="38">
        <v>0.46500000000000002</v>
      </c>
    </row>
    <row r="93" spans="1:4" x14ac:dyDescent="0.2">
      <c r="A93" s="85" t="s">
        <v>80</v>
      </c>
      <c r="B93" s="86"/>
      <c r="C93" s="38">
        <v>0.44</v>
      </c>
    </row>
    <row r="94" spans="1:4" x14ac:dyDescent="0.2">
      <c r="A94" s="7" t="s">
        <v>59</v>
      </c>
    </row>
    <row r="95" spans="1:4" x14ac:dyDescent="0.2">
      <c r="A95" s="7" t="s">
        <v>40</v>
      </c>
    </row>
    <row r="97" spans="1:9" x14ac:dyDescent="0.2">
      <c r="A97" s="17" t="s">
        <v>227</v>
      </c>
      <c r="D97" s="55" t="s">
        <v>228</v>
      </c>
    </row>
    <row r="99" spans="1:9" x14ac:dyDescent="0.2">
      <c r="A99" s="17" t="s">
        <v>229</v>
      </c>
      <c r="D99" s="35">
        <f>ABS(+H58)</f>
        <v>34.245309814810717</v>
      </c>
    </row>
    <row r="101" spans="1:9" x14ac:dyDescent="0.2">
      <c r="A101" s="17" t="s">
        <v>230</v>
      </c>
      <c r="D101" s="54">
        <v>2.32058036839243</v>
      </c>
    </row>
    <row r="103" spans="1:9" x14ac:dyDescent="0.2">
      <c r="A103" s="17" t="s">
        <v>231</v>
      </c>
      <c r="D103" s="35">
        <v>1.34588793675841</v>
      </c>
      <c r="E103" s="10" t="s">
        <v>43</v>
      </c>
    </row>
    <row r="105" spans="1:9" x14ac:dyDescent="0.2">
      <c r="A105" s="17" t="s">
        <v>232</v>
      </c>
      <c r="D105" s="33" t="s">
        <v>42</v>
      </c>
    </row>
    <row r="107" spans="1:9" x14ac:dyDescent="0.2">
      <c r="A107" s="17" t="s">
        <v>803</v>
      </c>
      <c r="F107" s="10"/>
      <c r="H107" s="10"/>
      <c r="I107" s="10"/>
    </row>
    <row r="108" spans="1:9" x14ac:dyDescent="0.2">
      <c r="A108" s="56"/>
      <c r="F108" s="10"/>
      <c r="H108" s="10"/>
      <c r="I108" s="10"/>
    </row>
    <row r="109" spans="1:9" x14ac:dyDescent="0.2">
      <c r="A109" s="57" t="s">
        <v>805</v>
      </c>
      <c r="F109" s="10"/>
      <c r="H109" s="10"/>
      <c r="I109" s="10"/>
    </row>
    <row r="110" spans="1:9" x14ac:dyDescent="0.2">
      <c r="A110" s="58"/>
      <c r="F110" s="10"/>
      <c r="H110" s="10"/>
      <c r="I110" s="10"/>
    </row>
    <row r="111" spans="1:9" x14ac:dyDescent="0.2">
      <c r="A111" s="59"/>
      <c r="F111" s="10"/>
      <c r="H111" s="10"/>
      <c r="I111" s="10"/>
    </row>
    <row r="112" spans="1:9" x14ac:dyDescent="0.2">
      <c r="A112" s="59"/>
      <c r="F112" s="10"/>
      <c r="H112" s="10"/>
      <c r="I112" s="10"/>
    </row>
    <row r="113" spans="1:9" x14ac:dyDescent="0.2">
      <c r="A113" s="59"/>
      <c r="F113" s="10"/>
      <c r="H113" s="10"/>
      <c r="I113" s="10"/>
    </row>
    <row r="114" spans="1:9" x14ac:dyDescent="0.2">
      <c r="A114" s="59"/>
      <c r="F114" s="10"/>
      <c r="H114" s="10"/>
      <c r="I114" s="10"/>
    </row>
    <row r="115" spans="1:9" x14ac:dyDescent="0.2">
      <c r="A115" s="59"/>
      <c r="F115" s="10"/>
      <c r="H115" s="10"/>
      <c r="I115" s="10"/>
    </row>
    <row r="116" spans="1:9" x14ac:dyDescent="0.2">
      <c r="A116" s="59"/>
      <c r="F116" s="10"/>
      <c r="H116" s="10"/>
      <c r="I116" s="10"/>
    </row>
    <row r="117" spans="1:9" x14ac:dyDescent="0.2">
      <c r="A117" s="59"/>
      <c r="F117" s="10"/>
      <c r="H117" s="10"/>
      <c r="I117" s="10"/>
    </row>
    <row r="118" spans="1:9" x14ac:dyDescent="0.2">
      <c r="A118" s="59"/>
      <c r="F118" s="10"/>
      <c r="H118" s="10"/>
      <c r="I118" s="10"/>
    </row>
    <row r="119" spans="1:9" x14ac:dyDescent="0.2">
      <c r="A119" s="59"/>
      <c r="F119" s="10"/>
      <c r="H119" s="10"/>
      <c r="I119" s="10"/>
    </row>
    <row r="120" spans="1:9" x14ac:dyDescent="0.2">
      <c r="A120" s="59"/>
      <c r="F120" s="10"/>
      <c r="H120" s="10"/>
      <c r="I120" s="10"/>
    </row>
    <row r="121" spans="1:9" x14ac:dyDescent="0.2">
      <c r="A121" s="59"/>
      <c r="F121" s="10"/>
      <c r="H121" s="10"/>
      <c r="I121" s="10"/>
    </row>
    <row r="122" spans="1:9" x14ac:dyDescent="0.2">
      <c r="A122" s="57" t="s">
        <v>804</v>
      </c>
      <c r="F122" s="10"/>
      <c r="H122" s="10"/>
      <c r="I122" s="10"/>
    </row>
    <row r="123" spans="1:9" x14ac:dyDescent="0.2">
      <c r="A123" s="59"/>
      <c r="F123" s="10"/>
      <c r="H123" s="10"/>
      <c r="I123" s="10"/>
    </row>
    <row r="124" spans="1:9" x14ac:dyDescent="0.2">
      <c r="A124" s="57" t="s">
        <v>806</v>
      </c>
      <c r="F124" s="10"/>
      <c r="H124" s="10"/>
      <c r="I124" s="10"/>
    </row>
    <row r="125" spans="1:9" x14ac:dyDescent="0.2">
      <c r="A125" s="59"/>
      <c r="F125" s="10"/>
      <c r="H125" s="10"/>
      <c r="I125" s="10"/>
    </row>
    <row r="126" spans="1:9" x14ac:dyDescent="0.2">
      <c r="A126" s="59"/>
      <c r="F126" s="10"/>
      <c r="H126" s="10"/>
      <c r="I126" s="10"/>
    </row>
    <row r="127" spans="1:9" x14ac:dyDescent="0.2">
      <c r="A127" s="59"/>
      <c r="F127" s="10"/>
      <c r="H127" s="10"/>
      <c r="I127" s="10"/>
    </row>
    <row r="128" spans="1:9" x14ac:dyDescent="0.2">
      <c r="A128" s="59"/>
      <c r="F128" s="10"/>
      <c r="H128" s="10"/>
      <c r="I128" s="10"/>
    </row>
    <row r="129" spans="1:9" x14ac:dyDescent="0.2">
      <c r="A129" s="59"/>
      <c r="F129" s="10"/>
      <c r="H129" s="10"/>
      <c r="I129" s="10"/>
    </row>
    <row r="130" spans="1:9" x14ac:dyDescent="0.2">
      <c r="A130" s="59"/>
      <c r="F130" s="10"/>
      <c r="H130" s="10"/>
      <c r="I130" s="10"/>
    </row>
    <row r="131" spans="1:9" x14ac:dyDescent="0.2">
      <c r="A131" s="59"/>
      <c r="F131" s="10"/>
      <c r="H131" s="10"/>
      <c r="I131" s="10"/>
    </row>
    <row r="132" spans="1:9" x14ac:dyDescent="0.2">
      <c r="A132" s="59"/>
      <c r="F132" s="10"/>
      <c r="H132" s="10"/>
      <c r="I132" s="10"/>
    </row>
    <row r="133" spans="1:9" x14ac:dyDescent="0.2">
      <c r="A133" s="59"/>
      <c r="F133" s="10"/>
      <c r="H133" s="10"/>
      <c r="I133" s="10"/>
    </row>
    <row r="134" spans="1:9" x14ac:dyDescent="0.2">
      <c r="A134" s="59"/>
      <c r="F134" s="10"/>
      <c r="H134" s="10"/>
      <c r="I134" s="10"/>
    </row>
    <row r="135" spans="1:9" x14ac:dyDescent="0.2">
      <c r="A135" s="59"/>
      <c r="F135" s="10"/>
      <c r="H135" s="10"/>
      <c r="I135" s="10"/>
    </row>
    <row r="136" spans="1:9" x14ac:dyDescent="0.2">
      <c r="A136" s="59"/>
      <c r="F136" s="10"/>
      <c r="H136" s="10"/>
      <c r="I136" s="10"/>
    </row>
    <row r="137" spans="1:9" x14ac:dyDescent="0.2">
      <c r="A137" s="59"/>
      <c r="F137" s="10"/>
      <c r="H137" s="10"/>
      <c r="I137" s="10"/>
    </row>
    <row r="138" spans="1:9" x14ac:dyDescent="0.2">
      <c r="F138" s="10"/>
      <c r="H138" s="10"/>
      <c r="I138" s="10"/>
    </row>
    <row r="139" spans="1:9" x14ac:dyDescent="0.2">
      <c r="F139" s="10"/>
      <c r="H139" s="10"/>
      <c r="I139" s="10"/>
    </row>
    <row r="140" spans="1:9" x14ac:dyDescent="0.2">
      <c r="F140" s="10"/>
      <c r="H140" s="10"/>
      <c r="I140" s="10"/>
    </row>
    <row r="141" spans="1:9" x14ac:dyDescent="0.2">
      <c r="F141" s="10"/>
      <c r="H141" s="10"/>
      <c r="I141" s="10"/>
    </row>
    <row r="142" spans="1:9" x14ac:dyDescent="0.2">
      <c r="F142" s="10"/>
      <c r="H142" s="10"/>
      <c r="I142" s="10"/>
    </row>
    <row r="143" spans="1:9" x14ac:dyDescent="0.2">
      <c r="F143" s="10"/>
      <c r="H143" s="10"/>
      <c r="I143" s="10"/>
    </row>
    <row r="144" spans="1:9" x14ac:dyDescent="0.2">
      <c r="F144" s="10"/>
      <c r="H144" s="10"/>
      <c r="I144" s="10"/>
    </row>
    <row r="145" spans="6:9" x14ac:dyDescent="0.2">
      <c r="F145" s="10"/>
      <c r="H145" s="10"/>
      <c r="I145" s="10"/>
    </row>
    <row r="146" spans="6:9" x14ac:dyDescent="0.2">
      <c r="F146" s="10"/>
      <c r="H146" s="10"/>
      <c r="I146" s="10"/>
    </row>
    <row r="147" spans="6:9" x14ac:dyDescent="0.2">
      <c r="F147" s="10"/>
      <c r="H147" s="10"/>
      <c r="I147" s="10"/>
    </row>
    <row r="148" spans="6:9" x14ac:dyDescent="0.2">
      <c r="F148" s="10"/>
      <c r="H148" s="10"/>
      <c r="I148" s="10"/>
    </row>
    <row r="149" spans="6:9" x14ac:dyDescent="0.2">
      <c r="F149" s="10"/>
      <c r="H149" s="10"/>
      <c r="I149" s="10"/>
    </row>
    <row r="150" spans="6:9" x14ac:dyDescent="0.2">
      <c r="F150" s="10"/>
      <c r="H150" s="10"/>
      <c r="I150" s="10"/>
    </row>
    <row r="151" spans="6:9" x14ac:dyDescent="0.2">
      <c r="F151" s="10"/>
      <c r="H151" s="10"/>
      <c r="I151" s="10"/>
    </row>
    <row r="152" spans="6:9" x14ac:dyDescent="0.2">
      <c r="F152" s="10"/>
      <c r="H152" s="10"/>
      <c r="I152" s="10"/>
    </row>
    <row r="153" spans="6:9" x14ac:dyDescent="0.2">
      <c r="F153" s="10"/>
      <c r="H153" s="10"/>
      <c r="I153" s="10"/>
    </row>
    <row r="154" spans="6:9" x14ac:dyDescent="0.2">
      <c r="F154" s="10"/>
      <c r="H154" s="10"/>
      <c r="I154" s="10"/>
    </row>
    <row r="155" spans="6:9" x14ac:dyDescent="0.2">
      <c r="F155" s="10"/>
      <c r="H155" s="10"/>
      <c r="I155" s="10"/>
    </row>
    <row r="156" spans="6:9" x14ac:dyDescent="0.2">
      <c r="F156" s="10"/>
      <c r="H156" s="10"/>
      <c r="I156" s="10"/>
    </row>
    <row r="157" spans="6:9" x14ac:dyDescent="0.2">
      <c r="F157" s="10"/>
      <c r="H157" s="10"/>
      <c r="I157" s="10"/>
    </row>
    <row r="158" spans="6:9" x14ac:dyDescent="0.2">
      <c r="F158" s="10"/>
      <c r="H158" s="10"/>
      <c r="I158" s="10"/>
    </row>
    <row r="159" spans="6:9" x14ac:dyDescent="0.2">
      <c r="F159" s="10"/>
      <c r="H159" s="10"/>
      <c r="I159" s="10"/>
    </row>
    <row r="160" spans="6:9" x14ac:dyDescent="0.2">
      <c r="F160" s="10"/>
      <c r="H160" s="10"/>
      <c r="I160" s="10"/>
    </row>
    <row r="161" spans="6:9" x14ac:dyDescent="0.2">
      <c r="F161" s="10"/>
      <c r="H161" s="10"/>
      <c r="I161" s="10"/>
    </row>
    <row r="162" spans="6:9" x14ac:dyDescent="0.2">
      <c r="F162" s="10"/>
      <c r="H162" s="10"/>
      <c r="I162" s="10"/>
    </row>
    <row r="163" spans="6:9" x14ac:dyDescent="0.2">
      <c r="F163" s="10"/>
      <c r="H163" s="10"/>
      <c r="I163" s="10"/>
    </row>
    <row r="164" spans="6:9" x14ac:dyDescent="0.2">
      <c r="F164" s="10"/>
      <c r="H164" s="10"/>
      <c r="I164" s="10"/>
    </row>
    <row r="165" spans="6:9" x14ac:dyDescent="0.2">
      <c r="F165" s="10"/>
      <c r="H165" s="10"/>
      <c r="I165" s="10"/>
    </row>
    <row r="166" spans="6:9" x14ac:dyDescent="0.2">
      <c r="F166" s="10"/>
      <c r="H166" s="10"/>
      <c r="I166" s="10"/>
    </row>
    <row r="167" spans="6:9" x14ac:dyDescent="0.2">
      <c r="F167" s="10"/>
      <c r="H167" s="10"/>
      <c r="I167" s="10"/>
    </row>
    <row r="168" spans="6:9" x14ac:dyDescent="0.2">
      <c r="F168" s="10"/>
      <c r="H168" s="10"/>
      <c r="I168" s="10"/>
    </row>
    <row r="169" spans="6:9" x14ac:dyDescent="0.2">
      <c r="F169" s="10"/>
      <c r="H169" s="10"/>
      <c r="I169" s="10"/>
    </row>
    <row r="170" spans="6:9" x14ac:dyDescent="0.2">
      <c r="F170" s="10"/>
      <c r="H170" s="10"/>
      <c r="I170" s="10"/>
    </row>
    <row r="171" spans="6:9" x14ac:dyDescent="0.2">
      <c r="F171" s="10"/>
      <c r="H171" s="10"/>
      <c r="I171" s="10"/>
    </row>
    <row r="172" spans="6:9" x14ac:dyDescent="0.2">
      <c r="F172" s="10"/>
      <c r="H172" s="10"/>
      <c r="I172" s="10"/>
    </row>
    <row r="173" spans="6:9" x14ac:dyDescent="0.2">
      <c r="F173" s="10"/>
      <c r="H173" s="10"/>
      <c r="I173" s="10"/>
    </row>
    <row r="174" spans="6:9" x14ac:dyDescent="0.2">
      <c r="F174" s="10"/>
      <c r="H174" s="10"/>
      <c r="I174" s="10"/>
    </row>
    <row r="175" spans="6:9" x14ac:dyDescent="0.2">
      <c r="F175" s="10"/>
      <c r="H175" s="10"/>
      <c r="I175" s="10"/>
    </row>
    <row r="176" spans="6:9" x14ac:dyDescent="0.2">
      <c r="F176" s="10"/>
      <c r="H176" s="10"/>
      <c r="I176" s="10"/>
    </row>
    <row r="177" spans="6:9" x14ac:dyDescent="0.2">
      <c r="F177" s="10"/>
      <c r="H177" s="10"/>
      <c r="I177" s="10"/>
    </row>
    <row r="178" spans="6:9" x14ac:dyDescent="0.2">
      <c r="F178" s="10"/>
      <c r="H178" s="10"/>
      <c r="I178" s="10"/>
    </row>
    <row r="179" spans="6:9" x14ac:dyDescent="0.2">
      <c r="F179" s="10"/>
      <c r="H179" s="10"/>
      <c r="I179" s="10"/>
    </row>
    <row r="180" spans="6:9" x14ac:dyDescent="0.2">
      <c r="F180" s="10"/>
      <c r="H180" s="10"/>
      <c r="I180" s="10"/>
    </row>
    <row r="181" spans="6:9" x14ac:dyDescent="0.2">
      <c r="F181" s="10"/>
      <c r="H181" s="10"/>
      <c r="I181" s="10"/>
    </row>
    <row r="182" spans="6:9" x14ac:dyDescent="0.2">
      <c r="F182" s="10"/>
      <c r="H182" s="10"/>
      <c r="I182" s="10"/>
    </row>
    <row r="183" spans="6:9" x14ac:dyDescent="0.2">
      <c r="F183" s="10"/>
      <c r="H183" s="10"/>
      <c r="I183" s="10"/>
    </row>
    <row r="184" spans="6:9" x14ac:dyDescent="0.2">
      <c r="F184" s="10"/>
      <c r="H184" s="10"/>
      <c r="I184" s="10"/>
    </row>
    <row r="185" spans="6:9" x14ac:dyDescent="0.2">
      <c r="F185" s="10"/>
      <c r="H185" s="10"/>
      <c r="I185" s="10"/>
    </row>
    <row r="186" spans="6:9" x14ac:dyDescent="0.2">
      <c r="F186" s="10"/>
      <c r="H186" s="10"/>
      <c r="I186" s="10"/>
    </row>
    <row r="187" spans="6:9" x14ac:dyDescent="0.2">
      <c r="F187" s="10"/>
      <c r="H187" s="10"/>
      <c r="I187" s="10"/>
    </row>
    <row r="188" spans="6:9" x14ac:dyDescent="0.2">
      <c r="F188" s="10"/>
      <c r="H188" s="10"/>
      <c r="I188" s="10"/>
    </row>
    <row r="189" spans="6:9" x14ac:dyDescent="0.2">
      <c r="F189" s="10"/>
      <c r="H189" s="10"/>
      <c r="I189" s="10"/>
    </row>
    <row r="190" spans="6:9" x14ac:dyDescent="0.2">
      <c r="F190" s="10"/>
      <c r="H190" s="10"/>
      <c r="I190" s="10"/>
    </row>
    <row r="191" spans="6:9" x14ac:dyDescent="0.2">
      <c r="F191" s="10"/>
      <c r="H191" s="10"/>
      <c r="I191" s="10"/>
    </row>
    <row r="192" spans="6:9" x14ac:dyDescent="0.2">
      <c r="F192" s="10"/>
      <c r="H192" s="10"/>
      <c r="I192" s="10"/>
    </row>
    <row r="193" spans="6:9" x14ac:dyDescent="0.2">
      <c r="F193" s="10"/>
      <c r="H193" s="10"/>
      <c r="I193" s="10"/>
    </row>
    <row r="194" spans="6:9" x14ac:dyDescent="0.2">
      <c r="F194" s="10"/>
      <c r="H194" s="10"/>
      <c r="I194" s="10"/>
    </row>
    <row r="195" spans="6:9" x14ac:dyDescent="0.2">
      <c r="F195" s="10"/>
      <c r="H195" s="10"/>
      <c r="I195" s="10"/>
    </row>
    <row r="196" spans="6:9" x14ac:dyDescent="0.2">
      <c r="F196" s="10"/>
      <c r="H196" s="10"/>
      <c r="I196" s="10"/>
    </row>
    <row r="197" spans="6:9" x14ac:dyDescent="0.2">
      <c r="F197" s="10"/>
      <c r="H197" s="10"/>
      <c r="I197" s="10"/>
    </row>
    <row r="198" spans="6:9" x14ac:dyDescent="0.2">
      <c r="F198" s="10"/>
      <c r="H198" s="10"/>
      <c r="I198" s="10"/>
    </row>
    <row r="199" spans="6:9" x14ac:dyDescent="0.2">
      <c r="F199" s="10"/>
      <c r="H199" s="10"/>
      <c r="I199" s="10"/>
    </row>
    <row r="200" spans="6:9" x14ac:dyDescent="0.2">
      <c r="F200" s="10"/>
      <c r="H200" s="10"/>
      <c r="I200" s="10"/>
    </row>
    <row r="201" spans="6:9" x14ac:dyDescent="0.2">
      <c r="F201" s="10"/>
      <c r="H201" s="10"/>
      <c r="I201" s="10"/>
    </row>
    <row r="202" spans="6:9" x14ac:dyDescent="0.2">
      <c r="F202" s="10"/>
      <c r="H202" s="10"/>
      <c r="I202" s="10"/>
    </row>
    <row r="203" spans="6:9" x14ac:dyDescent="0.2">
      <c r="F203" s="10"/>
      <c r="H203" s="10"/>
      <c r="I203" s="10"/>
    </row>
    <row r="204" spans="6:9" x14ac:dyDescent="0.2">
      <c r="F204" s="10"/>
      <c r="H204" s="10"/>
      <c r="I204" s="10"/>
    </row>
    <row r="205" spans="6:9" x14ac:dyDescent="0.2">
      <c r="F205" s="10"/>
      <c r="H205" s="10"/>
      <c r="I205" s="10"/>
    </row>
    <row r="206" spans="6:9" x14ac:dyDescent="0.2">
      <c r="F206" s="10"/>
      <c r="H206" s="10"/>
      <c r="I206" s="10"/>
    </row>
    <row r="207" spans="6:9" x14ac:dyDescent="0.2">
      <c r="F207" s="10"/>
      <c r="H207" s="10"/>
      <c r="I207" s="10"/>
    </row>
    <row r="208" spans="6:9" x14ac:dyDescent="0.2">
      <c r="F208" s="10"/>
      <c r="H208" s="10"/>
      <c r="I208" s="10"/>
    </row>
    <row r="209" spans="6:9" x14ac:dyDescent="0.2">
      <c r="F209" s="10"/>
      <c r="H209" s="10"/>
      <c r="I209" s="10"/>
    </row>
    <row r="210" spans="6:9" x14ac:dyDescent="0.2">
      <c r="F210" s="10"/>
      <c r="H210" s="10"/>
      <c r="I210" s="10"/>
    </row>
    <row r="211" spans="6:9" x14ac:dyDescent="0.2">
      <c r="F211" s="10"/>
      <c r="H211" s="10"/>
      <c r="I211" s="10"/>
    </row>
    <row r="212" spans="6:9" x14ac:dyDescent="0.2">
      <c r="F212" s="10"/>
      <c r="H212" s="10"/>
      <c r="I212" s="10"/>
    </row>
    <row r="213" spans="6:9" x14ac:dyDescent="0.2">
      <c r="F213" s="10"/>
      <c r="H213" s="10"/>
      <c r="I213" s="10"/>
    </row>
    <row r="214" spans="6:9" x14ac:dyDescent="0.2">
      <c r="F214" s="10"/>
      <c r="H214" s="10"/>
      <c r="I214" s="10"/>
    </row>
    <row r="215" spans="6:9" x14ac:dyDescent="0.2">
      <c r="F215" s="10"/>
      <c r="H215" s="10"/>
      <c r="I215" s="10"/>
    </row>
    <row r="216" spans="6:9" x14ac:dyDescent="0.2">
      <c r="F216" s="10"/>
      <c r="H216" s="10"/>
      <c r="I216" s="10"/>
    </row>
    <row r="217" spans="6:9" x14ac:dyDescent="0.2">
      <c r="F217" s="10"/>
      <c r="H217" s="10"/>
      <c r="I217" s="10"/>
    </row>
    <row r="218" spans="6:9" x14ac:dyDescent="0.2">
      <c r="F218" s="10"/>
      <c r="H218" s="10"/>
      <c r="I218" s="10"/>
    </row>
    <row r="219" spans="6:9" x14ac:dyDescent="0.2">
      <c r="F219" s="10"/>
      <c r="H219" s="10"/>
      <c r="I219" s="10"/>
    </row>
    <row r="220" spans="6:9" x14ac:dyDescent="0.2">
      <c r="F220" s="10"/>
      <c r="H220" s="10"/>
      <c r="I220" s="10"/>
    </row>
    <row r="221" spans="6:9" x14ac:dyDescent="0.2">
      <c r="F221" s="10"/>
      <c r="H221" s="10"/>
      <c r="I221" s="10"/>
    </row>
    <row r="222" spans="6:9" x14ac:dyDescent="0.2">
      <c r="F222" s="10"/>
      <c r="H222" s="10"/>
      <c r="I222" s="10"/>
    </row>
    <row r="223" spans="6:9" x14ac:dyDescent="0.2">
      <c r="F223" s="10"/>
      <c r="H223" s="10"/>
      <c r="I223" s="10"/>
    </row>
    <row r="224" spans="6:9" x14ac:dyDescent="0.2">
      <c r="F224" s="10"/>
      <c r="H224" s="10"/>
      <c r="I224" s="10"/>
    </row>
    <row r="225" spans="6:9" x14ac:dyDescent="0.2">
      <c r="F225" s="10"/>
      <c r="H225" s="10"/>
      <c r="I225" s="10"/>
    </row>
    <row r="226" spans="6:9" x14ac:dyDescent="0.2">
      <c r="F226" s="10"/>
      <c r="H226" s="10"/>
      <c r="I226" s="10"/>
    </row>
    <row r="227" spans="6:9" x14ac:dyDescent="0.2">
      <c r="F227" s="10"/>
      <c r="H227" s="10"/>
      <c r="I227" s="10"/>
    </row>
    <row r="228" spans="6:9" x14ac:dyDescent="0.2">
      <c r="F228" s="10"/>
      <c r="H228" s="10"/>
      <c r="I228" s="10"/>
    </row>
    <row r="229" spans="6:9" x14ac:dyDescent="0.2">
      <c r="F229" s="10"/>
      <c r="H229" s="10"/>
      <c r="I229" s="10"/>
    </row>
    <row r="230" spans="6:9" x14ac:dyDescent="0.2">
      <c r="F230" s="10"/>
      <c r="H230" s="10"/>
      <c r="I230" s="10"/>
    </row>
    <row r="231" spans="6:9" x14ac:dyDescent="0.2">
      <c r="F231" s="10"/>
      <c r="H231" s="10"/>
      <c r="I231" s="10"/>
    </row>
    <row r="232" spans="6:9" x14ac:dyDescent="0.2">
      <c r="F232" s="10"/>
      <c r="H232" s="10"/>
      <c r="I232" s="10"/>
    </row>
    <row r="233" spans="6:9" x14ac:dyDescent="0.2">
      <c r="F233" s="10"/>
      <c r="H233" s="10"/>
      <c r="I233" s="10"/>
    </row>
    <row r="234" spans="6:9" x14ac:dyDescent="0.2">
      <c r="F234" s="10"/>
      <c r="H234" s="10"/>
      <c r="I234" s="10"/>
    </row>
    <row r="235" spans="6:9" x14ac:dyDescent="0.2">
      <c r="F235" s="10"/>
      <c r="H235" s="10"/>
      <c r="I235" s="10"/>
    </row>
    <row r="236" spans="6:9" x14ac:dyDescent="0.2">
      <c r="F236" s="10"/>
      <c r="H236" s="10"/>
      <c r="I236" s="10"/>
    </row>
    <row r="237" spans="6:9" x14ac:dyDescent="0.2">
      <c r="F237" s="10"/>
      <c r="H237" s="10"/>
      <c r="I237" s="10"/>
    </row>
    <row r="238" spans="6:9" x14ac:dyDescent="0.2">
      <c r="F238" s="10"/>
      <c r="H238" s="10"/>
      <c r="I238" s="10"/>
    </row>
    <row r="239" spans="6:9" x14ac:dyDescent="0.2">
      <c r="F239" s="10"/>
      <c r="H239" s="10"/>
      <c r="I239" s="10"/>
    </row>
    <row r="240" spans="6:9" x14ac:dyDescent="0.2">
      <c r="F240" s="10"/>
      <c r="H240" s="10"/>
      <c r="I240" s="10"/>
    </row>
    <row r="241" spans="6:9" x14ac:dyDescent="0.2">
      <c r="F241" s="10"/>
      <c r="H241" s="10"/>
      <c r="I241" s="10"/>
    </row>
    <row r="242" spans="6:9" x14ac:dyDescent="0.2">
      <c r="F242" s="10"/>
      <c r="H242" s="10"/>
      <c r="I242" s="10"/>
    </row>
    <row r="243" spans="6:9" x14ac:dyDescent="0.2">
      <c r="F243" s="10"/>
      <c r="H243" s="10"/>
      <c r="I243" s="10"/>
    </row>
    <row r="244" spans="6:9" x14ac:dyDescent="0.2">
      <c r="F244" s="10"/>
      <c r="H244" s="10"/>
      <c r="I244" s="10"/>
    </row>
    <row r="245" spans="6:9" x14ac:dyDescent="0.2">
      <c r="F245" s="10"/>
      <c r="H245" s="10"/>
      <c r="I245" s="10"/>
    </row>
    <row r="246" spans="6:9" x14ac:dyDescent="0.2">
      <c r="F246" s="10"/>
      <c r="H246" s="10"/>
      <c r="I246" s="10"/>
    </row>
    <row r="247" spans="6:9" x14ac:dyDescent="0.2">
      <c r="F247" s="10"/>
      <c r="H247" s="10"/>
      <c r="I247" s="10"/>
    </row>
    <row r="248" spans="6:9" x14ac:dyDescent="0.2">
      <c r="F248" s="10"/>
      <c r="H248" s="10"/>
      <c r="I248" s="10"/>
    </row>
    <row r="249" spans="6:9" x14ac:dyDescent="0.2">
      <c r="F249" s="10"/>
      <c r="H249" s="10"/>
      <c r="I249" s="10"/>
    </row>
    <row r="250" spans="6:9" x14ac:dyDescent="0.2">
      <c r="F250" s="10"/>
      <c r="H250" s="10"/>
      <c r="I250" s="10"/>
    </row>
    <row r="251" spans="6:9" x14ac:dyDescent="0.2">
      <c r="F251" s="10"/>
      <c r="H251" s="10"/>
      <c r="I251" s="10"/>
    </row>
    <row r="252" spans="6:9" x14ac:dyDescent="0.2">
      <c r="F252" s="10"/>
      <c r="H252" s="10"/>
      <c r="I252" s="10"/>
    </row>
    <row r="253" spans="6:9" x14ac:dyDescent="0.2">
      <c r="F253" s="10"/>
      <c r="H253" s="10"/>
      <c r="I253" s="10"/>
    </row>
    <row r="254" spans="6:9" x14ac:dyDescent="0.2">
      <c r="F254" s="10"/>
      <c r="H254" s="10"/>
      <c r="I254" s="10"/>
    </row>
    <row r="255" spans="6:9" x14ac:dyDescent="0.2">
      <c r="F255" s="10"/>
      <c r="H255" s="10"/>
      <c r="I255" s="10"/>
    </row>
    <row r="256" spans="6:9" x14ac:dyDescent="0.2">
      <c r="F256" s="10"/>
      <c r="H256" s="10"/>
      <c r="I256" s="10"/>
    </row>
    <row r="257" spans="6:9" x14ac:dyDescent="0.2">
      <c r="F257" s="10"/>
      <c r="H257" s="10"/>
      <c r="I257" s="10"/>
    </row>
    <row r="258" spans="6:9" x14ac:dyDescent="0.2">
      <c r="F258" s="10"/>
      <c r="H258" s="10"/>
      <c r="I258" s="10"/>
    </row>
    <row r="259" spans="6:9" x14ac:dyDescent="0.2">
      <c r="F259" s="10"/>
      <c r="H259" s="10"/>
      <c r="I259" s="10"/>
    </row>
    <row r="260" spans="6:9" x14ac:dyDescent="0.2">
      <c r="F260" s="10"/>
      <c r="H260" s="10"/>
      <c r="I260" s="10"/>
    </row>
    <row r="261" spans="6:9" x14ac:dyDescent="0.2">
      <c r="F261" s="10"/>
      <c r="H261" s="10"/>
      <c r="I261" s="10"/>
    </row>
    <row r="262" spans="6:9" x14ac:dyDescent="0.2">
      <c r="F262" s="10"/>
      <c r="H262" s="10"/>
      <c r="I262" s="10"/>
    </row>
    <row r="263" spans="6:9" x14ac:dyDescent="0.2">
      <c r="F263" s="10"/>
      <c r="H263" s="10"/>
      <c r="I263" s="10"/>
    </row>
    <row r="264" spans="6:9" x14ac:dyDescent="0.2">
      <c r="F264" s="10"/>
      <c r="H264" s="10"/>
      <c r="I264" s="10"/>
    </row>
    <row r="265" spans="6:9" x14ac:dyDescent="0.2">
      <c r="F265" s="10"/>
      <c r="H265" s="10"/>
      <c r="I265" s="10"/>
    </row>
    <row r="266" spans="6:9" x14ac:dyDescent="0.2">
      <c r="F266" s="10"/>
      <c r="H266" s="10"/>
      <c r="I266" s="10"/>
    </row>
    <row r="267" spans="6:9" x14ac:dyDescent="0.2">
      <c r="F267" s="10"/>
      <c r="H267" s="10"/>
      <c r="I267" s="10"/>
    </row>
    <row r="268" spans="6:9" x14ac:dyDescent="0.2">
      <c r="F268" s="10"/>
      <c r="H268" s="10"/>
      <c r="I268" s="10"/>
    </row>
    <row r="269" spans="6:9" x14ac:dyDescent="0.2">
      <c r="F269" s="10"/>
      <c r="H269" s="10"/>
      <c r="I269" s="10"/>
    </row>
    <row r="270" spans="6:9" x14ac:dyDescent="0.2">
      <c r="F270" s="10"/>
      <c r="H270" s="10"/>
      <c r="I270" s="10"/>
    </row>
    <row r="271" spans="6:9" x14ac:dyDescent="0.2">
      <c r="F271" s="10"/>
      <c r="H271" s="10"/>
      <c r="I271" s="10"/>
    </row>
    <row r="272" spans="6:9" x14ac:dyDescent="0.2">
      <c r="F272" s="10"/>
      <c r="H272" s="10"/>
      <c r="I272" s="10"/>
    </row>
    <row r="273" spans="6:9" x14ac:dyDescent="0.2">
      <c r="F273" s="10"/>
      <c r="H273" s="10"/>
      <c r="I273" s="10"/>
    </row>
    <row r="274" spans="6:9" x14ac:dyDescent="0.2">
      <c r="F274" s="10"/>
      <c r="H274" s="10"/>
      <c r="I274" s="10"/>
    </row>
    <row r="275" spans="6:9" x14ac:dyDescent="0.2">
      <c r="F275" s="10"/>
      <c r="H275" s="10"/>
      <c r="I275" s="10"/>
    </row>
    <row r="276" spans="6:9" x14ac:dyDescent="0.2">
      <c r="F276" s="10"/>
      <c r="H276" s="10"/>
      <c r="I276" s="10"/>
    </row>
    <row r="277" spans="6:9" x14ac:dyDescent="0.2">
      <c r="F277" s="10"/>
      <c r="H277" s="10"/>
      <c r="I277" s="10"/>
    </row>
    <row r="278" spans="6:9" x14ac:dyDescent="0.2">
      <c r="F278" s="10"/>
      <c r="H278" s="10"/>
      <c r="I278" s="10"/>
    </row>
    <row r="279" spans="6:9" x14ac:dyDescent="0.2">
      <c r="F279" s="10"/>
      <c r="H279" s="10"/>
      <c r="I279" s="10"/>
    </row>
    <row r="280" spans="6:9" x14ac:dyDescent="0.2">
      <c r="F280" s="10"/>
      <c r="H280" s="10"/>
      <c r="I280" s="10"/>
    </row>
    <row r="281" spans="6:9" x14ac:dyDescent="0.2">
      <c r="F281" s="10"/>
      <c r="H281" s="10"/>
      <c r="I281" s="10"/>
    </row>
    <row r="282" spans="6:9" x14ac:dyDescent="0.2">
      <c r="F282" s="10"/>
      <c r="H282" s="10"/>
      <c r="I282" s="10"/>
    </row>
    <row r="283" spans="6:9" x14ac:dyDescent="0.2">
      <c r="F283" s="10"/>
      <c r="H283" s="10"/>
      <c r="I283" s="10"/>
    </row>
    <row r="284" spans="6:9" x14ac:dyDescent="0.2">
      <c r="F284" s="10"/>
      <c r="H284" s="10"/>
      <c r="I284" s="10"/>
    </row>
    <row r="285" spans="6:9" x14ac:dyDescent="0.2">
      <c r="F285" s="10"/>
      <c r="H285" s="10"/>
      <c r="I285" s="10"/>
    </row>
    <row r="286" spans="6:9" x14ac:dyDescent="0.2">
      <c r="F286" s="10"/>
      <c r="H286" s="10"/>
      <c r="I286" s="10"/>
    </row>
    <row r="287" spans="6:9" x14ac:dyDescent="0.2">
      <c r="F287" s="10"/>
      <c r="H287" s="10"/>
      <c r="I287" s="10"/>
    </row>
    <row r="288" spans="6:9" x14ac:dyDescent="0.2">
      <c r="F288" s="10"/>
      <c r="H288" s="10"/>
      <c r="I288" s="10"/>
    </row>
    <row r="289" spans="6:9" x14ac:dyDescent="0.2">
      <c r="F289" s="10"/>
      <c r="H289" s="10"/>
      <c r="I289" s="10"/>
    </row>
    <row r="290" spans="6:9" x14ac:dyDescent="0.2">
      <c r="F290" s="10"/>
      <c r="H290" s="10"/>
      <c r="I290" s="10"/>
    </row>
    <row r="291" spans="6:9" x14ac:dyDescent="0.2">
      <c r="F291" s="10"/>
      <c r="H291" s="10"/>
      <c r="I291" s="10"/>
    </row>
    <row r="292" spans="6:9" x14ac:dyDescent="0.2">
      <c r="F292" s="10"/>
      <c r="H292" s="10"/>
      <c r="I292" s="10"/>
    </row>
    <row r="293" spans="6:9" x14ac:dyDescent="0.2">
      <c r="F293" s="10"/>
      <c r="H293" s="10"/>
      <c r="I293" s="10"/>
    </row>
    <row r="294" spans="6:9" x14ac:dyDescent="0.2">
      <c r="F294" s="10"/>
      <c r="H294" s="10"/>
      <c r="I294" s="10"/>
    </row>
    <row r="295" spans="6:9" x14ac:dyDescent="0.2">
      <c r="F295" s="10"/>
      <c r="H295" s="10"/>
      <c r="I295" s="10"/>
    </row>
    <row r="296" spans="6:9" x14ac:dyDescent="0.2">
      <c r="F296" s="10"/>
      <c r="H296" s="10"/>
      <c r="I296" s="10"/>
    </row>
    <row r="297" spans="6:9" x14ac:dyDescent="0.2">
      <c r="F297" s="10"/>
      <c r="H297" s="10"/>
      <c r="I297" s="10"/>
    </row>
    <row r="298" spans="6:9" x14ac:dyDescent="0.2">
      <c r="F298" s="10"/>
      <c r="H298" s="10"/>
      <c r="I298" s="10"/>
    </row>
    <row r="299" spans="6:9" x14ac:dyDescent="0.2">
      <c r="F299" s="10"/>
      <c r="H299" s="10"/>
      <c r="I299" s="10"/>
    </row>
    <row r="300" spans="6:9" x14ac:dyDescent="0.2">
      <c r="F300" s="10"/>
      <c r="H300" s="10"/>
      <c r="I300" s="10"/>
    </row>
    <row r="301" spans="6:9" x14ac:dyDescent="0.2">
      <c r="F301" s="10"/>
      <c r="H301" s="10"/>
      <c r="I301" s="10"/>
    </row>
    <row r="302" spans="6:9" x14ac:dyDescent="0.2">
      <c r="F302" s="10"/>
      <c r="H302" s="10"/>
      <c r="I302" s="10"/>
    </row>
    <row r="303" spans="6:9" x14ac:dyDescent="0.2">
      <c r="F303" s="10"/>
      <c r="H303" s="10"/>
      <c r="I303" s="10"/>
    </row>
    <row r="304" spans="6:9" x14ac:dyDescent="0.2">
      <c r="F304" s="10"/>
      <c r="H304" s="10"/>
      <c r="I304" s="10"/>
    </row>
    <row r="305" spans="6:9" x14ac:dyDescent="0.2">
      <c r="F305" s="10"/>
      <c r="H305" s="10"/>
      <c r="I305" s="10"/>
    </row>
    <row r="306" spans="6:9" x14ac:dyDescent="0.2">
      <c r="F306" s="10"/>
      <c r="H306" s="10"/>
      <c r="I306" s="10"/>
    </row>
    <row r="307" spans="6:9" x14ac:dyDescent="0.2">
      <c r="F307" s="10"/>
      <c r="H307" s="10"/>
      <c r="I307" s="10"/>
    </row>
    <row r="308" spans="6:9" x14ac:dyDescent="0.2">
      <c r="F308" s="10"/>
      <c r="H308" s="10"/>
      <c r="I308" s="10"/>
    </row>
    <row r="309" spans="6:9" x14ac:dyDescent="0.2">
      <c r="F309" s="10"/>
      <c r="H309" s="10"/>
      <c r="I309" s="10"/>
    </row>
    <row r="310" spans="6:9" x14ac:dyDescent="0.2">
      <c r="F310" s="10"/>
      <c r="H310" s="10"/>
      <c r="I310" s="10"/>
    </row>
    <row r="311" spans="6:9" x14ac:dyDescent="0.2">
      <c r="F311" s="10"/>
      <c r="H311" s="10"/>
      <c r="I311" s="10"/>
    </row>
    <row r="312" spans="6:9" x14ac:dyDescent="0.2">
      <c r="F312" s="10"/>
      <c r="H312" s="10"/>
      <c r="I312" s="10"/>
    </row>
    <row r="313" spans="6:9" x14ac:dyDescent="0.2">
      <c r="F313" s="10"/>
      <c r="H313" s="10"/>
      <c r="I313" s="10"/>
    </row>
    <row r="314" spans="6:9" x14ac:dyDescent="0.2">
      <c r="F314" s="10"/>
      <c r="H314" s="10"/>
      <c r="I314" s="10"/>
    </row>
    <row r="315" spans="6:9" x14ac:dyDescent="0.2">
      <c r="F315" s="10"/>
      <c r="H315" s="10"/>
      <c r="I315" s="10"/>
    </row>
    <row r="316" spans="6:9" x14ac:dyDescent="0.2">
      <c r="F316" s="10"/>
      <c r="H316" s="10"/>
      <c r="I316" s="10"/>
    </row>
    <row r="317" spans="6:9" x14ac:dyDescent="0.2">
      <c r="F317" s="10"/>
      <c r="H317" s="10"/>
      <c r="I317" s="10"/>
    </row>
    <row r="318" spans="6:9" x14ac:dyDescent="0.2">
      <c r="F318" s="10"/>
      <c r="H318" s="10"/>
      <c r="I318" s="10"/>
    </row>
    <row r="319" spans="6:9" x14ac:dyDescent="0.2">
      <c r="F319" s="10"/>
      <c r="H319" s="10"/>
      <c r="I319" s="10"/>
    </row>
    <row r="320" spans="6:9" x14ac:dyDescent="0.2">
      <c r="F320" s="10"/>
      <c r="H320" s="10"/>
      <c r="I320" s="10"/>
    </row>
    <row r="321" spans="6:9" x14ac:dyDescent="0.2">
      <c r="F321" s="10"/>
      <c r="H321" s="10"/>
      <c r="I321" s="10"/>
    </row>
    <row r="322" spans="6:9" x14ac:dyDescent="0.2">
      <c r="F322" s="10"/>
      <c r="H322" s="10"/>
      <c r="I322" s="10"/>
    </row>
    <row r="323" spans="6:9" x14ac:dyDescent="0.2">
      <c r="F323" s="10"/>
      <c r="H323" s="10"/>
      <c r="I323" s="10"/>
    </row>
    <row r="324" spans="6:9" x14ac:dyDescent="0.2">
      <c r="F324" s="10"/>
      <c r="H324" s="10"/>
      <c r="I324" s="10"/>
    </row>
    <row r="325" spans="6:9" x14ac:dyDescent="0.2">
      <c r="F325" s="10"/>
      <c r="H325" s="10"/>
      <c r="I325" s="10"/>
    </row>
    <row r="326" spans="6:9" x14ac:dyDescent="0.2">
      <c r="F326" s="10"/>
      <c r="H326" s="10"/>
      <c r="I326" s="10"/>
    </row>
    <row r="327" spans="6:9" x14ac:dyDescent="0.2">
      <c r="F327" s="10"/>
      <c r="H327" s="10"/>
      <c r="I327" s="10"/>
    </row>
    <row r="328" spans="6:9" x14ac:dyDescent="0.2">
      <c r="F328" s="10"/>
      <c r="H328" s="10"/>
      <c r="I328" s="10"/>
    </row>
    <row r="329" spans="6:9" x14ac:dyDescent="0.2">
      <c r="F329" s="10"/>
      <c r="H329" s="10"/>
      <c r="I329" s="10"/>
    </row>
    <row r="330" spans="6:9" x14ac:dyDescent="0.2">
      <c r="F330" s="10"/>
      <c r="H330" s="10"/>
      <c r="I330" s="10"/>
    </row>
    <row r="331" spans="6:9" x14ac:dyDescent="0.2">
      <c r="F331" s="10"/>
      <c r="H331" s="10"/>
      <c r="I331" s="10"/>
    </row>
    <row r="332" spans="6:9" x14ac:dyDescent="0.2">
      <c r="F332" s="10"/>
      <c r="H332" s="10"/>
      <c r="I332" s="10"/>
    </row>
    <row r="333" spans="6:9" x14ac:dyDescent="0.2">
      <c r="F333" s="10"/>
      <c r="H333" s="10"/>
      <c r="I333" s="10"/>
    </row>
    <row r="334" spans="6:9" x14ac:dyDescent="0.2">
      <c r="F334" s="10"/>
      <c r="H334" s="10"/>
      <c r="I334" s="10"/>
    </row>
    <row r="335" spans="6:9" x14ac:dyDescent="0.2">
      <c r="F335" s="10"/>
      <c r="H335" s="10"/>
      <c r="I335" s="10"/>
    </row>
    <row r="336" spans="6:9" x14ac:dyDescent="0.2">
      <c r="F336" s="10"/>
      <c r="H336" s="10"/>
      <c r="I336" s="10"/>
    </row>
    <row r="337" spans="6:9" x14ac:dyDescent="0.2">
      <c r="F337" s="10"/>
      <c r="H337" s="10"/>
      <c r="I337" s="10"/>
    </row>
    <row r="338" spans="6:9" x14ac:dyDescent="0.2">
      <c r="F338" s="10"/>
      <c r="H338" s="10"/>
      <c r="I338" s="10"/>
    </row>
    <row r="339" spans="6:9" x14ac:dyDescent="0.2">
      <c r="F339" s="10"/>
      <c r="H339" s="10"/>
      <c r="I339" s="10"/>
    </row>
    <row r="340" spans="6:9" x14ac:dyDescent="0.2">
      <c r="F340" s="10"/>
      <c r="H340" s="10"/>
      <c r="I340" s="10"/>
    </row>
    <row r="341" spans="6:9" x14ac:dyDescent="0.2">
      <c r="F341" s="10"/>
      <c r="H341" s="10"/>
      <c r="I341" s="10"/>
    </row>
    <row r="342" spans="6:9" x14ac:dyDescent="0.2">
      <c r="F342" s="10"/>
      <c r="H342" s="10"/>
      <c r="I342" s="10"/>
    </row>
    <row r="343" spans="6:9" x14ac:dyDescent="0.2">
      <c r="F343" s="10"/>
      <c r="H343" s="10"/>
      <c r="I343" s="10"/>
    </row>
    <row r="344" spans="6:9" x14ac:dyDescent="0.2">
      <c r="F344" s="10"/>
      <c r="H344" s="10"/>
      <c r="I344" s="10"/>
    </row>
    <row r="345" spans="6:9" x14ac:dyDescent="0.2">
      <c r="F345" s="10"/>
      <c r="H345" s="10"/>
      <c r="I345" s="10"/>
    </row>
    <row r="346" spans="6:9" x14ac:dyDescent="0.2">
      <c r="F346" s="10"/>
      <c r="H346" s="10"/>
      <c r="I346" s="10"/>
    </row>
    <row r="347" spans="6:9" x14ac:dyDescent="0.2">
      <c r="F347" s="10"/>
      <c r="H347" s="10"/>
      <c r="I347" s="10"/>
    </row>
    <row r="348" spans="6:9" x14ac:dyDescent="0.2">
      <c r="F348" s="10"/>
      <c r="H348" s="10"/>
      <c r="I348" s="10"/>
    </row>
    <row r="349" spans="6:9" x14ac:dyDescent="0.2">
      <c r="F349" s="10"/>
      <c r="H349" s="10"/>
      <c r="I349" s="10"/>
    </row>
    <row r="350" spans="6:9" x14ac:dyDescent="0.2">
      <c r="F350" s="10"/>
      <c r="H350" s="10"/>
      <c r="I350" s="10"/>
    </row>
    <row r="351" spans="6:9" x14ac:dyDescent="0.2">
      <c r="F351" s="10"/>
      <c r="H351" s="10"/>
      <c r="I351" s="10"/>
    </row>
    <row r="352" spans="6:9" x14ac:dyDescent="0.2">
      <c r="F352" s="10"/>
      <c r="H352" s="10"/>
      <c r="I352" s="10"/>
    </row>
    <row r="353" spans="6:9" x14ac:dyDescent="0.2">
      <c r="F353" s="10"/>
      <c r="H353" s="10"/>
      <c r="I353" s="10"/>
    </row>
    <row r="354" spans="6:9" x14ac:dyDescent="0.2">
      <c r="F354" s="10"/>
      <c r="H354" s="10"/>
      <c r="I354" s="10"/>
    </row>
    <row r="355" spans="6:9" x14ac:dyDescent="0.2">
      <c r="F355" s="10"/>
      <c r="H355" s="10"/>
      <c r="I355" s="10"/>
    </row>
    <row r="356" spans="6:9" x14ac:dyDescent="0.2">
      <c r="F356" s="10"/>
      <c r="H356" s="10"/>
      <c r="I356" s="10"/>
    </row>
    <row r="357" spans="6:9" x14ac:dyDescent="0.2">
      <c r="F357" s="10"/>
      <c r="H357" s="10"/>
      <c r="I357" s="10"/>
    </row>
    <row r="358" spans="6:9" x14ac:dyDescent="0.2">
      <c r="F358" s="10"/>
      <c r="H358" s="10"/>
      <c r="I358" s="10"/>
    </row>
    <row r="359" spans="6:9" x14ac:dyDescent="0.2">
      <c r="F359" s="10"/>
      <c r="H359" s="10"/>
      <c r="I359" s="10"/>
    </row>
    <row r="360" spans="6:9" x14ac:dyDescent="0.2">
      <c r="F360" s="10"/>
      <c r="H360" s="10"/>
      <c r="I360" s="10"/>
    </row>
    <row r="361" spans="6:9" x14ac:dyDescent="0.2">
      <c r="F361" s="10"/>
      <c r="H361" s="10"/>
      <c r="I361" s="10"/>
    </row>
    <row r="362" spans="6:9" x14ac:dyDescent="0.2">
      <c r="F362" s="10"/>
      <c r="H362" s="10"/>
      <c r="I362" s="10"/>
    </row>
    <row r="363" spans="6:9" x14ac:dyDescent="0.2">
      <c r="F363" s="10"/>
      <c r="H363" s="10"/>
      <c r="I363" s="10"/>
    </row>
    <row r="364" spans="6:9" x14ac:dyDescent="0.2">
      <c r="F364" s="10"/>
      <c r="H364" s="10"/>
      <c r="I364" s="10"/>
    </row>
    <row r="365" spans="6:9" x14ac:dyDescent="0.2">
      <c r="F365" s="10"/>
      <c r="H365" s="10"/>
      <c r="I365" s="10"/>
    </row>
    <row r="366" spans="6:9" x14ac:dyDescent="0.2">
      <c r="F366" s="10"/>
      <c r="H366" s="10"/>
      <c r="I366" s="10"/>
    </row>
    <row r="367" spans="6:9" x14ac:dyDescent="0.2">
      <c r="F367" s="10"/>
      <c r="H367" s="10"/>
      <c r="I367" s="10"/>
    </row>
    <row r="368" spans="6:9" x14ac:dyDescent="0.2">
      <c r="F368" s="10"/>
      <c r="H368" s="10"/>
      <c r="I368" s="10"/>
    </row>
    <row r="369" spans="6:9" x14ac:dyDescent="0.2">
      <c r="F369" s="10"/>
      <c r="H369" s="10"/>
      <c r="I369" s="10"/>
    </row>
    <row r="370" spans="6:9" x14ac:dyDescent="0.2">
      <c r="F370" s="10"/>
      <c r="H370" s="10"/>
      <c r="I370" s="10"/>
    </row>
    <row r="371" spans="6:9" x14ac:dyDescent="0.2">
      <c r="F371" s="10"/>
      <c r="H371" s="10"/>
      <c r="I371" s="10"/>
    </row>
    <row r="372" spans="6:9" x14ac:dyDescent="0.2">
      <c r="F372" s="10"/>
      <c r="H372" s="10"/>
      <c r="I372" s="10"/>
    </row>
    <row r="373" spans="6:9" x14ac:dyDescent="0.2">
      <c r="F373" s="10"/>
      <c r="H373" s="10"/>
      <c r="I373" s="10"/>
    </row>
    <row r="374" spans="6:9" x14ac:dyDescent="0.2">
      <c r="F374" s="10"/>
      <c r="H374" s="10"/>
      <c r="I374" s="10"/>
    </row>
    <row r="375" spans="6:9" x14ac:dyDescent="0.2">
      <c r="F375" s="10"/>
      <c r="H375" s="10"/>
      <c r="I375" s="10"/>
    </row>
    <row r="376" spans="6:9" x14ac:dyDescent="0.2">
      <c r="F376" s="10"/>
      <c r="H376" s="10"/>
      <c r="I376" s="10"/>
    </row>
    <row r="377" spans="6:9" x14ac:dyDescent="0.2">
      <c r="F377" s="10"/>
      <c r="H377" s="10"/>
      <c r="I377" s="10"/>
    </row>
    <row r="378" spans="6:9" x14ac:dyDescent="0.2">
      <c r="F378" s="10"/>
      <c r="H378" s="10"/>
      <c r="I378" s="10"/>
    </row>
    <row r="379" spans="6:9" x14ac:dyDescent="0.2">
      <c r="F379" s="10"/>
      <c r="H379" s="10"/>
      <c r="I379" s="10"/>
    </row>
    <row r="380" spans="6:9" x14ac:dyDescent="0.2">
      <c r="F380" s="10"/>
      <c r="H380" s="10"/>
      <c r="I380" s="10"/>
    </row>
    <row r="381" spans="6:9" x14ac:dyDescent="0.2">
      <c r="F381" s="10"/>
      <c r="H381" s="10"/>
      <c r="I381" s="10"/>
    </row>
    <row r="382" spans="6:9" x14ac:dyDescent="0.2">
      <c r="F382" s="10"/>
      <c r="H382" s="10"/>
      <c r="I382" s="10"/>
    </row>
    <row r="383" spans="6:9" x14ac:dyDescent="0.2">
      <c r="F383" s="10"/>
      <c r="H383" s="10"/>
      <c r="I383" s="10"/>
    </row>
    <row r="384" spans="6:9" x14ac:dyDescent="0.2">
      <c r="F384" s="10"/>
      <c r="H384" s="10"/>
      <c r="I384" s="10"/>
    </row>
    <row r="385" spans="6:9" x14ac:dyDescent="0.2">
      <c r="F385" s="10"/>
      <c r="H385" s="10"/>
      <c r="I385" s="10"/>
    </row>
    <row r="386" spans="6:9" x14ac:dyDescent="0.2">
      <c r="F386" s="10"/>
      <c r="H386" s="10"/>
      <c r="I386" s="10"/>
    </row>
    <row r="387" spans="6:9" x14ac:dyDescent="0.2">
      <c r="F387" s="10"/>
      <c r="H387" s="10"/>
      <c r="I387" s="10"/>
    </row>
    <row r="388" spans="6:9" x14ac:dyDescent="0.2">
      <c r="F388" s="10"/>
      <c r="H388" s="10"/>
      <c r="I388" s="10"/>
    </row>
    <row r="389" spans="6:9" x14ac:dyDescent="0.2">
      <c r="F389" s="10"/>
      <c r="H389" s="10"/>
      <c r="I389" s="10"/>
    </row>
    <row r="390" spans="6:9" x14ac:dyDescent="0.2">
      <c r="F390" s="10"/>
      <c r="H390" s="10"/>
      <c r="I390" s="10"/>
    </row>
    <row r="391" spans="6:9" x14ac:dyDescent="0.2">
      <c r="F391" s="10"/>
      <c r="H391" s="10"/>
      <c r="I391" s="10"/>
    </row>
    <row r="392" spans="6:9" x14ac:dyDescent="0.2">
      <c r="F392" s="10"/>
      <c r="H392" s="10"/>
      <c r="I392" s="10"/>
    </row>
    <row r="393" spans="6:9" x14ac:dyDescent="0.2">
      <c r="F393" s="10"/>
      <c r="H393" s="10"/>
      <c r="I393" s="10"/>
    </row>
    <row r="394" spans="6:9" x14ac:dyDescent="0.2">
      <c r="F394" s="10"/>
      <c r="H394" s="10"/>
      <c r="I394" s="10"/>
    </row>
    <row r="395" spans="6:9" x14ac:dyDescent="0.2">
      <c r="F395" s="10"/>
      <c r="H395" s="10"/>
      <c r="I395" s="10"/>
    </row>
    <row r="396" spans="6:9" x14ac:dyDescent="0.2">
      <c r="F396" s="10"/>
      <c r="H396" s="10"/>
      <c r="I396" s="10"/>
    </row>
    <row r="397" spans="6:9" x14ac:dyDescent="0.2">
      <c r="F397" s="10"/>
      <c r="H397" s="10"/>
      <c r="I397" s="10"/>
    </row>
    <row r="398" spans="6:9" x14ac:dyDescent="0.2">
      <c r="F398" s="10"/>
      <c r="H398" s="10"/>
      <c r="I398" s="10"/>
    </row>
    <row r="399" spans="6:9" x14ac:dyDescent="0.2">
      <c r="F399" s="10"/>
      <c r="H399" s="10"/>
      <c r="I399" s="10"/>
    </row>
    <row r="400" spans="6:9" x14ac:dyDescent="0.2">
      <c r="F400" s="10"/>
      <c r="H400" s="10"/>
      <c r="I400" s="10"/>
    </row>
    <row r="401" spans="6:9" x14ac:dyDescent="0.2">
      <c r="F401" s="10"/>
      <c r="H401" s="10"/>
      <c r="I401" s="10"/>
    </row>
    <row r="402" spans="6:9" x14ac:dyDescent="0.2">
      <c r="F402" s="10"/>
      <c r="H402" s="10"/>
      <c r="I402" s="10"/>
    </row>
    <row r="403" spans="6:9" x14ac:dyDescent="0.2">
      <c r="F403" s="10"/>
      <c r="H403" s="10"/>
      <c r="I403" s="10"/>
    </row>
    <row r="404" spans="6:9" x14ac:dyDescent="0.2">
      <c r="F404" s="10"/>
      <c r="H404" s="10"/>
      <c r="I404" s="10"/>
    </row>
    <row r="405" spans="6:9" x14ac:dyDescent="0.2">
      <c r="F405" s="10"/>
      <c r="H405" s="10"/>
      <c r="I405" s="10"/>
    </row>
    <row r="406" spans="6:9" x14ac:dyDescent="0.2">
      <c r="F406" s="10"/>
      <c r="H406" s="10"/>
      <c r="I406" s="10"/>
    </row>
    <row r="407" spans="6:9" x14ac:dyDescent="0.2">
      <c r="F407" s="10"/>
      <c r="H407" s="10"/>
      <c r="I407" s="10"/>
    </row>
    <row r="408" spans="6:9" x14ac:dyDescent="0.2">
      <c r="F408" s="10"/>
      <c r="H408" s="10"/>
      <c r="I408" s="10"/>
    </row>
    <row r="409" spans="6:9" x14ac:dyDescent="0.2">
      <c r="F409" s="10"/>
      <c r="H409" s="10"/>
      <c r="I409" s="10"/>
    </row>
    <row r="410" spans="6:9" x14ac:dyDescent="0.2">
      <c r="F410" s="10"/>
      <c r="H410" s="10"/>
      <c r="I410" s="10"/>
    </row>
    <row r="411" spans="6:9" x14ac:dyDescent="0.2">
      <c r="F411" s="10"/>
      <c r="H411" s="10"/>
      <c r="I411" s="10"/>
    </row>
    <row r="412" spans="6:9" x14ac:dyDescent="0.2">
      <c r="F412" s="10"/>
      <c r="H412" s="10"/>
      <c r="I412" s="10"/>
    </row>
    <row r="413" spans="6:9" x14ac:dyDescent="0.2">
      <c r="F413" s="10"/>
      <c r="H413" s="10"/>
      <c r="I413" s="10"/>
    </row>
    <row r="414" spans="6:9" x14ac:dyDescent="0.2">
      <c r="F414" s="10"/>
      <c r="H414" s="10"/>
      <c r="I414" s="10"/>
    </row>
    <row r="415" spans="6:9" x14ac:dyDescent="0.2">
      <c r="F415" s="10"/>
      <c r="H415" s="10"/>
      <c r="I415" s="10"/>
    </row>
    <row r="416" spans="6:9" x14ac:dyDescent="0.2">
      <c r="F416" s="10"/>
      <c r="H416" s="10"/>
      <c r="I416" s="10"/>
    </row>
    <row r="417" spans="6:9" x14ac:dyDescent="0.2">
      <c r="F417" s="10"/>
      <c r="H417" s="10"/>
      <c r="I417" s="10"/>
    </row>
    <row r="418" spans="6:9" x14ac:dyDescent="0.2">
      <c r="F418" s="10"/>
      <c r="H418" s="10"/>
      <c r="I418" s="10"/>
    </row>
    <row r="419" spans="6:9" x14ac:dyDescent="0.2">
      <c r="F419" s="10"/>
      <c r="H419" s="10"/>
      <c r="I419" s="10"/>
    </row>
    <row r="420" spans="6:9" x14ac:dyDescent="0.2">
      <c r="F420" s="10"/>
      <c r="H420" s="10"/>
      <c r="I420" s="10"/>
    </row>
    <row r="421" spans="6:9" x14ac:dyDescent="0.2">
      <c r="F421" s="10"/>
      <c r="H421" s="10"/>
      <c r="I421" s="10"/>
    </row>
    <row r="422" spans="6:9" x14ac:dyDescent="0.2">
      <c r="F422" s="10"/>
      <c r="H422" s="10"/>
      <c r="I422" s="10"/>
    </row>
    <row r="423" spans="6:9" x14ac:dyDescent="0.2">
      <c r="F423" s="10"/>
      <c r="H423" s="10"/>
      <c r="I423" s="10"/>
    </row>
    <row r="424" spans="6:9" x14ac:dyDescent="0.2">
      <c r="F424" s="10"/>
      <c r="H424" s="10"/>
      <c r="I424" s="10"/>
    </row>
    <row r="425" spans="6:9" x14ac:dyDescent="0.2">
      <c r="F425" s="10"/>
      <c r="H425" s="10"/>
      <c r="I425" s="10"/>
    </row>
    <row r="426" spans="6:9" x14ac:dyDescent="0.2">
      <c r="F426" s="10"/>
      <c r="H426" s="10"/>
      <c r="I426" s="10"/>
    </row>
    <row r="427" spans="6:9" x14ac:dyDescent="0.2">
      <c r="F427" s="10"/>
      <c r="H427" s="10"/>
      <c r="I427" s="10"/>
    </row>
    <row r="428" spans="6:9" x14ac:dyDescent="0.2">
      <c r="F428" s="10"/>
      <c r="H428" s="10"/>
      <c r="I428" s="10"/>
    </row>
    <row r="429" spans="6:9" x14ac:dyDescent="0.2">
      <c r="F429" s="10"/>
      <c r="H429" s="10"/>
      <c r="I429" s="10"/>
    </row>
    <row r="430" spans="6:9" x14ac:dyDescent="0.2">
      <c r="F430" s="10"/>
      <c r="H430" s="10"/>
      <c r="I430" s="10"/>
    </row>
    <row r="431" spans="6:9" x14ac:dyDescent="0.2">
      <c r="F431" s="10"/>
      <c r="H431" s="10"/>
      <c r="I431" s="10"/>
    </row>
    <row r="432" spans="6:9" x14ac:dyDescent="0.2">
      <c r="F432" s="10"/>
      <c r="H432" s="10"/>
      <c r="I432" s="10"/>
    </row>
    <row r="433" spans="6:9" x14ac:dyDescent="0.2">
      <c r="F433" s="10"/>
      <c r="H433" s="10"/>
      <c r="I433" s="10"/>
    </row>
    <row r="434" spans="6:9" x14ac:dyDescent="0.2">
      <c r="F434" s="10"/>
      <c r="H434" s="10"/>
      <c r="I434" s="10"/>
    </row>
    <row r="435" spans="6:9" x14ac:dyDescent="0.2">
      <c r="F435" s="10"/>
      <c r="H435" s="10"/>
      <c r="I435" s="10"/>
    </row>
    <row r="436" spans="6:9" x14ac:dyDescent="0.2">
      <c r="F436" s="10"/>
      <c r="H436" s="10"/>
      <c r="I436" s="10"/>
    </row>
    <row r="437" spans="6:9" x14ac:dyDescent="0.2">
      <c r="F437" s="10"/>
      <c r="H437" s="10"/>
      <c r="I437" s="10"/>
    </row>
    <row r="438" spans="6:9" x14ac:dyDescent="0.2">
      <c r="F438" s="10"/>
      <c r="H438" s="10"/>
      <c r="I438" s="10"/>
    </row>
    <row r="439" spans="6:9" x14ac:dyDescent="0.2">
      <c r="F439" s="10"/>
      <c r="H439" s="10"/>
      <c r="I439" s="10"/>
    </row>
    <row r="440" spans="6:9" x14ac:dyDescent="0.2">
      <c r="F440" s="10"/>
      <c r="H440" s="10"/>
      <c r="I440" s="10"/>
    </row>
    <row r="441" spans="6:9" x14ac:dyDescent="0.2">
      <c r="F441" s="10"/>
      <c r="H441" s="10"/>
      <c r="I441" s="10"/>
    </row>
    <row r="442" spans="6:9" x14ac:dyDescent="0.2">
      <c r="F442" s="10"/>
      <c r="H442" s="10"/>
      <c r="I442" s="10"/>
    </row>
    <row r="443" spans="6:9" x14ac:dyDescent="0.2">
      <c r="F443" s="10"/>
      <c r="H443" s="10"/>
      <c r="I443" s="10"/>
    </row>
    <row r="444" spans="6:9" x14ac:dyDescent="0.2">
      <c r="G444" s="11"/>
      <c r="H444" s="11"/>
      <c r="I444" s="11"/>
    </row>
    <row r="445" spans="6:9" x14ac:dyDescent="0.2">
      <c r="G445" s="11"/>
      <c r="H445" s="11"/>
      <c r="I445" s="11"/>
    </row>
    <row r="446" spans="6:9" x14ac:dyDescent="0.2">
      <c r="G446" s="11"/>
      <c r="H446" s="11"/>
      <c r="I446" s="11"/>
    </row>
    <row r="447" spans="6:9" x14ac:dyDescent="0.2">
      <c r="G447" s="11"/>
      <c r="H447" s="11"/>
      <c r="I447" s="11"/>
    </row>
    <row r="448" spans="6:9" x14ac:dyDescent="0.2">
      <c r="G448" s="11"/>
      <c r="H448" s="11"/>
      <c r="I448" s="11"/>
    </row>
    <row r="449" spans="7:9" x14ac:dyDescent="0.2">
      <c r="G449" s="11"/>
      <c r="H449" s="11"/>
      <c r="I449" s="11"/>
    </row>
    <row r="450" spans="7:9" x14ac:dyDescent="0.2">
      <c r="G450" s="11"/>
      <c r="H450" s="11"/>
      <c r="I450" s="11"/>
    </row>
    <row r="451" spans="7:9" x14ac:dyDescent="0.2">
      <c r="G451" s="11"/>
      <c r="H451" s="11"/>
      <c r="I451" s="11"/>
    </row>
    <row r="452" spans="7:9" x14ac:dyDescent="0.2">
      <c r="G452" s="11"/>
      <c r="H452" s="11"/>
      <c r="I452" s="11"/>
    </row>
    <row r="453" spans="7:9" x14ac:dyDescent="0.2">
      <c r="G453" s="11"/>
      <c r="H453" s="11"/>
      <c r="I453" s="11"/>
    </row>
    <row r="454" spans="7:9" x14ac:dyDescent="0.2">
      <c r="G454" s="11"/>
      <c r="H454" s="11"/>
      <c r="I454" s="11"/>
    </row>
    <row r="455" spans="7:9" x14ac:dyDescent="0.2">
      <c r="G455" s="11"/>
      <c r="H455" s="11"/>
      <c r="I455" s="11"/>
    </row>
    <row r="456" spans="7:9" x14ac:dyDescent="0.2">
      <c r="G456" s="11"/>
      <c r="H456" s="11"/>
      <c r="I456" s="11"/>
    </row>
    <row r="457" spans="7:9" x14ac:dyDescent="0.2">
      <c r="G457" s="11"/>
      <c r="H457" s="11"/>
      <c r="I457" s="11"/>
    </row>
    <row r="458" spans="7:9" x14ac:dyDescent="0.2">
      <c r="G458" s="11"/>
      <c r="H458" s="11"/>
      <c r="I458" s="11"/>
    </row>
    <row r="459" spans="7:9" x14ac:dyDescent="0.2">
      <c r="G459" s="11"/>
      <c r="H459" s="11"/>
      <c r="I459" s="11"/>
    </row>
    <row r="460" spans="7:9" x14ac:dyDescent="0.2">
      <c r="G460" s="11"/>
      <c r="H460" s="11"/>
      <c r="I460" s="11"/>
    </row>
    <row r="461" spans="7:9" x14ac:dyDescent="0.2">
      <c r="G461" s="11"/>
      <c r="H461" s="11"/>
      <c r="I461" s="11"/>
    </row>
    <row r="462" spans="7:9" x14ac:dyDescent="0.2">
      <c r="G462" s="11"/>
      <c r="H462" s="11"/>
      <c r="I462" s="11"/>
    </row>
    <row r="463" spans="7:9" x14ac:dyDescent="0.2">
      <c r="G463" s="11"/>
      <c r="H463" s="11"/>
      <c r="I463" s="11"/>
    </row>
    <row r="464" spans="7:9" x14ac:dyDescent="0.2">
      <c r="G464" s="11"/>
      <c r="H464" s="11"/>
      <c r="I464" s="11"/>
    </row>
    <row r="465" spans="7:9" x14ac:dyDescent="0.2">
      <c r="G465" s="11"/>
      <c r="H465" s="11"/>
      <c r="I465" s="11"/>
    </row>
    <row r="466" spans="7:9" x14ac:dyDescent="0.2">
      <c r="G466" s="11"/>
      <c r="H466" s="11"/>
      <c r="I466" s="11"/>
    </row>
    <row r="467" spans="7:9" x14ac:dyDescent="0.2">
      <c r="G467" s="11"/>
      <c r="H467" s="11"/>
      <c r="I467" s="11"/>
    </row>
    <row r="468" spans="7:9" x14ac:dyDescent="0.2">
      <c r="G468" s="11"/>
      <c r="H468" s="11"/>
      <c r="I468" s="11"/>
    </row>
    <row r="469" spans="7:9" x14ac:dyDescent="0.2">
      <c r="G469" s="11"/>
      <c r="H469" s="11"/>
      <c r="I469" s="11"/>
    </row>
    <row r="470" spans="7:9" x14ac:dyDescent="0.2">
      <c r="G470" s="11"/>
      <c r="H470" s="11"/>
      <c r="I470" s="11"/>
    </row>
    <row r="471" spans="7:9" x14ac:dyDescent="0.2">
      <c r="G471" s="11"/>
      <c r="H471" s="11"/>
      <c r="I471" s="11"/>
    </row>
    <row r="472" spans="7:9" x14ac:dyDescent="0.2">
      <c r="G472" s="11"/>
      <c r="H472" s="11"/>
      <c r="I472" s="11"/>
    </row>
    <row r="473" spans="7:9" x14ac:dyDescent="0.2">
      <c r="G473" s="11"/>
      <c r="H473" s="11"/>
      <c r="I473" s="11"/>
    </row>
    <row r="474" spans="7:9" x14ac:dyDescent="0.2">
      <c r="G474" s="11"/>
      <c r="H474" s="11"/>
      <c r="I474" s="11"/>
    </row>
    <row r="475" spans="7:9" x14ac:dyDescent="0.2">
      <c r="G475" s="11"/>
      <c r="H475" s="11"/>
      <c r="I475" s="11"/>
    </row>
    <row r="476" spans="7:9" x14ac:dyDescent="0.2">
      <c r="G476" s="11"/>
      <c r="H476" s="11"/>
      <c r="I476" s="11"/>
    </row>
    <row r="477" spans="7:9" x14ac:dyDescent="0.2">
      <c r="G477" s="11"/>
      <c r="H477" s="11"/>
      <c r="I477" s="11"/>
    </row>
    <row r="478" spans="7:9" x14ac:dyDescent="0.2">
      <c r="G478" s="11"/>
      <c r="H478" s="11"/>
      <c r="I478" s="11"/>
    </row>
    <row r="479" spans="7:9" x14ac:dyDescent="0.2">
      <c r="G479" s="11"/>
      <c r="H479" s="11"/>
      <c r="I479" s="11"/>
    </row>
    <row r="480" spans="7:9" x14ac:dyDescent="0.2">
      <c r="G480" s="11"/>
      <c r="H480" s="11"/>
      <c r="I480" s="11"/>
    </row>
    <row r="481" spans="7:9" x14ac:dyDescent="0.2">
      <c r="G481" s="11"/>
      <c r="H481" s="11"/>
      <c r="I481" s="11"/>
    </row>
    <row r="482" spans="7:9" x14ac:dyDescent="0.2">
      <c r="G482" s="11"/>
      <c r="H482" s="11"/>
      <c r="I482" s="11"/>
    </row>
    <row r="483" spans="7:9" x14ac:dyDescent="0.2">
      <c r="G483" s="11"/>
      <c r="H483" s="11"/>
      <c r="I483" s="11"/>
    </row>
    <row r="484" spans="7:9" x14ac:dyDescent="0.2">
      <c r="G484" s="11"/>
      <c r="H484" s="11"/>
      <c r="I484" s="11"/>
    </row>
    <row r="485" spans="7:9" x14ac:dyDescent="0.2">
      <c r="G485" s="11"/>
      <c r="H485" s="11"/>
      <c r="I485" s="11"/>
    </row>
    <row r="486" spans="7:9" x14ac:dyDescent="0.2">
      <c r="G486" s="11"/>
      <c r="H486" s="11"/>
      <c r="I486" s="11"/>
    </row>
    <row r="487" spans="7:9" x14ac:dyDescent="0.2">
      <c r="G487" s="11"/>
      <c r="H487" s="11"/>
      <c r="I487" s="11"/>
    </row>
    <row r="488" spans="7:9" x14ac:dyDescent="0.2">
      <c r="G488" s="11"/>
      <c r="H488" s="11"/>
      <c r="I488" s="11"/>
    </row>
    <row r="489" spans="7:9" x14ac:dyDescent="0.2">
      <c r="G489" s="11"/>
      <c r="H489" s="11"/>
      <c r="I489" s="11"/>
    </row>
    <row r="490" spans="7:9" x14ac:dyDescent="0.2">
      <c r="G490" s="11"/>
      <c r="H490" s="11"/>
      <c r="I490" s="11"/>
    </row>
    <row r="491" spans="7:9" x14ac:dyDescent="0.2">
      <c r="G491" s="11"/>
      <c r="H491" s="11"/>
      <c r="I491" s="11"/>
    </row>
    <row r="492" spans="7:9" x14ac:dyDescent="0.2">
      <c r="G492" s="11"/>
      <c r="H492" s="11"/>
      <c r="I492" s="11"/>
    </row>
    <row r="493" spans="7:9" x14ac:dyDescent="0.2">
      <c r="G493" s="11"/>
      <c r="H493" s="11"/>
      <c r="I493" s="11"/>
    </row>
    <row r="494" spans="7:9" x14ac:dyDescent="0.2">
      <c r="G494" s="11"/>
      <c r="H494" s="11"/>
      <c r="I494" s="11"/>
    </row>
    <row r="495" spans="7:9" x14ac:dyDescent="0.2">
      <c r="G495" s="11"/>
      <c r="H495" s="11"/>
      <c r="I495" s="11"/>
    </row>
    <row r="496" spans="7:9" x14ac:dyDescent="0.2">
      <c r="G496" s="11"/>
      <c r="H496" s="11"/>
      <c r="I496" s="11"/>
    </row>
    <row r="497" spans="7:9" x14ac:dyDescent="0.2">
      <c r="G497" s="11"/>
      <c r="H497" s="11"/>
      <c r="I497" s="11"/>
    </row>
    <row r="498" spans="7:9" x14ac:dyDescent="0.2">
      <c r="G498" s="11"/>
      <c r="H498" s="11"/>
      <c r="I498" s="11"/>
    </row>
    <row r="499" spans="7:9" x14ac:dyDescent="0.2">
      <c r="G499" s="11"/>
      <c r="H499" s="11"/>
      <c r="I499" s="11"/>
    </row>
    <row r="500" spans="7:9" x14ac:dyDescent="0.2">
      <c r="G500" s="11"/>
      <c r="H500" s="11"/>
      <c r="I500" s="11"/>
    </row>
    <row r="501" spans="7:9" x14ac:dyDescent="0.2">
      <c r="G501" s="11"/>
      <c r="H501" s="11"/>
      <c r="I501" s="11"/>
    </row>
    <row r="502" spans="7:9" x14ac:dyDescent="0.2">
      <c r="G502" s="11"/>
      <c r="H502" s="11"/>
      <c r="I502" s="11"/>
    </row>
    <row r="503" spans="7:9" x14ac:dyDescent="0.2">
      <c r="G503" s="11"/>
      <c r="H503" s="11"/>
      <c r="I503" s="11"/>
    </row>
    <row r="504" spans="7:9" x14ac:dyDescent="0.2">
      <c r="G504" s="11"/>
      <c r="H504" s="11"/>
      <c r="I504" s="11"/>
    </row>
    <row r="505" spans="7:9" x14ac:dyDescent="0.2">
      <c r="G505" s="11"/>
      <c r="H505" s="11"/>
      <c r="I505" s="11"/>
    </row>
    <row r="506" spans="7:9" x14ac:dyDescent="0.2">
      <c r="G506" s="11"/>
      <c r="H506" s="11"/>
      <c r="I506" s="11"/>
    </row>
    <row r="507" spans="7:9" x14ac:dyDescent="0.2">
      <c r="G507" s="11"/>
      <c r="H507" s="11"/>
      <c r="I507" s="11"/>
    </row>
    <row r="508" spans="7:9" x14ac:dyDescent="0.2">
      <c r="G508" s="11"/>
      <c r="H508" s="11"/>
      <c r="I508" s="11"/>
    </row>
    <row r="509" spans="7:9" x14ac:dyDescent="0.2">
      <c r="G509" s="11"/>
      <c r="H509" s="11"/>
      <c r="I509" s="11"/>
    </row>
    <row r="510" spans="7:9" x14ac:dyDescent="0.2">
      <c r="G510" s="11"/>
      <c r="H510" s="11"/>
      <c r="I510" s="11"/>
    </row>
    <row r="511" spans="7:9" x14ac:dyDescent="0.2">
      <c r="G511" s="11"/>
      <c r="H511" s="11"/>
      <c r="I511" s="11"/>
    </row>
    <row r="512" spans="7:9" x14ac:dyDescent="0.2">
      <c r="G512" s="11"/>
      <c r="H512" s="11"/>
      <c r="I512" s="11"/>
    </row>
    <row r="513" spans="7:9" x14ac:dyDescent="0.2">
      <c r="G513" s="11"/>
      <c r="H513" s="11"/>
      <c r="I513" s="11"/>
    </row>
    <row r="514" spans="7:9" x14ac:dyDescent="0.2">
      <c r="G514" s="11"/>
      <c r="H514" s="11"/>
      <c r="I514" s="11"/>
    </row>
    <row r="515" spans="7:9" x14ac:dyDescent="0.2">
      <c r="G515" s="11"/>
      <c r="H515" s="11"/>
      <c r="I515" s="11"/>
    </row>
    <row r="516" spans="7:9" x14ac:dyDescent="0.2">
      <c r="G516" s="11"/>
      <c r="H516" s="11"/>
      <c r="I516" s="11"/>
    </row>
    <row r="517" spans="7:9" x14ac:dyDescent="0.2">
      <c r="G517" s="11"/>
      <c r="H517" s="11"/>
      <c r="I517" s="11"/>
    </row>
    <row r="518" spans="7:9" x14ac:dyDescent="0.2">
      <c r="G518" s="11"/>
      <c r="H518" s="11"/>
      <c r="I518" s="11"/>
    </row>
    <row r="519" spans="7:9" x14ac:dyDescent="0.2">
      <c r="G519" s="11"/>
      <c r="H519" s="11"/>
      <c r="I519" s="11"/>
    </row>
    <row r="520" spans="7:9" x14ac:dyDescent="0.2">
      <c r="G520" s="11"/>
      <c r="H520" s="11"/>
      <c r="I520" s="11"/>
    </row>
    <row r="521" spans="7:9" x14ac:dyDescent="0.2">
      <c r="G521" s="11"/>
      <c r="H521" s="11"/>
      <c r="I521" s="11"/>
    </row>
    <row r="522" spans="7:9" x14ac:dyDescent="0.2">
      <c r="G522" s="11"/>
      <c r="H522" s="11"/>
      <c r="I522" s="11"/>
    </row>
    <row r="523" spans="7:9" x14ac:dyDescent="0.2">
      <c r="G523" s="11"/>
      <c r="H523" s="11"/>
      <c r="I523" s="11"/>
    </row>
    <row r="524" spans="7:9" x14ac:dyDescent="0.2">
      <c r="G524" s="11"/>
      <c r="H524" s="11"/>
      <c r="I524" s="11"/>
    </row>
    <row r="525" spans="7:9" x14ac:dyDescent="0.2">
      <c r="G525" s="11"/>
      <c r="H525" s="11"/>
      <c r="I525" s="11"/>
    </row>
    <row r="526" spans="7:9" x14ac:dyDescent="0.2">
      <c r="G526" s="11"/>
      <c r="H526" s="11"/>
      <c r="I526" s="11"/>
    </row>
    <row r="527" spans="7:9" x14ac:dyDescent="0.2">
      <c r="G527" s="11"/>
      <c r="H527" s="11"/>
      <c r="I527" s="11"/>
    </row>
    <row r="528" spans="7:9" x14ac:dyDescent="0.2">
      <c r="G528" s="11"/>
      <c r="H528" s="11"/>
      <c r="I528" s="11"/>
    </row>
    <row r="529" spans="7:9" x14ac:dyDescent="0.2">
      <c r="G529" s="11"/>
      <c r="H529" s="11"/>
      <c r="I529" s="11"/>
    </row>
    <row r="530" spans="7:9" x14ac:dyDescent="0.2">
      <c r="G530" s="11"/>
      <c r="H530" s="11"/>
      <c r="I530" s="11"/>
    </row>
    <row r="531" spans="7:9" x14ac:dyDescent="0.2">
      <c r="G531" s="11"/>
      <c r="H531" s="11"/>
      <c r="I531" s="11"/>
    </row>
    <row r="532" spans="7:9" x14ac:dyDescent="0.2">
      <c r="G532" s="11"/>
      <c r="H532" s="11"/>
      <c r="I532" s="11"/>
    </row>
    <row r="533" spans="7:9" x14ac:dyDescent="0.2">
      <c r="G533" s="11"/>
      <c r="H533" s="11"/>
      <c r="I533" s="11"/>
    </row>
    <row r="534" spans="7:9" x14ac:dyDescent="0.2">
      <c r="G534" s="11"/>
      <c r="H534" s="11"/>
      <c r="I534" s="11"/>
    </row>
    <row r="535" spans="7:9" x14ac:dyDescent="0.2">
      <c r="G535" s="11"/>
      <c r="H535" s="11"/>
      <c r="I535" s="11"/>
    </row>
    <row r="536" spans="7:9" x14ac:dyDescent="0.2">
      <c r="G536" s="11"/>
      <c r="H536" s="11"/>
      <c r="I536" s="11"/>
    </row>
    <row r="537" spans="7:9" x14ac:dyDescent="0.2">
      <c r="G537" s="11"/>
      <c r="H537" s="11"/>
      <c r="I537" s="11"/>
    </row>
    <row r="538" spans="7:9" x14ac:dyDescent="0.2">
      <c r="G538" s="11"/>
      <c r="H538" s="11"/>
      <c r="I538" s="11"/>
    </row>
    <row r="539" spans="7:9" x14ac:dyDescent="0.2">
      <c r="G539" s="11"/>
      <c r="H539" s="11"/>
      <c r="I539" s="11"/>
    </row>
    <row r="540" spans="7:9" x14ac:dyDescent="0.2">
      <c r="G540" s="11"/>
      <c r="H540" s="11"/>
      <c r="I540" s="11"/>
    </row>
    <row r="541" spans="7:9" x14ac:dyDescent="0.2">
      <c r="G541" s="11"/>
      <c r="H541" s="11"/>
      <c r="I541" s="11"/>
    </row>
    <row r="542" spans="7:9" x14ac:dyDescent="0.2">
      <c r="G542" s="11"/>
      <c r="H542" s="11"/>
      <c r="I542" s="11"/>
    </row>
    <row r="543" spans="7:9" x14ac:dyDescent="0.2">
      <c r="G543" s="11"/>
      <c r="H543" s="11"/>
      <c r="I543" s="11"/>
    </row>
    <row r="544" spans="7:9" x14ac:dyDescent="0.2">
      <c r="G544" s="11"/>
      <c r="H544" s="11"/>
      <c r="I544" s="11"/>
    </row>
    <row r="545" spans="7:9" x14ac:dyDescent="0.2">
      <c r="G545" s="11"/>
      <c r="H545" s="11"/>
      <c r="I545" s="11"/>
    </row>
    <row r="546" spans="7:9" x14ac:dyDescent="0.2">
      <c r="G546" s="11"/>
      <c r="H546" s="11"/>
      <c r="I546" s="11"/>
    </row>
    <row r="547" spans="7:9" x14ac:dyDescent="0.2">
      <c r="G547" s="11"/>
      <c r="H547" s="11"/>
      <c r="I547" s="11"/>
    </row>
    <row r="548" spans="7:9" x14ac:dyDescent="0.2">
      <c r="G548" s="11"/>
      <c r="H548" s="11"/>
      <c r="I548" s="11"/>
    </row>
    <row r="549" spans="7:9" x14ac:dyDescent="0.2">
      <c r="G549" s="11"/>
      <c r="H549" s="11"/>
      <c r="I549" s="11"/>
    </row>
    <row r="550" spans="7:9" x14ac:dyDescent="0.2">
      <c r="G550" s="11"/>
      <c r="H550" s="11"/>
      <c r="I550" s="11"/>
    </row>
    <row r="551" spans="7:9" x14ac:dyDescent="0.2">
      <c r="G551" s="11"/>
      <c r="H551" s="11"/>
      <c r="I551" s="11"/>
    </row>
    <row r="552" spans="7:9" x14ac:dyDescent="0.2">
      <c r="G552" s="11"/>
      <c r="H552" s="11"/>
      <c r="I552" s="11"/>
    </row>
    <row r="553" spans="7:9" x14ac:dyDescent="0.2">
      <c r="G553" s="11"/>
      <c r="H553" s="11"/>
      <c r="I553" s="11"/>
    </row>
    <row r="554" spans="7:9" x14ac:dyDescent="0.2">
      <c r="G554" s="11"/>
      <c r="H554" s="11"/>
      <c r="I554" s="11"/>
    </row>
    <row r="555" spans="7:9" x14ac:dyDescent="0.2">
      <c r="G555" s="11"/>
      <c r="H555" s="11"/>
      <c r="I555" s="11"/>
    </row>
    <row r="556" spans="7:9" x14ac:dyDescent="0.2">
      <c r="G556" s="11"/>
      <c r="H556" s="11"/>
      <c r="I556" s="11"/>
    </row>
    <row r="557" spans="7:9" x14ac:dyDescent="0.2">
      <c r="G557" s="11"/>
      <c r="H557" s="11"/>
      <c r="I557" s="11"/>
    </row>
    <row r="558" spans="7:9" x14ac:dyDescent="0.2">
      <c r="G558" s="11"/>
      <c r="H558" s="11"/>
      <c r="I558" s="11"/>
    </row>
    <row r="559" spans="7:9" x14ac:dyDescent="0.2">
      <c r="G559" s="11"/>
      <c r="H559" s="11"/>
      <c r="I559" s="11"/>
    </row>
    <row r="560" spans="7:9" x14ac:dyDescent="0.2">
      <c r="G560" s="11"/>
      <c r="H560" s="11"/>
      <c r="I560" s="11"/>
    </row>
    <row r="561" spans="7:9" x14ac:dyDescent="0.2">
      <c r="G561" s="11"/>
      <c r="H561" s="11"/>
      <c r="I561" s="11"/>
    </row>
    <row r="562" spans="7:9" x14ac:dyDescent="0.2">
      <c r="G562" s="11"/>
      <c r="H562" s="11"/>
      <c r="I562" s="11"/>
    </row>
    <row r="563" spans="7:9" x14ac:dyDescent="0.2">
      <c r="G563" s="11"/>
      <c r="H563" s="11"/>
      <c r="I563" s="11"/>
    </row>
    <row r="564" spans="7:9" x14ac:dyDescent="0.2">
      <c r="G564" s="11"/>
      <c r="H564" s="11"/>
      <c r="I564" s="11"/>
    </row>
    <row r="565" spans="7:9" x14ac:dyDescent="0.2">
      <c r="G565" s="11"/>
      <c r="H565" s="11"/>
      <c r="I565" s="11"/>
    </row>
    <row r="566" spans="7:9" x14ac:dyDescent="0.2">
      <c r="G566" s="11"/>
      <c r="H566" s="11"/>
      <c r="I566" s="11"/>
    </row>
    <row r="567" spans="7:9" x14ac:dyDescent="0.2">
      <c r="G567" s="11"/>
      <c r="H567" s="11"/>
      <c r="I567" s="11"/>
    </row>
    <row r="568" spans="7:9" x14ac:dyDescent="0.2">
      <c r="G568" s="11"/>
      <c r="H568" s="11"/>
      <c r="I568" s="11"/>
    </row>
    <row r="569" spans="7:9" x14ac:dyDescent="0.2">
      <c r="G569" s="11"/>
      <c r="H569" s="11"/>
      <c r="I569" s="11"/>
    </row>
    <row r="570" spans="7:9" x14ac:dyDescent="0.2">
      <c r="G570" s="11"/>
      <c r="H570" s="11"/>
      <c r="I570" s="11"/>
    </row>
    <row r="571" spans="7:9" x14ac:dyDescent="0.2">
      <c r="G571" s="11"/>
      <c r="H571" s="11"/>
      <c r="I571" s="11"/>
    </row>
    <row r="572" spans="7:9" x14ac:dyDescent="0.2">
      <c r="G572" s="11"/>
      <c r="H572" s="11"/>
      <c r="I572" s="11"/>
    </row>
    <row r="573" spans="7:9" x14ac:dyDescent="0.2">
      <c r="G573" s="11"/>
      <c r="H573" s="11"/>
      <c r="I573" s="11"/>
    </row>
    <row r="574" spans="7:9" x14ac:dyDescent="0.2">
      <c r="G574" s="11"/>
      <c r="H574" s="11"/>
      <c r="I574" s="11"/>
    </row>
    <row r="575" spans="7:9" x14ac:dyDescent="0.2">
      <c r="G575" s="11"/>
      <c r="H575" s="11"/>
      <c r="I575" s="11"/>
    </row>
    <row r="576" spans="7:9" x14ac:dyDescent="0.2">
      <c r="G576" s="11"/>
      <c r="H576" s="11"/>
      <c r="I576" s="11"/>
    </row>
    <row r="577" spans="7:9" x14ac:dyDescent="0.2">
      <c r="G577" s="11"/>
      <c r="H577" s="11"/>
      <c r="I577" s="11"/>
    </row>
    <row r="578" spans="7:9" x14ac:dyDescent="0.2">
      <c r="G578" s="11"/>
      <c r="H578" s="11"/>
      <c r="I578" s="11"/>
    </row>
    <row r="579" spans="7:9" x14ac:dyDescent="0.2">
      <c r="G579" s="11"/>
      <c r="H579" s="11"/>
      <c r="I579" s="11"/>
    </row>
    <row r="580" spans="7:9" x14ac:dyDescent="0.2">
      <c r="G580" s="11"/>
      <c r="H580" s="11"/>
      <c r="I580" s="11"/>
    </row>
    <row r="581" spans="7:9" x14ac:dyDescent="0.2">
      <c r="G581" s="11"/>
      <c r="H581" s="11"/>
      <c r="I581" s="11"/>
    </row>
    <row r="582" spans="7:9" x14ac:dyDescent="0.2">
      <c r="G582" s="11"/>
      <c r="H582" s="11"/>
      <c r="I582" s="11"/>
    </row>
    <row r="583" spans="7:9" x14ac:dyDescent="0.2">
      <c r="G583" s="11"/>
      <c r="H583" s="11"/>
      <c r="I583" s="11"/>
    </row>
    <row r="584" spans="7:9" x14ac:dyDescent="0.2">
      <c r="G584" s="11"/>
      <c r="H584" s="11"/>
      <c r="I584" s="11"/>
    </row>
    <row r="585" spans="7:9" x14ac:dyDescent="0.2">
      <c r="G585" s="11"/>
      <c r="H585" s="11"/>
      <c r="I585" s="11"/>
    </row>
    <row r="586" spans="7:9" x14ac:dyDescent="0.2">
      <c r="G586" s="11"/>
      <c r="H586" s="11"/>
      <c r="I586" s="11"/>
    </row>
    <row r="587" spans="7:9" x14ac:dyDescent="0.2">
      <c r="G587" s="11"/>
      <c r="H587" s="11"/>
      <c r="I587" s="11"/>
    </row>
    <row r="588" spans="7:9" x14ac:dyDescent="0.2">
      <c r="G588" s="11"/>
      <c r="H588" s="11"/>
      <c r="I588" s="11"/>
    </row>
    <row r="589" spans="7:9" x14ac:dyDescent="0.2">
      <c r="G589" s="11"/>
      <c r="H589" s="11"/>
      <c r="I589" s="11"/>
    </row>
    <row r="590" spans="7:9" x14ac:dyDescent="0.2">
      <c r="G590" s="11"/>
      <c r="H590" s="11"/>
      <c r="I590" s="11"/>
    </row>
    <row r="591" spans="7:9" x14ac:dyDescent="0.2">
      <c r="G591" s="11"/>
      <c r="H591" s="11"/>
      <c r="I591" s="11"/>
    </row>
    <row r="592" spans="7:9" x14ac:dyDescent="0.2">
      <c r="G592" s="11"/>
      <c r="H592" s="11"/>
      <c r="I592" s="11"/>
    </row>
    <row r="593" spans="7:9" x14ac:dyDescent="0.2">
      <c r="G593" s="11"/>
      <c r="H593" s="11"/>
      <c r="I593" s="11"/>
    </row>
    <row r="594" spans="7:9" x14ac:dyDescent="0.2">
      <c r="G594" s="11"/>
      <c r="H594" s="11"/>
      <c r="I594" s="11"/>
    </row>
    <row r="595" spans="7:9" x14ac:dyDescent="0.2">
      <c r="G595" s="11"/>
      <c r="H595" s="11"/>
      <c r="I595" s="11"/>
    </row>
    <row r="596" spans="7:9" x14ac:dyDescent="0.2">
      <c r="G596" s="11"/>
      <c r="H596" s="11"/>
      <c r="I596" s="11"/>
    </row>
    <row r="597" spans="7:9" x14ac:dyDescent="0.2">
      <c r="G597" s="11"/>
      <c r="H597" s="11"/>
      <c r="I597" s="11"/>
    </row>
    <row r="598" spans="7:9" x14ac:dyDescent="0.2">
      <c r="G598" s="11"/>
      <c r="H598" s="11"/>
      <c r="I598" s="11"/>
    </row>
    <row r="599" spans="7:9" x14ac:dyDescent="0.2">
      <c r="G599" s="11"/>
      <c r="H599" s="11"/>
      <c r="I599" s="11"/>
    </row>
    <row r="600" spans="7:9" x14ac:dyDescent="0.2">
      <c r="G600" s="11"/>
      <c r="H600" s="11"/>
      <c r="I600" s="11"/>
    </row>
    <row r="601" spans="7:9" x14ac:dyDescent="0.2">
      <c r="G601" s="11"/>
      <c r="H601" s="11"/>
      <c r="I601" s="11"/>
    </row>
    <row r="602" spans="7:9" x14ac:dyDescent="0.2">
      <c r="G602" s="11"/>
      <c r="H602" s="11"/>
      <c r="I602" s="11"/>
    </row>
    <row r="603" spans="7:9" x14ac:dyDescent="0.2">
      <c r="G603" s="11"/>
      <c r="H603" s="11"/>
      <c r="I603" s="11"/>
    </row>
    <row r="604" spans="7:9" x14ac:dyDescent="0.2">
      <c r="G604" s="11"/>
      <c r="H604" s="11"/>
      <c r="I604" s="11"/>
    </row>
    <row r="605" spans="7:9" x14ac:dyDescent="0.2">
      <c r="G605" s="11"/>
      <c r="H605" s="11"/>
      <c r="I605" s="11"/>
    </row>
    <row r="606" spans="7:9" x14ac:dyDescent="0.2">
      <c r="G606" s="11"/>
      <c r="H606" s="11"/>
      <c r="I606" s="11"/>
    </row>
    <row r="607" spans="7:9" x14ac:dyDescent="0.2">
      <c r="G607" s="11"/>
      <c r="H607" s="11"/>
      <c r="I607" s="11"/>
    </row>
    <row r="608" spans="7:9" x14ac:dyDescent="0.2">
      <c r="G608" s="11"/>
      <c r="H608" s="11"/>
      <c r="I608" s="11"/>
    </row>
    <row r="609" spans="7:9" x14ac:dyDescent="0.2">
      <c r="G609" s="11"/>
      <c r="H609" s="11"/>
      <c r="I609" s="11"/>
    </row>
    <row r="610" spans="7:9" x14ac:dyDescent="0.2">
      <c r="G610" s="11"/>
      <c r="H610" s="11"/>
      <c r="I610" s="11"/>
    </row>
    <row r="611" spans="7:9" x14ac:dyDescent="0.2">
      <c r="G611" s="11"/>
      <c r="H611" s="11"/>
      <c r="I611" s="11"/>
    </row>
    <row r="612" spans="7:9" x14ac:dyDescent="0.2">
      <c r="G612" s="11"/>
      <c r="H612" s="11"/>
      <c r="I612" s="11"/>
    </row>
    <row r="613" spans="7:9" x14ac:dyDescent="0.2">
      <c r="G613" s="11"/>
      <c r="H613" s="11"/>
      <c r="I613" s="11"/>
    </row>
    <row r="614" spans="7:9" x14ac:dyDescent="0.2">
      <c r="G614" s="11"/>
      <c r="H614" s="11"/>
      <c r="I614" s="11"/>
    </row>
    <row r="615" spans="7:9" x14ac:dyDescent="0.2">
      <c r="G615" s="11"/>
      <c r="H615" s="11"/>
      <c r="I615" s="11"/>
    </row>
    <row r="616" spans="7:9" x14ac:dyDescent="0.2">
      <c r="G616" s="11"/>
      <c r="H616" s="11"/>
      <c r="I616" s="11"/>
    </row>
    <row r="617" spans="7:9" x14ac:dyDescent="0.2">
      <c r="G617" s="11"/>
      <c r="H617" s="11"/>
      <c r="I617" s="11"/>
    </row>
    <row r="618" spans="7:9" x14ac:dyDescent="0.2">
      <c r="G618" s="11"/>
      <c r="H618" s="11"/>
      <c r="I618" s="11"/>
    </row>
    <row r="619" spans="7:9" x14ac:dyDescent="0.2">
      <c r="G619" s="11"/>
      <c r="H619" s="11"/>
      <c r="I619" s="11"/>
    </row>
    <row r="620" spans="7:9" x14ac:dyDescent="0.2">
      <c r="G620" s="11"/>
      <c r="H620" s="11"/>
      <c r="I620" s="11"/>
    </row>
    <row r="621" spans="7:9" x14ac:dyDescent="0.2">
      <c r="G621" s="11"/>
      <c r="H621" s="11"/>
      <c r="I621" s="11"/>
    </row>
    <row r="622" spans="7:9" x14ac:dyDescent="0.2">
      <c r="G622" s="11"/>
      <c r="H622" s="11"/>
      <c r="I622" s="11"/>
    </row>
    <row r="623" spans="7:9" x14ac:dyDescent="0.2">
      <c r="G623" s="11"/>
      <c r="H623" s="11"/>
      <c r="I623" s="11"/>
    </row>
    <row r="624" spans="7:9" x14ac:dyDescent="0.2">
      <c r="G624" s="11"/>
      <c r="H624" s="11"/>
      <c r="I624" s="11"/>
    </row>
    <row r="625" spans="7:9" x14ac:dyDescent="0.2">
      <c r="G625" s="11"/>
      <c r="H625" s="11"/>
      <c r="I625" s="11"/>
    </row>
    <row r="626" spans="7:9" x14ac:dyDescent="0.2">
      <c r="G626" s="11"/>
      <c r="H626" s="11"/>
      <c r="I626" s="11"/>
    </row>
    <row r="627" spans="7:9" x14ac:dyDescent="0.2">
      <c r="G627" s="11"/>
      <c r="H627" s="11"/>
      <c r="I627" s="11"/>
    </row>
    <row r="628" spans="7:9" x14ac:dyDescent="0.2">
      <c r="G628" s="11"/>
      <c r="H628" s="11"/>
      <c r="I628" s="11"/>
    </row>
    <row r="629" spans="7:9" x14ac:dyDescent="0.2">
      <c r="G629" s="11"/>
      <c r="H629" s="11"/>
      <c r="I629" s="11"/>
    </row>
    <row r="630" spans="7:9" x14ac:dyDescent="0.2">
      <c r="G630" s="11"/>
      <c r="H630" s="11"/>
      <c r="I630" s="11"/>
    </row>
    <row r="631" spans="7:9" x14ac:dyDescent="0.2">
      <c r="G631" s="11"/>
      <c r="H631" s="11"/>
      <c r="I631" s="11"/>
    </row>
    <row r="632" spans="7:9" x14ac:dyDescent="0.2">
      <c r="G632" s="11"/>
      <c r="H632" s="11"/>
      <c r="I632" s="11"/>
    </row>
    <row r="633" spans="7:9" x14ac:dyDescent="0.2">
      <c r="G633" s="11"/>
      <c r="H633" s="11"/>
      <c r="I633" s="11"/>
    </row>
    <row r="634" spans="7:9" x14ac:dyDescent="0.2">
      <c r="G634" s="11"/>
      <c r="H634" s="11"/>
      <c r="I634" s="11"/>
    </row>
    <row r="635" spans="7:9" x14ac:dyDescent="0.2">
      <c r="G635" s="11"/>
      <c r="H635" s="11"/>
      <c r="I635" s="11"/>
    </row>
    <row r="636" spans="7:9" x14ac:dyDescent="0.2">
      <c r="G636" s="11"/>
      <c r="H636" s="11"/>
      <c r="I636" s="11"/>
    </row>
    <row r="637" spans="7:9" x14ac:dyDescent="0.2">
      <c r="G637" s="11"/>
      <c r="H637" s="11"/>
      <c r="I637" s="11"/>
    </row>
    <row r="638" spans="7:9" x14ac:dyDescent="0.2">
      <c r="G638" s="11"/>
      <c r="H638" s="11"/>
      <c r="I638" s="11"/>
    </row>
    <row r="639" spans="7:9" x14ac:dyDescent="0.2">
      <c r="G639" s="11"/>
      <c r="H639" s="11"/>
      <c r="I639" s="11"/>
    </row>
    <row r="640" spans="7:9" x14ac:dyDescent="0.2">
      <c r="G640" s="11"/>
      <c r="H640" s="11"/>
      <c r="I640" s="11"/>
    </row>
    <row r="641" spans="7:9" x14ac:dyDescent="0.2">
      <c r="G641" s="11"/>
      <c r="H641" s="11"/>
      <c r="I641" s="11"/>
    </row>
    <row r="642" spans="7:9" x14ac:dyDescent="0.2">
      <c r="G642" s="11"/>
      <c r="H642" s="11"/>
      <c r="I642" s="11"/>
    </row>
    <row r="643" spans="7:9" x14ac:dyDescent="0.2">
      <c r="G643" s="11"/>
      <c r="H643" s="11"/>
      <c r="I643" s="11"/>
    </row>
    <row r="644" spans="7:9" x14ac:dyDescent="0.2">
      <c r="G644" s="11"/>
      <c r="H644" s="11"/>
      <c r="I644" s="11"/>
    </row>
    <row r="645" spans="7:9" x14ac:dyDescent="0.2">
      <c r="G645" s="11"/>
      <c r="H645" s="11"/>
      <c r="I645" s="11"/>
    </row>
    <row r="646" spans="7:9" x14ac:dyDescent="0.2">
      <c r="G646" s="11"/>
      <c r="H646" s="11"/>
      <c r="I646" s="11"/>
    </row>
    <row r="647" spans="7:9" x14ac:dyDescent="0.2">
      <c r="G647" s="11"/>
      <c r="H647" s="11"/>
      <c r="I647" s="11"/>
    </row>
    <row r="648" spans="7:9" x14ac:dyDescent="0.2">
      <c r="G648" s="11"/>
      <c r="H648" s="11"/>
      <c r="I648" s="11"/>
    </row>
    <row r="649" spans="7:9" x14ac:dyDescent="0.2">
      <c r="G649" s="11"/>
      <c r="H649" s="11"/>
      <c r="I649" s="11"/>
    </row>
    <row r="650" spans="7:9" x14ac:dyDescent="0.2">
      <c r="G650" s="11"/>
      <c r="H650" s="11"/>
      <c r="I650" s="11"/>
    </row>
    <row r="651" spans="7:9" x14ac:dyDescent="0.2">
      <c r="G651" s="11"/>
      <c r="H651" s="11"/>
      <c r="I651" s="11"/>
    </row>
    <row r="652" spans="7:9" x14ac:dyDescent="0.2">
      <c r="G652" s="11"/>
      <c r="H652" s="11"/>
      <c r="I652" s="11"/>
    </row>
    <row r="653" spans="7:9" x14ac:dyDescent="0.2">
      <c r="G653" s="11"/>
      <c r="H653" s="11"/>
      <c r="I653" s="11"/>
    </row>
    <row r="654" spans="7:9" x14ac:dyDescent="0.2">
      <c r="G654" s="11"/>
      <c r="H654" s="11"/>
      <c r="I654" s="11"/>
    </row>
    <row r="655" spans="7:9" x14ac:dyDescent="0.2">
      <c r="G655" s="11"/>
      <c r="H655" s="11"/>
      <c r="I655" s="11"/>
    </row>
    <row r="656" spans="7:9" x14ac:dyDescent="0.2">
      <c r="G656" s="11"/>
      <c r="H656" s="11"/>
      <c r="I656" s="11"/>
    </row>
    <row r="657" spans="7:9" x14ac:dyDescent="0.2">
      <c r="G657" s="11"/>
      <c r="H657" s="11"/>
      <c r="I657" s="11"/>
    </row>
    <row r="658" spans="7:9" x14ac:dyDescent="0.2">
      <c r="G658" s="11"/>
      <c r="H658" s="11"/>
      <c r="I658" s="11"/>
    </row>
    <row r="659" spans="7:9" x14ac:dyDescent="0.2">
      <c r="G659" s="11"/>
      <c r="H659" s="11"/>
      <c r="I659" s="11"/>
    </row>
    <row r="660" spans="7:9" x14ac:dyDescent="0.2">
      <c r="G660" s="11"/>
      <c r="H660" s="11"/>
      <c r="I660" s="11"/>
    </row>
    <row r="661" spans="7:9" x14ac:dyDescent="0.2">
      <c r="G661" s="11"/>
      <c r="H661" s="11"/>
      <c r="I661" s="11"/>
    </row>
    <row r="662" spans="7:9" x14ac:dyDescent="0.2">
      <c r="G662" s="11"/>
      <c r="H662" s="11"/>
      <c r="I662" s="11"/>
    </row>
    <row r="663" spans="7:9" x14ac:dyDescent="0.2">
      <c r="G663" s="11"/>
      <c r="H663" s="11"/>
      <c r="I663" s="11"/>
    </row>
    <row r="664" spans="7:9" x14ac:dyDescent="0.2">
      <c r="G664" s="11"/>
      <c r="H664" s="11"/>
      <c r="I664" s="11"/>
    </row>
    <row r="665" spans="7:9" x14ac:dyDescent="0.2">
      <c r="G665" s="11"/>
      <c r="H665" s="11"/>
      <c r="I665" s="11"/>
    </row>
    <row r="666" spans="7:9" x14ac:dyDescent="0.2">
      <c r="G666" s="11"/>
      <c r="H666" s="11"/>
      <c r="I666" s="11"/>
    </row>
    <row r="667" spans="7:9" x14ac:dyDescent="0.2">
      <c r="G667" s="11"/>
      <c r="H667" s="11"/>
      <c r="I667" s="11"/>
    </row>
    <row r="668" spans="7:9" x14ac:dyDescent="0.2">
      <c r="G668" s="11"/>
      <c r="H668" s="11"/>
      <c r="I668" s="11"/>
    </row>
    <row r="669" spans="7:9" x14ac:dyDescent="0.2">
      <c r="G669" s="11"/>
      <c r="H669" s="11"/>
      <c r="I669" s="11"/>
    </row>
    <row r="670" spans="7:9" x14ac:dyDescent="0.2">
      <c r="G670" s="11"/>
      <c r="H670" s="11"/>
      <c r="I670" s="11"/>
    </row>
    <row r="671" spans="7:9" x14ac:dyDescent="0.2">
      <c r="G671" s="11"/>
      <c r="H671" s="11"/>
      <c r="I671" s="11"/>
    </row>
    <row r="672" spans="7:9" x14ac:dyDescent="0.2">
      <c r="G672" s="11"/>
      <c r="H672" s="11"/>
      <c r="I672" s="11"/>
    </row>
    <row r="673" spans="7:9" x14ac:dyDescent="0.2">
      <c r="G673" s="11"/>
      <c r="H673" s="11"/>
      <c r="I673" s="11"/>
    </row>
    <row r="674" spans="7:9" x14ac:dyDescent="0.2">
      <c r="G674" s="11"/>
      <c r="H674" s="11"/>
      <c r="I674" s="11"/>
    </row>
    <row r="675" spans="7:9" x14ac:dyDescent="0.2">
      <c r="G675" s="11"/>
      <c r="H675" s="11"/>
      <c r="I675" s="11"/>
    </row>
    <row r="676" spans="7:9" x14ac:dyDescent="0.2">
      <c r="G676" s="11"/>
      <c r="H676" s="11"/>
      <c r="I676" s="11"/>
    </row>
    <row r="677" spans="7:9" x14ac:dyDescent="0.2">
      <c r="G677" s="11"/>
      <c r="H677" s="11"/>
      <c r="I677" s="11"/>
    </row>
    <row r="678" spans="7:9" x14ac:dyDescent="0.2">
      <c r="G678" s="11"/>
      <c r="H678" s="11"/>
      <c r="I678" s="11"/>
    </row>
    <row r="679" spans="7:9" x14ac:dyDescent="0.2">
      <c r="G679" s="11"/>
      <c r="H679" s="11"/>
      <c r="I679" s="11"/>
    </row>
    <row r="680" spans="7:9" x14ac:dyDescent="0.2">
      <c r="G680" s="11"/>
      <c r="H680" s="11"/>
      <c r="I680" s="11"/>
    </row>
    <row r="681" spans="7:9" x14ac:dyDescent="0.2">
      <c r="G681" s="11"/>
      <c r="H681" s="11"/>
      <c r="I681" s="11"/>
    </row>
    <row r="682" spans="7:9" x14ac:dyDescent="0.2">
      <c r="G682" s="11"/>
      <c r="H682" s="11"/>
      <c r="I682" s="11"/>
    </row>
    <row r="683" spans="7:9" x14ac:dyDescent="0.2">
      <c r="G683" s="11"/>
      <c r="H683" s="11"/>
      <c r="I683" s="11"/>
    </row>
    <row r="684" spans="7:9" x14ac:dyDescent="0.2">
      <c r="G684" s="11"/>
      <c r="H684" s="11"/>
      <c r="I684" s="11"/>
    </row>
    <row r="685" spans="7:9" x14ac:dyDescent="0.2">
      <c r="G685" s="11"/>
      <c r="H685" s="11"/>
      <c r="I685" s="11"/>
    </row>
    <row r="686" spans="7:9" x14ac:dyDescent="0.2">
      <c r="G686" s="11"/>
      <c r="H686" s="11"/>
      <c r="I686" s="11"/>
    </row>
    <row r="687" spans="7:9" x14ac:dyDescent="0.2">
      <c r="G687" s="11"/>
      <c r="H687" s="11"/>
      <c r="I687" s="11"/>
    </row>
    <row r="688" spans="7:9" x14ac:dyDescent="0.2">
      <c r="G688" s="11"/>
      <c r="H688" s="11"/>
      <c r="I688" s="11"/>
    </row>
    <row r="689" spans="7:9" x14ac:dyDescent="0.2">
      <c r="G689" s="11"/>
      <c r="H689" s="11"/>
      <c r="I689" s="11"/>
    </row>
    <row r="690" spans="7:9" x14ac:dyDescent="0.2">
      <c r="G690" s="11"/>
      <c r="H690" s="11"/>
      <c r="I690" s="11"/>
    </row>
    <row r="691" spans="7:9" x14ac:dyDescent="0.2">
      <c r="G691" s="11"/>
      <c r="H691" s="11"/>
      <c r="I691" s="11"/>
    </row>
    <row r="692" spans="7:9" x14ac:dyDescent="0.2">
      <c r="G692" s="11"/>
      <c r="H692" s="11"/>
      <c r="I692" s="11"/>
    </row>
    <row r="693" spans="7:9" x14ac:dyDescent="0.2">
      <c r="G693" s="11"/>
      <c r="H693" s="11"/>
      <c r="I693" s="11"/>
    </row>
    <row r="694" spans="7:9" x14ac:dyDescent="0.2">
      <c r="G694" s="11"/>
      <c r="H694" s="11"/>
      <c r="I694" s="11"/>
    </row>
    <row r="695" spans="7:9" x14ac:dyDescent="0.2">
      <c r="G695" s="11"/>
      <c r="H695" s="11"/>
      <c r="I695" s="11"/>
    </row>
    <row r="696" spans="7:9" x14ac:dyDescent="0.2">
      <c r="G696" s="11"/>
      <c r="H696" s="11"/>
      <c r="I696" s="11"/>
    </row>
    <row r="697" spans="7:9" x14ac:dyDescent="0.2">
      <c r="G697" s="11"/>
      <c r="H697" s="11"/>
      <c r="I697" s="11"/>
    </row>
    <row r="698" spans="7:9" x14ac:dyDescent="0.2">
      <c r="G698" s="11"/>
      <c r="H698" s="11"/>
      <c r="I698" s="11"/>
    </row>
    <row r="699" spans="7:9" x14ac:dyDescent="0.2">
      <c r="G699" s="11"/>
      <c r="H699" s="11"/>
      <c r="I699" s="11"/>
    </row>
    <row r="700" spans="7:9" x14ac:dyDescent="0.2">
      <c r="G700" s="11"/>
      <c r="H700" s="11"/>
      <c r="I700" s="11"/>
    </row>
    <row r="701" spans="7:9" x14ac:dyDescent="0.2">
      <c r="G701" s="11"/>
      <c r="H701" s="11"/>
      <c r="I701" s="11"/>
    </row>
    <row r="702" spans="7:9" x14ac:dyDescent="0.2">
      <c r="G702" s="11"/>
      <c r="H702" s="11"/>
      <c r="I702" s="11"/>
    </row>
    <row r="703" spans="7:9" x14ac:dyDescent="0.2">
      <c r="G703" s="11"/>
      <c r="H703" s="11"/>
      <c r="I703" s="11"/>
    </row>
    <row r="704" spans="7:9" x14ac:dyDescent="0.2">
      <c r="G704" s="11"/>
      <c r="H704" s="11"/>
      <c r="I704" s="11"/>
    </row>
    <row r="705" spans="7:9" x14ac:dyDescent="0.2">
      <c r="G705" s="11"/>
      <c r="H705" s="11"/>
      <c r="I705" s="11"/>
    </row>
    <row r="706" spans="7:9" x14ac:dyDescent="0.2">
      <c r="G706" s="11"/>
      <c r="H706" s="11"/>
      <c r="I706" s="11"/>
    </row>
    <row r="707" spans="7:9" x14ac:dyDescent="0.2">
      <c r="G707" s="11"/>
      <c r="H707" s="11"/>
      <c r="I707" s="11"/>
    </row>
    <row r="708" spans="7:9" x14ac:dyDescent="0.2">
      <c r="G708" s="11"/>
      <c r="H708" s="11"/>
      <c r="I708" s="11"/>
    </row>
    <row r="709" spans="7:9" x14ac:dyDescent="0.2">
      <c r="G709" s="11"/>
      <c r="H709" s="11"/>
      <c r="I709" s="11"/>
    </row>
    <row r="710" spans="7:9" x14ac:dyDescent="0.2">
      <c r="G710" s="11"/>
      <c r="H710" s="11"/>
      <c r="I710" s="11"/>
    </row>
    <row r="711" spans="7:9" x14ac:dyDescent="0.2">
      <c r="G711" s="11"/>
      <c r="H711" s="11"/>
      <c r="I711" s="11"/>
    </row>
    <row r="712" spans="7:9" x14ac:dyDescent="0.2">
      <c r="G712" s="11"/>
      <c r="H712" s="11"/>
      <c r="I712" s="11"/>
    </row>
    <row r="713" spans="7:9" x14ac:dyDescent="0.2">
      <c r="G713" s="11"/>
      <c r="H713" s="11"/>
      <c r="I713" s="11"/>
    </row>
    <row r="714" spans="7:9" x14ac:dyDescent="0.2">
      <c r="G714" s="11"/>
      <c r="H714" s="11"/>
      <c r="I714" s="11"/>
    </row>
    <row r="715" spans="7:9" x14ac:dyDescent="0.2">
      <c r="G715" s="11"/>
      <c r="H715" s="11"/>
      <c r="I715" s="11"/>
    </row>
    <row r="716" spans="7:9" x14ac:dyDescent="0.2">
      <c r="G716" s="11"/>
      <c r="H716" s="11"/>
      <c r="I716" s="11"/>
    </row>
    <row r="717" spans="7:9" x14ac:dyDescent="0.2">
      <c r="G717" s="11"/>
      <c r="H717" s="11"/>
      <c r="I717" s="11"/>
    </row>
    <row r="718" spans="7:9" x14ac:dyDescent="0.2">
      <c r="G718" s="11"/>
      <c r="H718" s="11"/>
      <c r="I718" s="11"/>
    </row>
    <row r="719" spans="7:9" x14ac:dyDescent="0.2">
      <c r="G719" s="11"/>
      <c r="H719" s="11"/>
      <c r="I719" s="11"/>
    </row>
    <row r="720" spans="7:9" x14ac:dyDescent="0.2">
      <c r="G720" s="11"/>
      <c r="H720" s="11"/>
      <c r="I720" s="11"/>
    </row>
    <row r="721" spans="7:9" x14ac:dyDescent="0.2">
      <c r="G721" s="11"/>
      <c r="H721" s="11"/>
      <c r="I721" s="11"/>
    </row>
    <row r="722" spans="7:9" x14ac:dyDescent="0.2">
      <c r="G722" s="11"/>
      <c r="H722" s="11"/>
      <c r="I722" s="11"/>
    </row>
    <row r="723" spans="7:9" x14ac:dyDescent="0.2">
      <c r="G723" s="11"/>
      <c r="H723" s="11"/>
      <c r="I723" s="11"/>
    </row>
    <row r="724" spans="7:9" x14ac:dyDescent="0.2">
      <c r="G724" s="11"/>
      <c r="H724" s="11"/>
      <c r="I724" s="11"/>
    </row>
    <row r="725" spans="7:9" x14ac:dyDescent="0.2">
      <c r="G725" s="11"/>
      <c r="H725" s="11"/>
      <c r="I725" s="11"/>
    </row>
    <row r="726" spans="7:9" x14ac:dyDescent="0.2">
      <c r="G726" s="11"/>
      <c r="H726" s="11"/>
      <c r="I726" s="11"/>
    </row>
    <row r="727" spans="7:9" x14ac:dyDescent="0.2">
      <c r="G727" s="11"/>
      <c r="H727" s="11"/>
      <c r="I727" s="11"/>
    </row>
    <row r="728" spans="7:9" x14ac:dyDescent="0.2">
      <c r="G728" s="11"/>
      <c r="H728" s="11"/>
      <c r="I728" s="11"/>
    </row>
    <row r="729" spans="7:9" x14ac:dyDescent="0.2">
      <c r="G729" s="11"/>
      <c r="H729" s="11"/>
      <c r="I729" s="11"/>
    </row>
    <row r="730" spans="7:9" x14ac:dyDescent="0.2">
      <c r="G730" s="11"/>
      <c r="H730" s="11"/>
      <c r="I730" s="11"/>
    </row>
    <row r="731" spans="7:9" x14ac:dyDescent="0.2">
      <c r="G731" s="11"/>
      <c r="H731" s="11"/>
      <c r="I731" s="11"/>
    </row>
    <row r="732" spans="7:9" x14ac:dyDescent="0.2">
      <c r="G732" s="11"/>
      <c r="H732" s="11"/>
      <c r="I732" s="11"/>
    </row>
    <row r="733" spans="7:9" x14ac:dyDescent="0.2">
      <c r="G733" s="11"/>
      <c r="H733" s="11"/>
      <c r="I733" s="11"/>
    </row>
    <row r="734" spans="7:9" x14ac:dyDescent="0.2">
      <c r="G734" s="11"/>
      <c r="H734" s="11"/>
      <c r="I734" s="11"/>
    </row>
    <row r="735" spans="7:9" x14ac:dyDescent="0.2">
      <c r="G735" s="11"/>
      <c r="H735" s="11"/>
      <c r="I735" s="11"/>
    </row>
    <row r="736" spans="7:9" x14ac:dyDescent="0.2">
      <c r="G736" s="11"/>
      <c r="H736" s="11"/>
      <c r="I736" s="11"/>
    </row>
    <row r="737" spans="7:9" x14ac:dyDescent="0.2">
      <c r="G737" s="11"/>
      <c r="H737" s="11"/>
      <c r="I737" s="11"/>
    </row>
    <row r="738" spans="7:9" x14ac:dyDescent="0.2">
      <c r="G738" s="11"/>
      <c r="H738" s="11"/>
      <c r="I738" s="11"/>
    </row>
    <row r="739" spans="7:9" x14ac:dyDescent="0.2">
      <c r="G739" s="11"/>
      <c r="H739" s="11"/>
      <c r="I739" s="11"/>
    </row>
    <row r="740" spans="7:9" x14ac:dyDescent="0.2">
      <c r="G740" s="11"/>
      <c r="H740" s="11"/>
      <c r="I740" s="11"/>
    </row>
    <row r="741" spans="7:9" x14ac:dyDescent="0.2">
      <c r="G741" s="11"/>
      <c r="H741" s="11"/>
      <c r="I741" s="11"/>
    </row>
    <row r="742" spans="7:9" x14ac:dyDescent="0.2">
      <c r="G742" s="11"/>
      <c r="H742" s="11"/>
      <c r="I742" s="11"/>
    </row>
    <row r="743" spans="7:9" x14ac:dyDescent="0.2">
      <c r="G743" s="11"/>
      <c r="H743" s="11"/>
      <c r="I743" s="11"/>
    </row>
    <row r="744" spans="7:9" x14ac:dyDescent="0.2">
      <c r="G744" s="11"/>
      <c r="H744" s="11"/>
      <c r="I744" s="11"/>
    </row>
    <row r="745" spans="7:9" x14ac:dyDescent="0.2">
      <c r="G745" s="11"/>
      <c r="H745" s="11"/>
      <c r="I745" s="11"/>
    </row>
    <row r="746" spans="7:9" x14ac:dyDescent="0.2">
      <c r="G746" s="11"/>
      <c r="H746" s="11"/>
      <c r="I746" s="11"/>
    </row>
    <row r="747" spans="7:9" x14ac:dyDescent="0.2">
      <c r="G747" s="11"/>
      <c r="H747" s="11"/>
      <c r="I747" s="11"/>
    </row>
    <row r="748" spans="7:9" x14ac:dyDescent="0.2">
      <c r="G748" s="11"/>
      <c r="H748" s="11"/>
      <c r="I748" s="11"/>
    </row>
    <row r="749" spans="7:9" x14ac:dyDescent="0.2">
      <c r="G749" s="11"/>
      <c r="H749" s="11"/>
      <c r="I749" s="11"/>
    </row>
    <row r="750" spans="7:9" x14ac:dyDescent="0.2">
      <c r="G750" s="11"/>
      <c r="H750" s="11"/>
      <c r="I750" s="11"/>
    </row>
    <row r="751" spans="7:9" x14ac:dyDescent="0.2">
      <c r="G751" s="11"/>
      <c r="H751" s="11"/>
      <c r="I751" s="11"/>
    </row>
    <row r="752" spans="7:9" x14ac:dyDescent="0.2">
      <c r="G752" s="11"/>
      <c r="H752" s="11"/>
      <c r="I752" s="11"/>
    </row>
    <row r="753" spans="7:9" x14ac:dyDescent="0.2">
      <c r="G753" s="11"/>
      <c r="H753" s="11"/>
      <c r="I753" s="11"/>
    </row>
    <row r="754" spans="7:9" x14ac:dyDescent="0.2">
      <c r="G754" s="11"/>
      <c r="H754" s="11"/>
      <c r="I754" s="11"/>
    </row>
    <row r="755" spans="7:9" x14ac:dyDescent="0.2">
      <c r="G755" s="11"/>
      <c r="H755" s="11"/>
      <c r="I755" s="11"/>
    </row>
    <row r="756" spans="7:9" x14ac:dyDescent="0.2">
      <c r="G756" s="11"/>
      <c r="H756" s="11"/>
      <c r="I756" s="11"/>
    </row>
    <row r="757" spans="7:9" x14ac:dyDescent="0.2">
      <c r="G757" s="11"/>
      <c r="H757" s="11"/>
      <c r="I757" s="11"/>
    </row>
    <row r="758" spans="7:9" x14ac:dyDescent="0.2">
      <c r="G758" s="11"/>
      <c r="H758" s="11"/>
      <c r="I758" s="11"/>
    </row>
    <row r="759" spans="7:9" x14ac:dyDescent="0.2">
      <c r="G759" s="11"/>
      <c r="H759" s="11"/>
      <c r="I759" s="11"/>
    </row>
    <row r="760" spans="7:9" x14ac:dyDescent="0.2">
      <c r="G760" s="11"/>
      <c r="H760" s="11"/>
      <c r="I760" s="11"/>
    </row>
    <row r="761" spans="7:9" x14ac:dyDescent="0.2">
      <c r="G761" s="11"/>
      <c r="H761" s="11"/>
      <c r="I761" s="11"/>
    </row>
    <row r="762" spans="7:9" x14ac:dyDescent="0.2">
      <c r="G762" s="11"/>
      <c r="H762" s="11"/>
      <c r="I762" s="11"/>
    </row>
    <row r="763" spans="7:9" x14ac:dyDescent="0.2">
      <c r="G763" s="11"/>
      <c r="H763" s="11"/>
      <c r="I763" s="11"/>
    </row>
    <row r="764" spans="7:9" x14ac:dyDescent="0.2">
      <c r="G764" s="11"/>
      <c r="H764" s="11"/>
      <c r="I764" s="11"/>
    </row>
    <row r="765" spans="7:9" x14ac:dyDescent="0.2">
      <c r="G765" s="11"/>
      <c r="H765" s="11"/>
      <c r="I765" s="11"/>
    </row>
    <row r="766" spans="7:9" x14ac:dyDescent="0.2">
      <c r="G766" s="11"/>
      <c r="H766" s="11"/>
      <c r="I766" s="11"/>
    </row>
    <row r="767" spans="7:9" x14ac:dyDescent="0.2">
      <c r="G767" s="11"/>
      <c r="H767" s="11"/>
      <c r="I767" s="11"/>
    </row>
    <row r="768" spans="7:9" x14ac:dyDescent="0.2">
      <c r="G768" s="11"/>
      <c r="H768" s="11"/>
      <c r="I768" s="11"/>
    </row>
    <row r="769" spans="7:9" x14ac:dyDescent="0.2">
      <c r="G769" s="11"/>
      <c r="H769" s="11"/>
      <c r="I769" s="11"/>
    </row>
    <row r="770" spans="7:9" x14ac:dyDescent="0.2">
      <c r="G770" s="11"/>
      <c r="H770" s="11"/>
      <c r="I770" s="11"/>
    </row>
    <row r="771" spans="7:9" x14ac:dyDescent="0.2">
      <c r="G771" s="11"/>
      <c r="H771" s="11"/>
      <c r="I771" s="11"/>
    </row>
    <row r="772" spans="7:9" x14ac:dyDescent="0.2">
      <c r="G772" s="11"/>
      <c r="H772" s="11"/>
      <c r="I772" s="11"/>
    </row>
    <row r="773" spans="7:9" x14ac:dyDescent="0.2">
      <c r="G773" s="11"/>
      <c r="H773" s="11"/>
      <c r="I773" s="11"/>
    </row>
    <row r="774" spans="7:9" x14ac:dyDescent="0.2">
      <c r="G774" s="11"/>
      <c r="H774" s="11"/>
      <c r="I774" s="11"/>
    </row>
    <row r="775" spans="7:9" x14ac:dyDescent="0.2">
      <c r="G775" s="11"/>
      <c r="H775" s="11"/>
      <c r="I775" s="11"/>
    </row>
    <row r="776" spans="7:9" x14ac:dyDescent="0.2">
      <c r="G776" s="11"/>
      <c r="H776" s="11"/>
      <c r="I776" s="11"/>
    </row>
    <row r="777" spans="7:9" x14ac:dyDescent="0.2">
      <c r="G777" s="11"/>
      <c r="H777" s="11"/>
      <c r="I777" s="11"/>
    </row>
    <row r="778" spans="7:9" x14ac:dyDescent="0.2">
      <c r="G778" s="11"/>
      <c r="H778" s="11"/>
      <c r="I778" s="11"/>
    </row>
    <row r="779" spans="7:9" x14ac:dyDescent="0.2">
      <c r="G779" s="11"/>
      <c r="H779" s="11"/>
      <c r="I779" s="11"/>
    </row>
    <row r="780" spans="7:9" x14ac:dyDescent="0.2">
      <c r="G780" s="11"/>
      <c r="H780" s="11"/>
      <c r="I780" s="11"/>
    </row>
    <row r="781" spans="7:9" x14ac:dyDescent="0.2">
      <c r="G781" s="11"/>
      <c r="H781" s="11"/>
      <c r="I781" s="11"/>
    </row>
    <row r="782" spans="7:9" x14ac:dyDescent="0.2">
      <c r="G782" s="11"/>
      <c r="H782" s="11"/>
      <c r="I782" s="11"/>
    </row>
    <row r="783" spans="7:9" x14ac:dyDescent="0.2">
      <c r="G783" s="11"/>
      <c r="H783" s="11"/>
      <c r="I783" s="11"/>
    </row>
    <row r="784" spans="7:9" x14ac:dyDescent="0.2">
      <c r="G784" s="11"/>
      <c r="H784" s="11"/>
      <c r="I784" s="11"/>
    </row>
    <row r="785" spans="7:9" x14ac:dyDescent="0.2">
      <c r="G785" s="11"/>
      <c r="H785" s="11"/>
      <c r="I785" s="11"/>
    </row>
    <row r="786" spans="7:9" x14ac:dyDescent="0.2">
      <c r="G786" s="11"/>
      <c r="H786" s="11"/>
      <c r="I786" s="11"/>
    </row>
    <row r="787" spans="7:9" x14ac:dyDescent="0.2">
      <c r="G787" s="11"/>
      <c r="H787" s="11"/>
      <c r="I787" s="11"/>
    </row>
    <row r="788" spans="7:9" x14ac:dyDescent="0.2">
      <c r="G788" s="11"/>
      <c r="H788" s="11"/>
      <c r="I788" s="11"/>
    </row>
    <row r="789" spans="7:9" x14ac:dyDescent="0.2">
      <c r="G789" s="11"/>
      <c r="H789" s="11"/>
      <c r="I789" s="11"/>
    </row>
    <row r="790" spans="7:9" x14ac:dyDescent="0.2">
      <c r="G790" s="11"/>
      <c r="H790" s="11"/>
      <c r="I790" s="11"/>
    </row>
    <row r="791" spans="7:9" x14ac:dyDescent="0.2">
      <c r="G791" s="11"/>
      <c r="H791" s="11"/>
      <c r="I791" s="11"/>
    </row>
    <row r="792" spans="7:9" x14ac:dyDescent="0.2">
      <c r="G792" s="11"/>
      <c r="H792" s="11"/>
      <c r="I792" s="11"/>
    </row>
    <row r="793" spans="7:9" x14ac:dyDescent="0.2">
      <c r="G793" s="11"/>
      <c r="H793" s="11"/>
      <c r="I793" s="11"/>
    </row>
    <row r="794" spans="7:9" x14ac:dyDescent="0.2">
      <c r="G794" s="11"/>
      <c r="H794" s="11"/>
      <c r="I794" s="11"/>
    </row>
    <row r="795" spans="7:9" x14ac:dyDescent="0.2">
      <c r="G795" s="11"/>
      <c r="H795" s="11"/>
      <c r="I795" s="11"/>
    </row>
    <row r="796" spans="7:9" x14ac:dyDescent="0.2">
      <c r="G796" s="11"/>
      <c r="H796" s="11"/>
      <c r="I796" s="11"/>
    </row>
    <row r="797" spans="7:9" x14ac:dyDescent="0.2">
      <c r="G797" s="11"/>
      <c r="H797" s="11"/>
      <c r="I797" s="11"/>
    </row>
    <row r="798" spans="7:9" x14ac:dyDescent="0.2">
      <c r="G798" s="11"/>
      <c r="H798" s="11"/>
      <c r="I798" s="11"/>
    </row>
    <row r="799" spans="7:9" x14ac:dyDescent="0.2">
      <c r="G799" s="11"/>
      <c r="H799" s="11"/>
      <c r="I799" s="11"/>
    </row>
    <row r="800" spans="7:9" x14ac:dyDescent="0.2">
      <c r="G800" s="11"/>
      <c r="H800" s="11"/>
      <c r="I800" s="11"/>
    </row>
    <row r="801" spans="7:9" x14ac:dyDescent="0.2">
      <c r="G801" s="11"/>
      <c r="H801" s="11"/>
      <c r="I801" s="11"/>
    </row>
    <row r="802" spans="7:9" x14ac:dyDescent="0.2">
      <c r="G802" s="11"/>
      <c r="H802" s="11"/>
      <c r="I802" s="11"/>
    </row>
    <row r="803" spans="7:9" x14ac:dyDescent="0.2">
      <c r="G803" s="11"/>
      <c r="H803" s="11"/>
      <c r="I803" s="11"/>
    </row>
    <row r="804" spans="7:9" x14ac:dyDescent="0.2">
      <c r="G804" s="11"/>
      <c r="H804" s="11"/>
      <c r="I804" s="11"/>
    </row>
    <row r="805" spans="7:9" x14ac:dyDescent="0.2">
      <c r="G805" s="11"/>
      <c r="H805" s="11"/>
      <c r="I805" s="11"/>
    </row>
    <row r="806" spans="7:9" x14ac:dyDescent="0.2">
      <c r="G806" s="11"/>
      <c r="H806" s="11"/>
      <c r="I806" s="11"/>
    </row>
    <row r="807" spans="7:9" x14ac:dyDescent="0.2">
      <c r="G807" s="11"/>
      <c r="H807" s="11"/>
      <c r="I807" s="11"/>
    </row>
    <row r="808" spans="7:9" x14ac:dyDescent="0.2">
      <c r="G808" s="11"/>
      <c r="H808" s="11"/>
      <c r="I808" s="11"/>
    </row>
    <row r="809" spans="7:9" x14ac:dyDescent="0.2">
      <c r="G809" s="11"/>
      <c r="H809" s="11"/>
      <c r="I809" s="11"/>
    </row>
    <row r="810" spans="7:9" x14ac:dyDescent="0.2">
      <c r="G810" s="11"/>
      <c r="H810" s="11"/>
      <c r="I810" s="11"/>
    </row>
    <row r="811" spans="7:9" x14ac:dyDescent="0.2">
      <c r="G811" s="11"/>
      <c r="H811" s="11"/>
      <c r="I811" s="11"/>
    </row>
    <row r="812" spans="7:9" x14ac:dyDescent="0.2">
      <c r="G812" s="11"/>
      <c r="H812" s="11"/>
      <c r="I812" s="11"/>
    </row>
    <row r="813" spans="7:9" x14ac:dyDescent="0.2">
      <c r="G813" s="11"/>
      <c r="H813" s="11"/>
      <c r="I813" s="11"/>
    </row>
    <row r="814" spans="7:9" x14ac:dyDescent="0.2">
      <c r="G814" s="11"/>
      <c r="H814" s="11"/>
      <c r="I814" s="11"/>
    </row>
    <row r="815" spans="7:9" x14ac:dyDescent="0.2">
      <c r="G815" s="11"/>
      <c r="H815" s="11"/>
      <c r="I815" s="11"/>
    </row>
    <row r="816" spans="7:9" x14ac:dyDescent="0.2">
      <c r="G816" s="11"/>
      <c r="H816" s="11"/>
      <c r="I816" s="11"/>
    </row>
    <row r="817" spans="7:9" x14ac:dyDescent="0.2">
      <c r="G817" s="11"/>
      <c r="H817" s="11"/>
      <c r="I817" s="11"/>
    </row>
    <row r="818" spans="7:9" x14ac:dyDescent="0.2">
      <c r="G818" s="11"/>
      <c r="H818" s="11"/>
      <c r="I818" s="11"/>
    </row>
    <row r="819" spans="7:9" x14ac:dyDescent="0.2">
      <c r="G819" s="11"/>
      <c r="H819" s="11"/>
      <c r="I819" s="11"/>
    </row>
    <row r="820" spans="7:9" x14ac:dyDescent="0.2">
      <c r="G820" s="11"/>
      <c r="H820" s="11"/>
      <c r="I820" s="11"/>
    </row>
    <row r="821" spans="7:9" x14ac:dyDescent="0.2">
      <c r="G821" s="11"/>
      <c r="H821" s="11"/>
      <c r="I821" s="11"/>
    </row>
    <row r="822" spans="7:9" x14ac:dyDescent="0.2">
      <c r="G822" s="11"/>
      <c r="H822" s="11"/>
      <c r="I822" s="11"/>
    </row>
    <row r="823" spans="7:9" x14ac:dyDescent="0.2">
      <c r="G823" s="11"/>
      <c r="H823" s="11"/>
      <c r="I823" s="11"/>
    </row>
    <row r="824" spans="7:9" x14ac:dyDescent="0.2">
      <c r="G824" s="11"/>
      <c r="H824" s="11"/>
      <c r="I824" s="11"/>
    </row>
    <row r="825" spans="7:9" x14ac:dyDescent="0.2">
      <c r="G825" s="11"/>
      <c r="H825" s="11"/>
      <c r="I825" s="11"/>
    </row>
    <row r="826" spans="7:9" x14ac:dyDescent="0.2">
      <c r="G826" s="11"/>
      <c r="H826" s="11"/>
      <c r="I826" s="11"/>
    </row>
    <row r="827" spans="7:9" x14ac:dyDescent="0.2">
      <c r="G827" s="11"/>
      <c r="H827" s="11"/>
      <c r="I827" s="11"/>
    </row>
    <row r="828" spans="7:9" x14ac:dyDescent="0.2">
      <c r="G828" s="11"/>
      <c r="H828" s="11"/>
      <c r="I828" s="11"/>
    </row>
    <row r="829" spans="7:9" x14ac:dyDescent="0.2">
      <c r="G829" s="11"/>
      <c r="H829" s="11"/>
      <c r="I829" s="11"/>
    </row>
    <row r="830" spans="7:9" x14ac:dyDescent="0.2">
      <c r="G830" s="11"/>
      <c r="H830" s="11"/>
      <c r="I830" s="11"/>
    </row>
    <row r="831" spans="7:9" x14ac:dyDescent="0.2">
      <c r="G831" s="11"/>
      <c r="H831" s="11"/>
      <c r="I831" s="11"/>
    </row>
    <row r="832" spans="7:9" x14ac:dyDescent="0.2">
      <c r="G832" s="11"/>
      <c r="H832" s="11"/>
      <c r="I832" s="11"/>
    </row>
    <row r="833" spans="7:9" x14ac:dyDescent="0.2">
      <c r="G833" s="11"/>
      <c r="H833" s="11"/>
      <c r="I833" s="11"/>
    </row>
    <row r="834" spans="7:9" x14ac:dyDescent="0.2">
      <c r="G834" s="11"/>
      <c r="H834" s="11"/>
      <c r="I834" s="11"/>
    </row>
    <row r="835" spans="7:9" x14ac:dyDescent="0.2">
      <c r="G835" s="11"/>
      <c r="H835" s="11"/>
      <c r="I835" s="11"/>
    </row>
    <row r="836" spans="7:9" x14ac:dyDescent="0.2">
      <c r="G836" s="11"/>
      <c r="H836" s="11"/>
      <c r="I836" s="11"/>
    </row>
    <row r="837" spans="7:9" x14ac:dyDescent="0.2">
      <c r="G837" s="11"/>
      <c r="H837" s="11"/>
      <c r="I837" s="11"/>
    </row>
    <row r="838" spans="7:9" x14ac:dyDescent="0.2">
      <c r="G838" s="11"/>
      <c r="H838" s="11"/>
      <c r="I838" s="11"/>
    </row>
    <row r="839" spans="7:9" x14ac:dyDescent="0.2">
      <c r="G839" s="11"/>
      <c r="H839" s="11"/>
      <c r="I839" s="11"/>
    </row>
    <row r="840" spans="7:9" x14ac:dyDescent="0.2">
      <c r="G840" s="11"/>
      <c r="H840" s="11"/>
      <c r="I840" s="11"/>
    </row>
    <row r="841" spans="7:9" x14ac:dyDescent="0.2">
      <c r="G841" s="11"/>
      <c r="H841" s="11"/>
      <c r="I841" s="11"/>
    </row>
    <row r="842" spans="7:9" x14ac:dyDescent="0.2">
      <c r="G842" s="11"/>
      <c r="H842" s="11"/>
      <c r="I842" s="11"/>
    </row>
    <row r="843" spans="7:9" x14ac:dyDescent="0.2">
      <c r="G843" s="11"/>
      <c r="H843" s="11"/>
      <c r="I843" s="11"/>
    </row>
    <row r="844" spans="7:9" x14ac:dyDescent="0.2">
      <c r="G844" s="11"/>
      <c r="H844" s="11"/>
      <c r="I844" s="11"/>
    </row>
    <row r="845" spans="7:9" x14ac:dyDescent="0.2">
      <c r="G845" s="11"/>
      <c r="H845" s="11"/>
      <c r="I845" s="11"/>
    </row>
    <row r="846" spans="7:9" x14ac:dyDescent="0.2">
      <c r="G846" s="11"/>
      <c r="H846" s="11"/>
      <c r="I846" s="11"/>
    </row>
    <row r="847" spans="7:9" x14ac:dyDescent="0.2">
      <c r="G847" s="11"/>
      <c r="H847" s="11"/>
      <c r="I847" s="11"/>
    </row>
    <row r="848" spans="7:9" x14ac:dyDescent="0.2">
      <c r="G848" s="11"/>
      <c r="H848" s="11"/>
      <c r="I848" s="11"/>
    </row>
    <row r="849" spans="7:9" x14ac:dyDescent="0.2">
      <c r="G849" s="11"/>
      <c r="H849" s="11"/>
      <c r="I849" s="11"/>
    </row>
    <row r="850" spans="7:9" x14ac:dyDescent="0.2">
      <c r="G850" s="11"/>
      <c r="H850" s="11"/>
      <c r="I850" s="11"/>
    </row>
    <row r="851" spans="7:9" x14ac:dyDescent="0.2">
      <c r="G851" s="11"/>
      <c r="H851" s="11"/>
      <c r="I851" s="11"/>
    </row>
    <row r="852" spans="7:9" x14ac:dyDescent="0.2">
      <c r="G852" s="11"/>
      <c r="H852" s="11"/>
      <c r="I852" s="10"/>
    </row>
    <row r="853" spans="7:9" x14ac:dyDescent="0.2">
      <c r="G853" s="11"/>
      <c r="H853" s="11"/>
      <c r="I853" s="10"/>
    </row>
    <row r="854" spans="7:9" x14ac:dyDescent="0.2">
      <c r="G854" s="11"/>
      <c r="H854" s="11"/>
      <c r="I854" s="10"/>
    </row>
    <row r="855" spans="7:9" x14ac:dyDescent="0.2">
      <c r="G855" s="11"/>
      <c r="H855" s="11"/>
      <c r="I855" s="10"/>
    </row>
    <row r="856" spans="7:9" x14ac:dyDescent="0.2">
      <c r="G856" s="11"/>
      <c r="H856" s="11"/>
      <c r="I856" s="10"/>
    </row>
    <row r="857" spans="7:9" x14ac:dyDescent="0.2">
      <c r="G857" s="11"/>
      <c r="H857" s="11"/>
      <c r="I857" s="10"/>
    </row>
    <row r="858" spans="7:9" x14ac:dyDescent="0.2">
      <c r="G858" s="11"/>
      <c r="H858" s="11"/>
      <c r="I858" s="10"/>
    </row>
    <row r="859" spans="7:9" x14ac:dyDescent="0.2">
      <c r="G859" s="11"/>
      <c r="H859" s="11"/>
      <c r="I859" s="10"/>
    </row>
    <row r="860" spans="7:9" x14ac:dyDescent="0.2">
      <c r="G860" s="11"/>
      <c r="H860" s="11"/>
      <c r="I860" s="10"/>
    </row>
    <row r="861" spans="7:9" x14ac:dyDescent="0.2">
      <c r="G861" s="11"/>
      <c r="H861" s="11"/>
      <c r="I861" s="10"/>
    </row>
    <row r="862" spans="7:9" x14ac:dyDescent="0.2">
      <c r="G862" s="11"/>
      <c r="H862" s="11"/>
      <c r="I862" s="10"/>
    </row>
    <row r="863" spans="7:9" x14ac:dyDescent="0.2">
      <c r="G863" s="11"/>
      <c r="H863" s="11"/>
      <c r="I863" s="10"/>
    </row>
    <row r="864" spans="7:9" x14ac:dyDescent="0.2">
      <c r="G864" s="11"/>
      <c r="H864" s="11"/>
      <c r="I864" s="10"/>
    </row>
    <row r="865" spans="7:9" x14ac:dyDescent="0.2">
      <c r="G865" s="11"/>
      <c r="H865" s="11"/>
      <c r="I865" s="10"/>
    </row>
    <row r="866" spans="7:9" x14ac:dyDescent="0.2">
      <c r="G866" s="11"/>
      <c r="H866" s="11"/>
      <c r="I866" s="10"/>
    </row>
    <row r="867" spans="7:9" x14ac:dyDescent="0.2">
      <c r="G867" s="11"/>
      <c r="H867" s="11"/>
      <c r="I867" s="10"/>
    </row>
    <row r="868" spans="7:9" x14ac:dyDescent="0.2">
      <c r="G868" s="11"/>
      <c r="H868" s="11"/>
      <c r="I868" s="10"/>
    </row>
    <row r="869" spans="7:9" x14ac:dyDescent="0.2">
      <c r="G869" s="11"/>
      <c r="H869" s="11"/>
      <c r="I869" s="10"/>
    </row>
    <row r="870" spans="7:9" x14ac:dyDescent="0.2">
      <c r="G870" s="11"/>
      <c r="H870" s="11"/>
      <c r="I870" s="10"/>
    </row>
    <row r="871" spans="7:9" x14ac:dyDescent="0.2">
      <c r="G871" s="11"/>
      <c r="H871" s="11"/>
      <c r="I871" s="10"/>
    </row>
    <row r="872" spans="7:9" x14ac:dyDescent="0.2">
      <c r="G872" s="11"/>
      <c r="H872" s="11"/>
      <c r="I872" s="10"/>
    </row>
    <row r="873" spans="7:9" x14ac:dyDescent="0.2">
      <c r="G873" s="11"/>
      <c r="H873" s="11"/>
      <c r="I873" s="10"/>
    </row>
    <row r="874" spans="7:9" x14ac:dyDescent="0.2">
      <c r="G874" s="11"/>
      <c r="H874" s="11"/>
      <c r="I874" s="10"/>
    </row>
    <row r="875" spans="7:9" x14ac:dyDescent="0.2">
      <c r="G875" s="11"/>
      <c r="H875" s="11"/>
      <c r="I875" s="10"/>
    </row>
    <row r="876" spans="7:9" x14ac:dyDescent="0.2">
      <c r="G876" s="11"/>
      <c r="H876" s="11"/>
      <c r="I876" s="10"/>
    </row>
    <row r="877" spans="7:9" x14ac:dyDescent="0.2">
      <c r="G877" s="11"/>
      <c r="H877" s="11"/>
      <c r="I877" s="10"/>
    </row>
    <row r="878" spans="7:9" x14ac:dyDescent="0.2">
      <c r="G878" s="11"/>
      <c r="H878" s="11"/>
      <c r="I878" s="10"/>
    </row>
    <row r="879" spans="7:9" x14ac:dyDescent="0.2">
      <c r="G879" s="11"/>
      <c r="H879" s="11"/>
      <c r="I879" s="10"/>
    </row>
    <row r="880" spans="7:9" x14ac:dyDescent="0.2">
      <c r="G880" s="11"/>
      <c r="H880" s="11"/>
      <c r="I880" s="10"/>
    </row>
    <row r="881" spans="7:9" x14ac:dyDescent="0.2">
      <c r="G881" s="11"/>
      <c r="H881" s="11"/>
      <c r="I881" s="10"/>
    </row>
    <row r="882" spans="7:9" x14ac:dyDescent="0.2">
      <c r="G882" s="11"/>
      <c r="H882" s="11"/>
      <c r="I882" s="10"/>
    </row>
    <row r="883" spans="7:9" x14ac:dyDescent="0.2">
      <c r="G883" s="11"/>
      <c r="H883" s="11"/>
      <c r="I883" s="10"/>
    </row>
    <row r="884" spans="7:9" x14ac:dyDescent="0.2">
      <c r="G884" s="11"/>
      <c r="H884" s="11"/>
      <c r="I884" s="10"/>
    </row>
    <row r="885" spans="7:9" x14ac:dyDescent="0.2">
      <c r="G885" s="11"/>
      <c r="H885" s="11"/>
      <c r="I885" s="10"/>
    </row>
    <row r="886" spans="7:9" x14ac:dyDescent="0.2">
      <c r="G886" s="11"/>
      <c r="H886" s="11"/>
      <c r="I886" s="10"/>
    </row>
    <row r="887" spans="7:9" x14ac:dyDescent="0.2">
      <c r="G887" s="11"/>
      <c r="H887" s="11"/>
      <c r="I887" s="10"/>
    </row>
    <row r="888" spans="7:9" x14ac:dyDescent="0.2">
      <c r="G888" s="11"/>
      <c r="H888" s="11"/>
      <c r="I888" s="10"/>
    </row>
    <row r="889" spans="7:9" x14ac:dyDescent="0.2">
      <c r="G889" s="11"/>
      <c r="H889" s="11"/>
      <c r="I889" s="10"/>
    </row>
    <row r="890" spans="7:9" x14ac:dyDescent="0.2">
      <c r="G890" s="11"/>
      <c r="H890" s="11"/>
      <c r="I890" s="10"/>
    </row>
    <row r="891" spans="7:9" x14ac:dyDescent="0.2">
      <c r="G891" s="11"/>
      <c r="H891" s="11"/>
      <c r="I891" s="10"/>
    </row>
    <row r="892" spans="7:9" x14ac:dyDescent="0.2">
      <c r="G892" s="11"/>
      <c r="H892" s="11"/>
      <c r="I892" s="10"/>
    </row>
    <row r="893" spans="7:9" x14ac:dyDescent="0.2">
      <c r="G893" s="11"/>
      <c r="H893" s="11"/>
      <c r="I893" s="10"/>
    </row>
    <row r="894" spans="7:9" x14ac:dyDescent="0.2">
      <c r="G894" s="11"/>
      <c r="H894" s="11"/>
      <c r="I894" s="10"/>
    </row>
    <row r="895" spans="7:9" x14ac:dyDescent="0.2">
      <c r="G895" s="11"/>
      <c r="H895" s="11"/>
      <c r="I895" s="10"/>
    </row>
    <row r="896" spans="7:9" x14ac:dyDescent="0.2">
      <c r="G896" s="11"/>
      <c r="H896" s="11"/>
      <c r="I896" s="10"/>
    </row>
    <row r="897" spans="7:9" x14ac:dyDescent="0.2">
      <c r="G897" s="11"/>
      <c r="H897" s="11"/>
      <c r="I897" s="10"/>
    </row>
    <row r="898" spans="7:9" x14ac:dyDescent="0.2">
      <c r="G898" s="11"/>
      <c r="H898" s="11"/>
      <c r="I898" s="10"/>
    </row>
    <row r="899" spans="7:9" x14ac:dyDescent="0.2">
      <c r="G899" s="11"/>
      <c r="H899" s="11"/>
      <c r="I899" s="10"/>
    </row>
    <row r="900" spans="7:9" x14ac:dyDescent="0.2">
      <c r="G900" s="11"/>
      <c r="H900" s="11"/>
      <c r="I900" s="10"/>
    </row>
    <row r="901" spans="7:9" x14ac:dyDescent="0.2">
      <c r="G901" s="11"/>
      <c r="H901" s="11"/>
      <c r="I901" s="10"/>
    </row>
    <row r="902" spans="7:9" x14ac:dyDescent="0.2">
      <c r="G902" s="11"/>
      <c r="H902" s="11"/>
      <c r="I902" s="10"/>
    </row>
    <row r="903" spans="7:9" x14ac:dyDescent="0.2">
      <c r="G903" s="11"/>
      <c r="H903" s="11"/>
      <c r="I903" s="10"/>
    </row>
    <row r="904" spans="7:9" x14ac:dyDescent="0.2">
      <c r="G904" s="11"/>
      <c r="H904" s="11"/>
      <c r="I904" s="10"/>
    </row>
    <row r="905" spans="7:9" x14ac:dyDescent="0.2">
      <c r="G905" s="11"/>
      <c r="H905" s="11"/>
      <c r="I905" s="10"/>
    </row>
    <row r="906" spans="7:9" x14ac:dyDescent="0.2">
      <c r="G906" s="11"/>
      <c r="H906" s="11"/>
      <c r="I906" s="10"/>
    </row>
    <row r="907" spans="7:9" x14ac:dyDescent="0.2">
      <c r="G907" s="11"/>
      <c r="H907" s="11"/>
      <c r="I907" s="10"/>
    </row>
    <row r="908" spans="7:9" x14ac:dyDescent="0.2">
      <c r="G908" s="11"/>
      <c r="H908" s="11"/>
      <c r="I908" s="10"/>
    </row>
    <row r="909" spans="7:9" x14ac:dyDescent="0.2">
      <c r="G909" s="11"/>
      <c r="H909" s="11"/>
      <c r="I909" s="10"/>
    </row>
    <row r="910" spans="7:9" x14ac:dyDescent="0.2">
      <c r="G910" s="11"/>
      <c r="H910" s="11"/>
      <c r="I910" s="10"/>
    </row>
    <row r="911" spans="7:9" x14ac:dyDescent="0.2">
      <c r="G911" s="11"/>
      <c r="H911" s="11"/>
      <c r="I911" s="10"/>
    </row>
    <row r="912" spans="7:9" x14ac:dyDescent="0.2">
      <c r="G912" s="11"/>
      <c r="H912" s="11"/>
      <c r="I912" s="10"/>
    </row>
    <row r="913" spans="7:9" x14ac:dyDescent="0.2">
      <c r="G913" s="11"/>
      <c r="H913" s="11"/>
      <c r="I913" s="10"/>
    </row>
    <row r="914" spans="7:9" x14ac:dyDescent="0.2">
      <c r="G914" s="11"/>
      <c r="H914" s="11"/>
      <c r="I914" s="10"/>
    </row>
    <row r="915" spans="7:9" x14ac:dyDescent="0.2">
      <c r="G915" s="11"/>
      <c r="H915" s="11"/>
      <c r="I915" s="10"/>
    </row>
    <row r="916" spans="7:9" x14ac:dyDescent="0.2">
      <c r="G916" s="11"/>
      <c r="H916" s="11"/>
      <c r="I916" s="10"/>
    </row>
    <row r="917" spans="7:9" x14ac:dyDescent="0.2">
      <c r="G917" s="11"/>
      <c r="H917" s="11"/>
      <c r="I917" s="10"/>
    </row>
    <row r="918" spans="7:9" x14ac:dyDescent="0.2">
      <c r="G918" s="11"/>
      <c r="H918" s="11"/>
      <c r="I918" s="10"/>
    </row>
    <row r="919" spans="7:9" x14ac:dyDescent="0.2">
      <c r="G919" s="11"/>
      <c r="H919" s="11"/>
      <c r="I919" s="10"/>
    </row>
    <row r="920" spans="7:9" x14ac:dyDescent="0.2">
      <c r="G920" s="11"/>
      <c r="H920" s="11"/>
      <c r="I920" s="10"/>
    </row>
    <row r="921" spans="7:9" x14ac:dyDescent="0.2">
      <c r="G921" s="11"/>
      <c r="H921" s="11"/>
      <c r="I921" s="10"/>
    </row>
    <row r="922" spans="7:9" x14ac:dyDescent="0.2">
      <c r="G922" s="11"/>
      <c r="H922" s="11"/>
      <c r="I922" s="10"/>
    </row>
    <row r="923" spans="7:9" x14ac:dyDescent="0.2">
      <c r="G923" s="11"/>
      <c r="H923" s="11"/>
      <c r="I923" s="10"/>
    </row>
    <row r="924" spans="7:9" x14ac:dyDescent="0.2">
      <c r="G924" s="11"/>
      <c r="H924" s="11"/>
      <c r="I924" s="10"/>
    </row>
    <row r="925" spans="7:9" x14ac:dyDescent="0.2">
      <c r="G925" s="11"/>
      <c r="H925" s="11"/>
      <c r="I925" s="10"/>
    </row>
    <row r="926" spans="7:9" x14ac:dyDescent="0.2">
      <c r="G926" s="11"/>
      <c r="H926" s="11"/>
      <c r="I926" s="10"/>
    </row>
    <row r="927" spans="7:9" x14ac:dyDescent="0.2">
      <c r="G927" s="11"/>
      <c r="H927" s="11"/>
      <c r="I927" s="10"/>
    </row>
    <row r="928" spans="7:9" x14ac:dyDescent="0.2">
      <c r="G928" s="11"/>
      <c r="H928" s="11"/>
      <c r="I928" s="10"/>
    </row>
    <row r="929" spans="7:9" x14ac:dyDescent="0.2">
      <c r="G929" s="11"/>
      <c r="H929" s="11"/>
      <c r="I929" s="10"/>
    </row>
    <row r="930" spans="7:9" x14ac:dyDescent="0.2">
      <c r="G930" s="11"/>
      <c r="H930" s="11"/>
      <c r="I930" s="10"/>
    </row>
    <row r="931" spans="7:9" x14ac:dyDescent="0.2">
      <c r="G931" s="11"/>
      <c r="H931" s="11"/>
      <c r="I931" s="10"/>
    </row>
    <row r="932" spans="7:9" x14ac:dyDescent="0.2">
      <c r="G932" s="11"/>
      <c r="H932" s="11"/>
      <c r="I932" s="10"/>
    </row>
    <row r="933" spans="7:9" x14ac:dyDescent="0.2">
      <c r="G933" s="11"/>
      <c r="H933" s="11"/>
      <c r="I933" s="10"/>
    </row>
    <row r="934" spans="7:9" x14ac:dyDescent="0.2">
      <c r="G934" s="11"/>
      <c r="H934" s="11"/>
      <c r="I934" s="10"/>
    </row>
    <row r="935" spans="7:9" x14ac:dyDescent="0.2">
      <c r="G935" s="11"/>
      <c r="H935" s="11"/>
      <c r="I935" s="10"/>
    </row>
    <row r="936" spans="7:9" x14ac:dyDescent="0.2">
      <c r="G936" s="11"/>
      <c r="H936" s="11"/>
      <c r="I936" s="10"/>
    </row>
    <row r="937" spans="7:9" x14ac:dyDescent="0.2">
      <c r="G937" s="11"/>
      <c r="H937" s="11"/>
      <c r="I937" s="10"/>
    </row>
    <row r="938" spans="7:9" x14ac:dyDescent="0.2">
      <c r="G938" s="11"/>
      <c r="H938" s="11"/>
      <c r="I938" s="10"/>
    </row>
    <row r="939" spans="7:9" x14ac:dyDescent="0.2">
      <c r="G939" s="11"/>
      <c r="H939" s="11"/>
      <c r="I939" s="10"/>
    </row>
    <row r="940" spans="7:9" x14ac:dyDescent="0.2">
      <c r="G940" s="11"/>
      <c r="H940" s="11"/>
      <c r="I940" s="10"/>
    </row>
    <row r="941" spans="7:9" x14ac:dyDescent="0.2">
      <c r="G941" s="11"/>
      <c r="H941" s="11"/>
      <c r="I941" s="10"/>
    </row>
    <row r="942" spans="7:9" x14ac:dyDescent="0.2">
      <c r="G942" s="11"/>
      <c r="H942" s="11"/>
      <c r="I942" s="10"/>
    </row>
    <row r="943" spans="7:9" x14ac:dyDescent="0.2">
      <c r="G943" s="11"/>
      <c r="H943" s="11"/>
      <c r="I943" s="10"/>
    </row>
    <row r="944" spans="7:9" x14ac:dyDescent="0.2">
      <c r="G944" s="11"/>
      <c r="H944" s="11"/>
      <c r="I944" s="10"/>
    </row>
    <row r="945" spans="7:9" x14ac:dyDescent="0.2">
      <c r="G945" s="11"/>
      <c r="H945" s="11"/>
      <c r="I945" s="10"/>
    </row>
    <row r="946" spans="7:9" x14ac:dyDescent="0.2">
      <c r="G946" s="11"/>
      <c r="H946" s="11"/>
      <c r="I946" s="10"/>
    </row>
    <row r="947" spans="7:9" x14ac:dyDescent="0.2">
      <c r="G947" s="11"/>
      <c r="H947" s="11"/>
      <c r="I947" s="10"/>
    </row>
    <row r="948" spans="7:9" x14ac:dyDescent="0.2">
      <c r="G948" s="11"/>
      <c r="H948" s="11"/>
      <c r="I948" s="10"/>
    </row>
    <row r="949" spans="7:9" x14ac:dyDescent="0.2">
      <c r="G949" s="11"/>
      <c r="H949" s="11"/>
      <c r="I949" s="10"/>
    </row>
    <row r="950" spans="7:9" x14ac:dyDescent="0.2">
      <c r="G950" s="11"/>
      <c r="H950" s="11"/>
      <c r="I950" s="10"/>
    </row>
    <row r="951" spans="7:9" x14ac:dyDescent="0.2">
      <c r="G951" s="11"/>
      <c r="H951" s="11"/>
      <c r="I951" s="10"/>
    </row>
    <row r="952" spans="7:9" x14ac:dyDescent="0.2">
      <c r="G952" s="11"/>
      <c r="H952" s="11"/>
      <c r="I952" s="10"/>
    </row>
    <row r="953" spans="7:9" x14ac:dyDescent="0.2">
      <c r="G953" s="11"/>
      <c r="H953" s="11"/>
      <c r="I953" s="10"/>
    </row>
  </sheetData>
  <mergeCells count="8">
    <mergeCell ref="A1:I1"/>
    <mergeCell ref="A92:B92"/>
    <mergeCell ref="A93:B93"/>
    <mergeCell ref="A87:B87"/>
    <mergeCell ref="A88:B88"/>
    <mergeCell ref="A89:B89"/>
    <mergeCell ref="A90:B90"/>
    <mergeCell ref="A91:B91"/>
  </mergeCells>
  <conditionalFormatting sqref="F2:F3 F5:F66 F68 F70:F106">
    <cfRule type="cellIs" dxfId="63" priority="2" stopIfTrue="1" operator="between">
      <formula>0.009</formula>
      <formula>-0.009</formula>
    </cfRule>
  </conditionalFormatting>
  <conditionalFormatting sqref="F67">
    <cfRule type="cellIs" dxfId="6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39"/>
  <sheetViews>
    <sheetView showGridLines="0" workbookViewId="0">
      <selection sqref="A1:G1"/>
    </sheetView>
  </sheetViews>
  <sheetFormatPr defaultColWidth="9.140625" defaultRowHeight="11.25" x14ac:dyDescent="0.2"/>
  <cols>
    <col min="1" max="1" width="38.7109375" style="7" bestFit="1" customWidth="1"/>
    <col min="2" max="2" width="51" style="7" bestFit="1" customWidth="1"/>
    <col min="3" max="3" width="35.42578125" style="7" bestFit="1" customWidth="1"/>
    <col min="4" max="4" width="15.140625" style="7" bestFit="1" customWidth="1"/>
    <col min="5" max="5" width="22.85546875" style="10" customWidth="1"/>
    <col min="6" max="6" width="13.5703125" style="11" bestFit="1" customWidth="1"/>
    <col min="7" max="7" width="18.42578125" style="10" customWidth="1"/>
    <col min="8" max="8" width="27.7109375" style="7" customWidth="1"/>
    <col min="9" max="16384" width="9.140625" style="7"/>
  </cols>
  <sheetData>
    <row r="1" spans="1:9" s="1" customFormat="1" ht="15" x14ac:dyDescent="0.2">
      <c r="A1" s="87" t="s">
        <v>9</v>
      </c>
      <c r="B1" s="88"/>
      <c r="C1" s="88"/>
      <c r="D1" s="88"/>
      <c r="E1" s="88"/>
      <c r="F1" s="88"/>
      <c r="G1" s="88"/>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4</v>
      </c>
      <c r="D4" s="13" t="s">
        <v>1</v>
      </c>
      <c r="E4" s="15" t="s">
        <v>6</v>
      </c>
      <c r="F4" s="12" t="s">
        <v>3</v>
      </c>
      <c r="G4" s="15" t="s">
        <v>5</v>
      </c>
      <c r="H4" s="16"/>
      <c r="I4" s="14"/>
    </row>
    <row r="5" spans="1:9" x14ac:dyDescent="0.2">
      <c r="A5" s="19" t="s">
        <v>81</v>
      </c>
      <c r="B5" s="20"/>
      <c r="C5" s="20"/>
      <c r="D5" s="20"/>
      <c r="E5" s="21"/>
      <c r="F5" s="22"/>
      <c r="G5" s="21"/>
    </row>
    <row r="6" spans="1:9" x14ac:dyDescent="0.2">
      <c r="A6" s="23" t="s">
        <v>26</v>
      </c>
      <c r="B6" s="24"/>
      <c r="C6" s="24"/>
      <c r="D6" s="24"/>
      <c r="E6" s="25"/>
      <c r="F6" s="26"/>
      <c r="G6" s="25"/>
    </row>
    <row r="7" spans="1:9" x14ac:dyDescent="0.2">
      <c r="A7" s="24" t="s">
        <v>83</v>
      </c>
      <c r="B7" s="24" t="s">
        <v>82</v>
      </c>
      <c r="C7" s="24" t="s">
        <v>84</v>
      </c>
      <c r="D7" s="27">
        <v>565300</v>
      </c>
      <c r="E7" s="25">
        <v>9064.5854999999992</v>
      </c>
      <c r="F7" s="26">
        <v>6.6302858583610602</v>
      </c>
      <c r="G7" s="25"/>
    </row>
    <row r="8" spans="1:9" x14ac:dyDescent="0.2">
      <c r="A8" s="24" t="s">
        <v>86</v>
      </c>
      <c r="B8" s="24" t="s">
        <v>85</v>
      </c>
      <c r="C8" s="24" t="s">
        <v>84</v>
      </c>
      <c r="D8" s="27">
        <v>812700</v>
      </c>
      <c r="E8" s="25">
        <v>6760.8513000000003</v>
      </c>
      <c r="F8" s="26">
        <v>4.9452208007604996</v>
      </c>
      <c r="G8" s="25"/>
    </row>
    <row r="9" spans="1:9" x14ac:dyDescent="0.2">
      <c r="A9" s="24" t="s">
        <v>88</v>
      </c>
      <c r="B9" s="24" t="s">
        <v>87</v>
      </c>
      <c r="C9" s="24" t="s">
        <v>89</v>
      </c>
      <c r="D9" s="27">
        <v>425800</v>
      </c>
      <c r="E9" s="25">
        <v>6530.7075000000004</v>
      </c>
      <c r="F9" s="26">
        <v>4.7768822504175699</v>
      </c>
      <c r="G9" s="25"/>
    </row>
    <row r="10" spans="1:9" x14ac:dyDescent="0.2">
      <c r="A10" s="24" t="s">
        <v>91</v>
      </c>
      <c r="B10" s="24" t="s">
        <v>90</v>
      </c>
      <c r="C10" s="24" t="s">
        <v>92</v>
      </c>
      <c r="D10" s="27">
        <v>243300</v>
      </c>
      <c r="E10" s="25">
        <v>5168.6652000000004</v>
      </c>
      <c r="F10" s="26">
        <v>3.7806171922767899</v>
      </c>
      <c r="G10" s="25"/>
    </row>
    <row r="11" spans="1:9" x14ac:dyDescent="0.2">
      <c r="A11" s="24" t="s">
        <v>94</v>
      </c>
      <c r="B11" s="24" t="s">
        <v>93</v>
      </c>
      <c r="C11" s="24" t="s">
        <v>84</v>
      </c>
      <c r="D11" s="27">
        <v>544800</v>
      </c>
      <c r="E11" s="25">
        <v>4748.4768000000004</v>
      </c>
      <c r="F11" s="26">
        <v>3.4732706284027599</v>
      </c>
      <c r="G11" s="25"/>
    </row>
    <row r="12" spans="1:9" x14ac:dyDescent="0.2">
      <c r="A12" s="24" t="s">
        <v>96</v>
      </c>
      <c r="B12" s="24" t="s">
        <v>95</v>
      </c>
      <c r="C12" s="24" t="s">
        <v>97</v>
      </c>
      <c r="D12" s="27">
        <v>422500</v>
      </c>
      <c r="E12" s="25">
        <v>3254.5174999999999</v>
      </c>
      <c r="F12" s="26">
        <v>2.3805149563693302</v>
      </c>
      <c r="G12" s="25"/>
    </row>
    <row r="13" spans="1:9" x14ac:dyDescent="0.2">
      <c r="A13" s="24" t="s">
        <v>99</v>
      </c>
      <c r="B13" s="24" t="s">
        <v>98</v>
      </c>
      <c r="C13" s="24" t="s">
        <v>100</v>
      </c>
      <c r="D13" s="27">
        <v>129000</v>
      </c>
      <c r="E13" s="25">
        <v>3036.4665</v>
      </c>
      <c r="F13" s="26">
        <v>2.2210216776417502</v>
      </c>
      <c r="G13" s="25"/>
    </row>
    <row r="14" spans="1:9" x14ac:dyDescent="0.2">
      <c r="A14" s="24" t="s">
        <v>104</v>
      </c>
      <c r="B14" s="24" t="s">
        <v>103</v>
      </c>
      <c r="C14" s="24" t="s">
        <v>89</v>
      </c>
      <c r="D14" s="27">
        <v>269300</v>
      </c>
      <c r="E14" s="25">
        <v>3022.0846000000001</v>
      </c>
      <c r="F14" s="26">
        <v>2.2105020451459998</v>
      </c>
      <c r="G14" s="25"/>
    </row>
    <row r="15" spans="1:9" x14ac:dyDescent="0.2">
      <c r="A15" s="24" t="s">
        <v>102</v>
      </c>
      <c r="B15" s="24" t="s">
        <v>101</v>
      </c>
      <c r="C15" s="24" t="s">
        <v>84</v>
      </c>
      <c r="D15" s="27">
        <v>536000</v>
      </c>
      <c r="E15" s="25">
        <v>2966.76</v>
      </c>
      <c r="F15" s="26">
        <v>2.1700348982478301</v>
      </c>
      <c r="G15" s="25"/>
    </row>
    <row r="16" spans="1:9" x14ac:dyDescent="0.2">
      <c r="A16" s="24" t="s">
        <v>106</v>
      </c>
      <c r="B16" s="24" t="s">
        <v>105</v>
      </c>
      <c r="C16" s="24" t="s">
        <v>107</v>
      </c>
      <c r="D16" s="27">
        <v>276400</v>
      </c>
      <c r="E16" s="25">
        <v>2859.3580000000002</v>
      </c>
      <c r="F16" s="26">
        <v>2.0914757670266999</v>
      </c>
      <c r="G16" s="25"/>
    </row>
    <row r="17" spans="1:7" x14ac:dyDescent="0.2">
      <c r="A17" s="24" t="s">
        <v>109</v>
      </c>
      <c r="B17" s="24" t="s">
        <v>108</v>
      </c>
      <c r="C17" s="24" t="s">
        <v>110</v>
      </c>
      <c r="D17" s="27">
        <v>1471100</v>
      </c>
      <c r="E17" s="25">
        <v>2517.7876500000002</v>
      </c>
      <c r="F17" s="26">
        <v>1.8416343306763601</v>
      </c>
      <c r="G17" s="25"/>
    </row>
    <row r="18" spans="1:7" x14ac:dyDescent="0.2">
      <c r="A18" s="24" t="s">
        <v>112</v>
      </c>
      <c r="B18" s="24" t="s">
        <v>111</v>
      </c>
      <c r="C18" s="24" t="s">
        <v>113</v>
      </c>
      <c r="D18" s="27">
        <v>427400</v>
      </c>
      <c r="E18" s="25">
        <v>2383.8235</v>
      </c>
      <c r="F18" s="26">
        <v>1.7436463300918501</v>
      </c>
      <c r="G18" s="25"/>
    </row>
    <row r="19" spans="1:7" x14ac:dyDescent="0.2">
      <c r="A19" s="24" t="s">
        <v>115</v>
      </c>
      <c r="B19" s="24" t="s">
        <v>114</v>
      </c>
      <c r="C19" s="24" t="s">
        <v>116</v>
      </c>
      <c r="D19" s="27">
        <v>178300</v>
      </c>
      <c r="E19" s="25">
        <v>2318.0783000000001</v>
      </c>
      <c r="F19" s="26">
        <v>1.6955570413080301</v>
      </c>
      <c r="G19" s="25"/>
    </row>
    <row r="20" spans="1:7" x14ac:dyDescent="0.2">
      <c r="A20" s="24" t="s">
        <v>118</v>
      </c>
      <c r="B20" s="24" t="s">
        <v>117</v>
      </c>
      <c r="C20" s="24" t="s">
        <v>119</v>
      </c>
      <c r="D20" s="27">
        <v>31000</v>
      </c>
      <c r="E20" s="25">
        <v>2196.5205000000001</v>
      </c>
      <c r="F20" s="26">
        <v>1.60664365830629</v>
      </c>
      <c r="G20" s="25"/>
    </row>
    <row r="21" spans="1:7" x14ac:dyDescent="0.2">
      <c r="A21" s="24" t="s">
        <v>121</v>
      </c>
      <c r="B21" s="24" t="s">
        <v>120</v>
      </c>
      <c r="C21" s="24" t="s">
        <v>122</v>
      </c>
      <c r="D21" s="27">
        <v>2113611</v>
      </c>
      <c r="E21" s="25">
        <v>2011.1008670000001</v>
      </c>
      <c r="F21" s="26">
        <v>1.47101857423131</v>
      </c>
      <c r="G21" s="25"/>
    </row>
    <row r="22" spans="1:7" x14ac:dyDescent="0.2">
      <c r="A22" s="24" t="s">
        <v>142</v>
      </c>
      <c r="B22" s="24" t="s">
        <v>141</v>
      </c>
      <c r="C22" s="24" t="s">
        <v>143</v>
      </c>
      <c r="D22" s="27">
        <v>21900</v>
      </c>
      <c r="E22" s="25">
        <v>1948.0707</v>
      </c>
      <c r="F22" s="26">
        <v>1.42491519477615</v>
      </c>
      <c r="G22" s="25"/>
    </row>
    <row r="23" spans="1:7" x14ac:dyDescent="0.2">
      <c r="A23" s="24" t="s">
        <v>124</v>
      </c>
      <c r="B23" s="24" t="s">
        <v>123</v>
      </c>
      <c r="C23" s="24" t="s">
        <v>107</v>
      </c>
      <c r="D23" s="27">
        <v>44600</v>
      </c>
      <c r="E23" s="25">
        <v>1928.5708999999999</v>
      </c>
      <c r="F23" s="26">
        <v>1.4106520772644999</v>
      </c>
      <c r="G23" s="25"/>
    </row>
    <row r="24" spans="1:7" x14ac:dyDescent="0.2">
      <c r="A24" s="24" t="s">
        <v>126</v>
      </c>
      <c r="B24" s="24" t="s">
        <v>125</v>
      </c>
      <c r="C24" s="24" t="s">
        <v>100</v>
      </c>
      <c r="D24" s="27">
        <v>803800</v>
      </c>
      <c r="E24" s="25">
        <v>1912.2402</v>
      </c>
      <c r="F24" s="26">
        <v>1.3987069961278999</v>
      </c>
      <c r="G24" s="25"/>
    </row>
    <row r="25" spans="1:7" x14ac:dyDescent="0.2">
      <c r="A25" s="24" t="s">
        <v>128</v>
      </c>
      <c r="B25" s="24" t="s">
        <v>127</v>
      </c>
      <c r="C25" s="24" t="s">
        <v>129</v>
      </c>
      <c r="D25" s="27">
        <v>607100</v>
      </c>
      <c r="E25" s="25">
        <v>1902.6514</v>
      </c>
      <c r="F25" s="26">
        <v>1.39169327387456</v>
      </c>
      <c r="G25" s="25"/>
    </row>
    <row r="26" spans="1:7" x14ac:dyDescent="0.2">
      <c r="A26" s="24" t="s">
        <v>131</v>
      </c>
      <c r="B26" s="24" t="s">
        <v>130</v>
      </c>
      <c r="C26" s="24" t="s">
        <v>132</v>
      </c>
      <c r="D26" s="27">
        <v>241600</v>
      </c>
      <c r="E26" s="25">
        <v>1857.0583999999999</v>
      </c>
      <c r="F26" s="26">
        <v>1.35834430020773</v>
      </c>
      <c r="G26" s="25"/>
    </row>
    <row r="27" spans="1:7" x14ac:dyDescent="0.2">
      <c r="A27" s="24" t="s">
        <v>134</v>
      </c>
      <c r="B27" s="24" t="s">
        <v>133</v>
      </c>
      <c r="C27" s="24" t="s">
        <v>84</v>
      </c>
      <c r="D27" s="27">
        <v>163500</v>
      </c>
      <c r="E27" s="25">
        <v>1770.6232500000001</v>
      </c>
      <c r="F27" s="26">
        <v>1.29512135937824</v>
      </c>
      <c r="G27" s="25"/>
    </row>
    <row r="28" spans="1:7" x14ac:dyDescent="0.2">
      <c r="A28" s="24" t="s">
        <v>136</v>
      </c>
      <c r="B28" s="24" t="s">
        <v>135</v>
      </c>
      <c r="C28" s="24" t="s">
        <v>137</v>
      </c>
      <c r="D28" s="27">
        <v>507000</v>
      </c>
      <c r="E28" s="25">
        <v>1677.9165</v>
      </c>
      <c r="F28" s="26">
        <v>1.22731106033041</v>
      </c>
      <c r="G28" s="25"/>
    </row>
    <row r="29" spans="1:7" x14ac:dyDescent="0.2">
      <c r="A29" s="24" t="s">
        <v>139</v>
      </c>
      <c r="B29" s="24" t="s">
        <v>138</v>
      </c>
      <c r="C29" s="24" t="s">
        <v>140</v>
      </c>
      <c r="D29" s="27">
        <v>210400</v>
      </c>
      <c r="E29" s="25">
        <v>1520.8764000000001</v>
      </c>
      <c r="F29" s="26">
        <v>1.1124441693704701</v>
      </c>
      <c r="G29" s="25"/>
    </row>
    <row r="30" spans="1:7" x14ac:dyDescent="0.2">
      <c r="A30" s="24" t="s">
        <v>160</v>
      </c>
      <c r="B30" s="24" t="s">
        <v>159</v>
      </c>
      <c r="C30" s="24" t="s">
        <v>161</v>
      </c>
      <c r="D30" s="27">
        <v>70000</v>
      </c>
      <c r="E30" s="25">
        <v>1461.88</v>
      </c>
      <c r="F30" s="26">
        <v>1.0692912864709401</v>
      </c>
      <c r="G30" s="25"/>
    </row>
    <row r="31" spans="1:7" x14ac:dyDescent="0.2">
      <c r="A31" s="24" t="s">
        <v>145</v>
      </c>
      <c r="B31" s="24" t="s">
        <v>144</v>
      </c>
      <c r="C31" s="24" t="s">
        <v>146</v>
      </c>
      <c r="D31" s="27">
        <v>310200</v>
      </c>
      <c r="E31" s="25">
        <v>1403.3448000000001</v>
      </c>
      <c r="F31" s="26">
        <v>1.0264757480465601</v>
      </c>
      <c r="G31" s="25"/>
    </row>
    <row r="32" spans="1:7" x14ac:dyDescent="0.2">
      <c r="A32" s="24" t="s">
        <v>151</v>
      </c>
      <c r="B32" s="24" t="s">
        <v>150</v>
      </c>
      <c r="C32" s="24" t="s">
        <v>143</v>
      </c>
      <c r="D32" s="27">
        <v>300000</v>
      </c>
      <c r="E32" s="25">
        <v>1356.3</v>
      </c>
      <c r="F32" s="26">
        <v>0.99206485610347095</v>
      </c>
      <c r="G32" s="25"/>
    </row>
    <row r="33" spans="1:7" x14ac:dyDescent="0.2">
      <c r="A33" s="24" t="s">
        <v>148</v>
      </c>
      <c r="B33" s="24" t="s">
        <v>147</v>
      </c>
      <c r="C33" s="24" t="s">
        <v>149</v>
      </c>
      <c r="D33" s="27">
        <v>519500</v>
      </c>
      <c r="E33" s="25">
        <v>1333.29675</v>
      </c>
      <c r="F33" s="26">
        <v>0.97523914210128704</v>
      </c>
      <c r="G33" s="25"/>
    </row>
    <row r="34" spans="1:7" x14ac:dyDescent="0.2">
      <c r="A34" s="24" t="s">
        <v>153</v>
      </c>
      <c r="B34" s="24" t="s">
        <v>152</v>
      </c>
      <c r="C34" s="24" t="s">
        <v>119</v>
      </c>
      <c r="D34" s="27">
        <v>343500</v>
      </c>
      <c r="E34" s="25">
        <v>1241.2372499999999</v>
      </c>
      <c r="F34" s="26">
        <v>0.90790227369425502</v>
      </c>
      <c r="G34" s="25"/>
    </row>
    <row r="35" spans="1:7" x14ac:dyDescent="0.2">
      <c r="A35" s="24" t="s">
        <v>155</v>
      </c>
      <c r="B35" s="24" t="s">
        <v>154</v>
      </c>
      <c r="C35" s="24" t="s">
        <v>156</v>
      </c>
      <c r="D35" s="27">
        <v>134200</v>
      </c>
      <c r="E35" s="25">
        <v>1180.7587000000001</v>
      </c>
      <c r="F35" s="26">
        <v>0.86366527302840201</v>
      </c>
      <c r="G35" s="25"/>
    </row>
    <row r="36" spans="1:7" x14ac:dyDescent="0.2">
      <c r="A36" s="24" t="s">
        <v>163</v>
      </c>
      <c r="B36" s="24" t="s">
        <v>162</v>
      </c>
      <c r="C36" s="24" t="s">
        <v>164</v>
      </c>
      <c r="D36" s="27">
        <v>612500</v>
      </c>
      <c r="E36" s="25">
        <v>1107.70625</v>
      </c>
      <c r="F36" s="26">
        <v>0.810231100428493</v>
      </c>
      <c r="G36" s="25"/>
    </row>
    <row r="37" spans="1:7" x14ac:dyDescent="0.2">
      <c r="A37" s="24" t="s">
        <v>158</v>
      </c>
      <c r="B37" s="24" t="s">
        <v>157</v>
      </c>
      <c r="C37" s="24" t="s">
        <v>116</v>
      </c>
      <c r="D37" s="27">
        <v>225000</v>
      </c>
      <c r="E37" s="25">
        <v>1095.4124999999999</v>
      </c>
      <c r="F37" s="26">
        <v>0.80123884405105295</v>
      </c>
      <c r="G37" s="25"/>
    </row>
    <row r="38" spans="1:7" x14ac:dyDescent="0.2">
      <c r="A38" s="24" t="s">
        <v>168</v>
      </c>
      <c r="B38" s="24" t="s">
        <v>167</v>
      </c>
      <c r="C38" s="24" t="s">
        <v>169</v>
      </c>
      <c r="D38" s="27">
        <v>513400</v>
      </c>
      <c r="E38" s="25">
        <v>1052.47</v>
      </c>
      <c r="F38" s="26">
        <v>0.76982857708708996</v>
      </c>
      <c r="G38" s="25"/>
    </row>
    <row r="39" spans="1:7" x14ac:dyDescent="0.2">
      <c r="A39" s="24" t="s">
        <v>166</v>
      </c>
      <c r="B39" s="24" t="s">
        <v>165</v>
      </c>
      <c r="C39" s="24" t="s">
        <v>149</v>
      </c>
      <c r="D39" s="27">
        <v>2088000</v>
      </c>
      <c r="E39" s="25">
        <v>1038.78</v>
      </c>
      <c r="F39" s="26">
        <v>0.75981503444898901</v>
      </c>
      <c r="G39" s="25"/>
    </row>
    <row r="40" spans="1:7" x14ac:dyDescent="0.2">
      <c r="A40" s="24" t="s">
        <v>171</v>
      </c>
      <c r="B40" s="24" t="s">
        <v>170</v>
      </c>
      <c r="C40" s="24" t="s">
        <v>137</v>
      </c>
      <c r="D40" s="27">
        <v>236200</v>
      </c>
      <c r="E40" s="25">
        <v>999.48030000000006</v>
      </c>
      <c r="F40" s="26">
        <v>0.73106929145303701</v>
      </c>
      <c r="G40" s="25"/>
    </row>
    <row r="41" spans="1:7" x14ac:dyDescent="0.2">
      <c r="A41" s="24" t="s">
        <v>193</v>
      </c>
      <c r="B41" s="24" t="s">
        <v>192</v>
      </c>
      <c r="C41" s="24" t="s">
        <v>132</v>
      </c>
      <c r="D41" s="27">
        <v>62100</v>
      </c>
      <c r="E41" s="25">
        <v>988.72514999999999</v>
      </c>
      <c r="F41" s="26">
        <v>0.72320244316200899</v>
      </c>
      <c r="G41" s="25"/>
    </row>
    <row r="42" spans="1:7" x14ac:dyDescent="0.2">
      <c r="A42" s="24" t="s">
        <v>173</v>
      </c>
      <c r="B42" s="24" t="s">
        <v>172</v>
      </c>
      <c r="C42" s="24" t="s">
        <v>89</v>
      </c>
      <c r="D42" s="27">
        <v>95200</v>
      </c>
      <c r="E42" s="25">
        <v>966.28</v>
      </c>
      <c r="F42" s="26">
        <v>0.70678495108431905</v>
      </c>
      <c r="G42" s="25"/>
    </row>
    <row r="43" spans="1:7" x14ac:dyDescent="0.2">
      <c r="A43" s="24" t="s">
        <v>175</v>
      </c>
      <c r="B43" s="24" t="s">
        <v>174</v>
      </c>
      <c r="C43" s="24" t="s">
        <v>176</v>
      </c>
      <c r="D43" s="27">
        <v>71800</v>
      </c>
      <c r="E43" s="25">
        <v>965.71</v>
      </c>
      <c r="F43" s="26">
        <v>0.70636802491165895</v>
      </c>
      <c r="G43" s="25"/>
    </row>
    <row r="44" spans="1:7" x14ac:dyDescent="0.2">
      <c r="A44" s="24" t="s">
        <v>180</v>
      </c>
      <c r="B44" s="24" t="s">
        <v>179</v>
      </c>
      <c r="C44" s="24" t="s">
        <v>181</v>
      </c>
      <c r="D44" s="27">
        <v>63400</v>
      </c>
      <c r="E44" s="25">
        <v>960.25639999999999</v>
      </c>
      <c r="F44" s="26">
        <v>0.70237899232355405</v>
      </c>
      <c r="G44" s="25"/>
    </row>
    <row r="45" spans="1:7" x14ac:dyDescent="0.2">
      <c r="A45" s="24" t="s">
        <v>178</v>
      </c>
      <c r="B45" s="24" t="s">
        <v>177</v>
      </c>
      <c r="C45" s="24" t="s">
        <v>116</v>
      </c>
      <c r="D45" s="27">
        <v>128700</v>
      </c>
      <c r="E45" s="25">
        <v>946.45979999999997</v>
      </c>
      <c r="F45" s="26">
        <v>0.69228747717667205</v>
      </c>
      <c r="G45" s="25"/>
    </row>
    <row r="46" spans="1:7" x14ac:dyDescent="0.2">
      <c r="A46" s="24" t="s">
        <v>183</v>
      </c>
      <c r="B46" s="24" t="s">
        <v>182</v>
      </c>
      <c r="C46" s="24" t="s">
        <v>122</v>
      </c>
      <c r="D46" s="27">
        <v>431100</v>
      </c>
      <c r="E46" s="25">
        <v>936.56475</v>
      </c>
      <c r="F46" s="26">
        <v>0.68504974853670497</v>
      </c>
      <c r="G46" s="25"/>
    </row>
    <row r="47" spans="1:7" x14ac:dyDescent="0.2">
      <c r="A47" s="24" t="s">
        <v>185</v>
      </c>
      <c r="B47" s="24" t="s">
        <v>184</v>
      </c>
      <c r="C47" s="24" t="s">
        <v>186</v>
      </c>
      <c r="D47" s="27">
        <v>39600</v>
      </c>
      <c r="E47" s="25">
        <v>912.38400000000001</v>
      </c>
      <c r="F47" s="26">
        <v>0.66736275283573598</v>
      </c>
      <c r="G47" s="25"/>
    </row>
    <row r="48" spans="1:7" x14ac:dyDescent="0.2">
      <c r="A48" s="24" t="s">
        <v>200</v>
      </c>
      <c r="B48" s="24" t="s">
        <v>199</v>
      </c>
      <c r="C48" s="24" t="s">
        <v>156</v>
      </c>
      <c r="D48" s="27">
        <v>78700</v>
      </c>
      <c r="E48" s="25">
        <v>869.79240000000004</v>
      </c>
      <c r="F48" s="26">
        <v>0.63620915147525803</v>
      </c>
      <c r="G48" s="25"/>
    </row>
    <row r="49" spans="1:9" x14ac:dyDescent="0.2">
      <c r="A49" s="24" t="s">
        <v>188</v>
      </c>
      <c r="B49" s="24" t="s">
        <v>187</v>
      </c>
      <c r="C49" s="24" t="s">
        <v>119</v>
      </c>
      <c r="D49" s="27">
        <v>40000</v>
      </c>
      <c r="E49" s="25">
        <v>787.32</v>
      </c>
      <c r="F49" s="26">
        <v>0.575884761857542</v>
      </c>
      <c r="G49" s="25"/>
    </row>
    <row r="50" spans="1:9" x14ac:dyDescent="0.2">
      <c r="A50" s="24" t="s">
        <v>190</v>
      </c>
      <c r="B50" s="24" t="s">
        <v>189</v>
      </c>
      <c r="C50" s="24" t="s">
        <v>191</v>
      </c>
      <c r="D50" s="27">
        <v>168300</v>
      </c>
      <c r="E50" s="25">
        <v>721.24964999999997</v>
      </c>
      <c r="F50" s="26">
        <v>0.52755764229294999</v>
      </c>
      <c r="G50" s="25"/>
    </row>
    <row r="51" spans="1:9" x14ac:dyDescent="0.2">
      <c r="A51" s="24" t="s">
        <v>195</v>
      </c>
      <c r="B51" s="24" t="s">
        <v>194</v>
      </c>
      <c r="C51" s="24" t="s">
        <v>107</v>
      </c>
      <c r="D51" s="27">
        <v>30700</v>
      </c>
      <c r="E51" s="25">
        <v>467.17725000000002</v>
      </c>
      <c r="F51" s="26">
        <v>0.34171653122175399</v>
      </c>
      <c r="G51" s="25"/>
    </row>
    <row r="52" spans="1:9" x14ac:dyDescent="0.2">
      <c r="A52" s="24" t="s">
        <v>197</v>
      </c>
      <c r="B52" s="24" t="s">
        <v>196</v>
      </c>
      <c r="C52" s="24" t="s">
        <v>198</v>
      </c>
      <c r="D52" s="27">
        <v>148000</v>
      </c>
      <c r="E52" s="25">
        <v>446.81200000000001</v>
      </c>
      <c r="F52" s="26">
        <v>0.326820380804618</v>
      </c>
      <c r="G52" s="25"/>
    </row>
    <row r="53" spans="1:9" x14ac:dyDescent="0.2">
      <c r="A53" s="23" t="s">
        <v>27</v>
      </c>
      <c r="B53" s="23"/>
      <c r="C53" s="23"/>
      <c r="D53" s="23"/>
      <c r="E53" s="28">
        <f>SUM(E7:E52)</f>
        <v>96597.189417000045</v>
      </c>
      <c r="F53" s="29">
        <f>SUM(F7:F52)</f>
        <v>70.655958725190445</v>
      </c>
      <c r="G53" s="28"/>
      <c r="H53" s="17"/>
      <c r="I53" s="17"/>
    </row>
    <row r="54" spans="1:9" x14ac:dyDescent="0.2">
      <c r="A54" s="24"/>
      <c r="B54" s="24"/>
      <c r="C54" s="24"/>
      <c r="D54" s="24"/>
      <c r="E54" s="25"/>
      <c r="F54" s="26"/>
      <c r="G54" s="25"/>
    </row>
    <row r="55" spans="1:9" x14ac:dyDescent="0.2">
      <c r="A55" s="23" t="s">
        <v>233</v>
      </c>
      <c r="B55" s="24"/>
      <c r="C55" s="24"/>
      <c r="D55" s="24"/>
      <c r="E55" s="25"/>
      <c r="F55" s="26"/>
      <c r="G55" s="25"/>
    </row>
    <row r="56" spans="1:9" x14ac:dyDescent="0.2">
      <c r="A56" s="24"/>
      <c r="B56" s="24" t="s">
        <v>234</v>
      </c>
      <c r="C56" s="24" t="s">
        <v>140</v>
      </c>
      <c r="D56" s="27">
        <v>27500</v>
      </c>
      <c r="E56" s="25">
        <v>2.7499999999999998E-3</v>
      </c>
      <c r="F56" s="26">
        <v>2.0114859207288501E-6</v>
      </c>
      <c r="G56" s="25"/>
    </row>
    <row r="57" spans="1:9" x14ac:dyDescent="0.2">
      <c r="A57" s="24" t="s">
        <v>236</v>
      </c>
      <c r="B57" s="24" t="s">
        <v>235</v>
      </c>
      <c r="C57" s="24" t="s">
        <v>156</v>
      </c>
      <c r="D57" s="27">
        <v>27000</v>
      </c>
      <c r="E57" s="25">
        <v>2.7000000000000001E-3</v>
      </c>
      <c r="F57" s="26">
        <v>1.9749134494428698E-6</v>
      </c>
      <c r="G57" s="25"/>
    </row>
    <row r="58" spans="1:9" x14ac:dyDescent="0.2">
      <c r="A58" s="23" t="s">
        <v>27</v>
      </c>
      <c r="B58" s="23"/>
      <c r="C58" s="23"/>
      <c r="D58" s="23"/>
      <c r="E58" s="28">
        <f>SUM(E55:E57)</f>
        <v>5.45E-3</v>
      </c>
      <c r="F58" s="29">
        <f>SUM(F55:F57)</f>
        <v>3.9863993701717195E-6</v>
      </c>
      <c r="G58" s="28"/>
      <c r="H58" s="17"/>
      <c r="I58" s="17"/>
    </row>
    <row r="59" spans="1:9" x14ac:dyDescent="0.2">
      <c r="A59" s="24"/>
      <c r="B59" s="24"/>
      <c r="C59" s="24"/>
      <c r="D59" s="24"/>
      <c r="E59" s="25"/>
      <c r="F59" s="26"/>
      <c r="G59" s="25"/>
    </row>
    <row r="60" spans="1:9" x14ac:dyDescent="0.2">
      <c r="A60" s="23" t="s">
        <v>25</v>
      </c>
      <c r="B60" s="24"/>
      <c r="C60" s="24"/>
      <c r="D60" s="24"/>
      <c r="E60" s="25"/>
      <c r="F60" s="26"/>
      <c r="G60" s="25"/>
    </row>
    <row r="61" spans="1:9" x14ac:dyDescent="0.2">
      <c r="A61" s="23" t="s">
        <v>26</v>
      </c>
      <c r="B61" s="24"/>
      <c r="C61" s="24"/>
      <c r="D61" s="24"/>
      <c r="E61" s="25"/>
      <c r="F61" s="26"/>
      <c r="G61" s="25"/>
    </row>
    <row r="62" spans="1:9" x14ac:dyDescent="0.2">
      <c r="A62" s="24" t="s">
        <v>238</v>
      </c>
      <c r="B62" s="24" t="s">
        <v>237</v>
      </c>
      <c r="C62" s="24" t="s">
        <v>76</v>
      </c>
      <c r="D62" s="27">
        <v>200</v>
      </c>
      <c r="E62" s="25">
        <v>2062.5754520999999</v>
      </c>
      <c r="F62" s="26">
        <v>1.5086696299418501</v>
      </c>
      <c r="G62" s="25">
        <v>7.92</v>
      </c>
    </row>
    <row r="63" spans="1:9" x14ac:dyDescent="0.2">
      <c r="A63" s="24" t="s">
        <v>240</v>
      </c>
      <c r="B63" s="24" t="s">
        <v>239</v>
      </c>
      <c r="C63" s="24" t="s">
        <v>76</v>
      </c>
      <c r="D63" s="27">
        <v>150</v>
      </c>
      <c r="E63" s="25">
        <v>1557.8407397000001</v>
      </c>
      <c r="F63" s="26">
        <v>1.13948171441614</v>
      </c>
      <c r="G63" s="25">
        <v>7.9</v>
      </c>
    </row>
    <row r="64" spans="1:9" x14ac:dyDescent="0.2">
      <c r="A64" s="24" t="s">
        <v>202</v>
      </c>
      <c r="B64" s="24" t="s">
        <v>201</v>
      </c>
      <c r="C64" s="24" t="s">
        <v>76</v>
      </c>
      <c r="D64" s="27">
        <v>50</v>
      </c>
      <c r="E64" s="25">
        <v>525.5705342</v>
      </c>
      <c r="F64" s="26">
        <v>0.384428265415725</v>
      </c>
      <c r="G64" s="25">
        <v>7.5</v>
      </c>
    </row>
    <row r="65" spans="1:9" x14ac:dyDescent="0.2">
      <c r="A65" s="23" t="s">
        <v>27</v>
      </c>
      <c r="B65" s="23"/>
      <c r="C65" s="23"/>
      <c r="D65" s="23"/>
      <c r="E65" s="28">
        <f>SUM(E61:E64)</f>
        <v>4145.9867260000001</v>
      </c>
      <c r="F65" s="29">
        <f>SUM(F61:F64)</f>
        <v>3.0325796097737152</v>
      </c>
      <c r="G65" s="28"/>
      <c r="H65" s="17"/>
      <c r="I65" s="17"/>
    </row>
    <row r="66" spans="1:9" x14ac:dyDescent="0.2">
      <c r="A66" s="24"/>
      <c r="B66" s="24"/>
      <c r="C66" s="24"/>
      <c r="D66" s="24"/>
      <c r="E66" s="25"/>
      <c r="F66" s="26"/>
      <c r="G66" s="25"/>
    </row>
    <row r="67" spans="1:9" x14ac:dyDescent="0.2">
      <c r="A67" s="23" t="s">
        <v>45</v>
      </c>
      <c r="B67" s="24"/>
      <c r="C67" s="24"/>
      <c r="D67" s="24"/>
      <c r="E67" s="25"/>
      <c r="F67" s="26"/>
      <c r="G67" s="25"/>
    </row>
    <row r="68" spans="1:9" x14ac:dyDescent="0.2">
      <c r="A68" s="23" t="s">
        <v>53</v>
      </c>
      <c r="B68" s="24"/>
      <c r="C68" s="24"/>
      <c r="D68" s="24"/>
      <c r="E68" s="25"/>
      <c r="F68" s="26"/>
      <c r="G68" s="25"/>
    </row>
    <row r="69" spans="1:9" x14ac:dyDescent="0.2">
      <c r="A69" s="24" t="s">
        <v>55</v>
      </c>
      <c r="B69" s="24" t="s">
        <v>54</v>
      </c>
      <c r="C69" s="24" t="s">
        <v>47</v>
      </c>
      <c r="D69" s="27">
        <v>700</v>
      </c>
      <c r="E69" s="25">
        <v>3322.1965</v>
      </c>
      <c r="F69" s="26">
        <v>2.4300187220526102</v>
      </c>
      <c r="G69" s="25">
        <v>8.92</v>
      </c>
    </row>
    <row r="70" spans="1:9" x14ac:dyDescent="0.2">
      <c r="A70" s="23" t="s">
        <v>27</v>
      </c>
      <c r="B70" s="23"/>
      <c r="C70" s="23"/>
      <c r="D70" s="23"/>
      <c r="E70" s="28">
        <f>SUM(E68:E69)</f>
        <v>3322.1965</v>
      </c>
      <c r="F70" s="29">
        <f>SUM(F68:F69)</f>
        <v>2.4300187220526102</v>
      </c>
      <c r="G70" s="28"/>
      <c r="H70" s="17"/>
      <c r="I70" s="17"/>
    </row>
    <row r="71" spans="1:9" x14ac:dyDescent="0.2">
      <c r="A71" s="24"/>
      <c r="B71" s="24"/>
      <c r="C71" s="24"/>
      <c r="D71" s="24"/>
      <c r="E71" s="25"/>
      <c r="F71" s="26"/>
      <c r="G71" s="25"/>
    </row>
    <row r="72" spans="1:9" x14ac:dyDescent="0.2">
      <c r="A72" s="23" t="s">
        <v>60</v>
      </c>
      <c r="B72" s="24"/>
      <c r="C72" s="24"/>
      <c r="D72" s="24"/>
      <c r="E72" s="25"/>
      <c r="F72" s="26"/>
      <c r="G72" s="25"/>
    </row>
    <row r="73" spans="1:9" x14ac:dyDescent="0.2">
      <c r="A73" s="24" t="s">
        <v>206</v>
      </c>
      <c r="B73" s="24" t="s">
        <v>205</v>
      </c>
      <c r="C73" s="24" t="s">
        <v>63</v>
      </c>
      <c r="D73" s="27">
        <v>10000000</v>
      </c>
      <c r="E73" s="25">
        <v>9632.3055555999999</v>
      </c>
      <c r="F73" s="26">
        <v>7.0455443669991702</v>
      </c>
      <c r="G73" s="25">
        <v>7.2299281921125003</v>
      </c>
    </row>
    <row r="74" spans="1:9" x14ac:dyDescent="0.2">
      <c r="A74" s="24" t="s">
        <v>65</v>
      </c>
      <c r="B74" s="24" t="s">
        <v>64</v>
      </c>
      <c r="C74" s="24" t="s">
        <v>63</v>
      </c>
      <c r="D74" s="27">
        <v>7400000</v>
      </c>
      <c r="E74" s="25">
        <v>7211.2880777999999</v>
      </c>
      <c r="F74" s="26">
        <v>5.2746925232052897</v>
      </c>
      <c r="G74" s="25">
        <v>7.2675334516124996</v>
      </c>
    </row>
    <row r="75" spans="1:9" x14ac:dyDescent="0.2">
      <c r="A75" s="24" t="s">
        <v>62</v>
      </c>
      <c r="B75" s="24" t="s">
        <v>61</v>
      </c>
      <c r="C75" s="24" t="s">
        <v>63</v>
      </c>
      <c r="D75" s="27">
        <v>5000000</v>
      </c>
      <c r="E75" s="25">
        <v>4823.1338888999999</v>
      </c>
      <c r="F75" s="26">
        <v>3.52787851320456</v>
      </c>
      <c r="G75" s="25">
        <v>7.3198273152000004</v>
      </c>
    </row>
    <row r="76" spans="1:9" x14ac:dyDescent="0.2">
      <c r="A76" s="24" t="s">
        <v>71</v>
      </c>
      <c r="B76" s="24" t="s">
        <v>70</v>
      </c>
      <c r="C76" s="24" t="s">
        <v>63</v>
      </c>
      <c r="D76" s="27">
        <v>4500000</v>
      </c>
      <c r="E76" s="25">
        <v>4563.4409999999998</v>
      </c>
      <c r="F76" s="26">
        <v>3.3379262987552001</v>
      </c>
      <c r="G76" s="25">
        <v>7.3527507812500001</v>
      </c>
    </row>
    <row r="77" spans="1:9" x14ac:dyDescent="0.2">
      <c r="A77" s="24" t="s">
        <v>208</v>
      </c>
      <c r="B77" s="24" t="s">
        <v>207</v>
      </c>
      <c r="C77" s="24" t="s">
        <v>63</v>
      </c>
      <c r="D77" s="27">
        <v>300000</v>
      </c>
      <c r="E77" s="25">
        <v>300.15690000000001</v>
      </c>
      <c r="F77" s="26">
        <v>0.21954959213076999</v>
      </c>
      <c r="G77" s="25">
        <v>7.1811139116125098</v>
      </c>
    </row>
    <row r="78" spans="1:9" x14ac:dyDescent="0.2">
      <c r="A78" s="24" t="s">
        <v>210</v>
      </c>
      <c r="B78" s="24" t="s">
        <v>209</v>
      </c>
      <c r="C78" s="24" t="s">
        <v>63</v>
      </c>
      <c r="D78" s="27">
        <v>100000</v>
      </c>
      <c r="E78" s="25">
        <v>100.4328</v>
      </c>
      <c r="F78" s="26">
        <v>7.3461513883409796E-2</v>
      </c>
      <c r="G78" s="25">
        <v>7.0421341442000003</v>
      </c>
    </row>
    <row r="79" spans="1:9" x14ac:dyDescent="0.2">
      <c r="A79" s="24" t="s">
        <v>69</v>
      </c>
      <c r="B79" s="24" t="s">
        <v>68</v>
      </c>
      <c r="C79" s="24" t="s">
        <v>63</v>
      </c>
      <c r="D79" s="27">
        <v>100000</v>
      </c>
      <c r="E79" s="25">
        <v>96.668999999999997</v>
      </c>
      <c r="F79" s="26">
        <v>7.0708484534886401E-2</v>
      </c>
      <c r="G79" s="25">
        <v>7.2007425271125003</v>
      </c>
    </row>
    <row r="80" spans="1:9" x14ac:dyDescent="0.2">
      <c r="A80" s="23" t="s">
        <v>27</v>
      </c>
      <c r="B80" s="23"/>
      <c r="C80" s="23"/>
      <c r="D80" s="23"/>
      <c r="E80" s="28">
        <f>SUM(E73:E79)</f>
        <v>26727.427222300001</v>
      </c>
      <c r="F80" s="29">
        <f>SUM(F73:F79)</f>
        <v>19.549761292713285</v>
      </c>
      <c r="G80" s="28"/>
      <c r="H80" s="17"/>
      <c r="I80" s="17"/>
    </row>
    <row r="81" spans="1:9" x14ac:dyDescent="0.2">
      <c r="A81" s="24"/>
      <c r="B81" s="24"/>
      <c r="C81" s="24"/>
      <c r="D81" s="24"/>
      <c r="E81" s="25"/>
      <c r="F81" s="26"/>
      <c r="G81" s="25"/>
    </row>
    <row r="82" spans="1:9" x14ac:dyDescent="0.2">
      <c r="A82" s="23" t="s">
        <v>30</v>
      </c>
      <c r="B82" s="23"/>
      <c r="C82" s="23"/>
      <c r="D82" s="23"/>
      <c r="E82" s="28">
        <f>E53+E58+E65+E70+E80</f>
        <v>130792.80531530005</v>
      </c>
      <c r="F82" s="29">
        <f>F53+F58+F65+F70+F80</f>
        <v>95.668322336129421</v>
      </c>
      <c r="G82" s="28"/>
      <c r="H82" s="17"/>
      <c r="I82" s="17"/>
    </row>
    <row r="83" spans="1:9" x14ac:dyDescent="0.2">
      <c r="A83" s="23"/>
      <c r="B83" s="23"/>
      <c r="C83" s="23"/>
      <c r="D83" s="23"/>
      <c r="E83" s="28"/>
      <c r="F83" s="29"/>
      <c r="G83" s="28"/>
      <c r="H83" s="17"/>
      <c r="I83" s="17"/>
    </row>
    <row r="84" spans="1:9" x14ac:dyDescent="0.2">
      <c r="A84" s="23" t="s">
        <v>32</v>
      </c>
      <c r="B84" s="23"/>
      <c r="C84" s="23"/>
      <c r="D84" s="23"/>
      <c r="E84" s="28">
        <f>E86-(E53+E58+E65+E70+E80)</f>
        <v>5922.0467082999385</v>
      </c>
      <c r="F84" s="29">
        <f>F86-(F53+F58+F65+F70+F80)</f>
        <v>4.331677663870579</v>
      </c>
      <c r="G84" s="28"/>
      <c r="H84" s="17"/>
      <c r="I84" s="17"/>
    </row>
    <row r="85" spans="1:9" x14ac:dyDescent="0.2">
      <c r="A85" s="23"/>
      <c r="B85" s="23"/>
      <c r="C85" s="23"/>
      <c r="D85" s="23"/>
      <c r="E85" s="28"/>
      <c r="F85" s="29"/>
      <c r="G85" s="28"/>
      <c r="H85" s="17"/>
      <c r="I85" s="17"/>
    </row>
    <row r="86" spans="1:9" x14ac:dyDescent="0.2">
      <c r="A86" s="30" t="s">
        <v>31</v>
      </c>
      <c r="B86" s="30"/>
      <c r="C86" s="30"/>
      <c r="D86" s="30"/>
      <c r="E86" s="31">
        <v>136714.85202359999</v>
      </c>
      <c r="F86" s="32">
        <v>100</v>
      </c>
      <c r="G86" s="31"/>
      <c r="H86" s="17"/>
      <c r="I86" s="17"/>
    </row>
    <row r="88" spans="1:9" x14ac:dyDescent="0.2">
      <c r="A88" s="17" t="s">
        <v>56</v>
      </c>
    </row>
    <row r="89" spans="1:9" x14ac:dyDescent="0.2">
      <c r="A89" s="17" t="s">
        <v>34</v>
      </c>
    </row>
    <row r="90" spans="1:9" x14ac:dyDescent="0.2">
      <c r="A90" s="17" t="s">
        <v>44</v>
      </c>
    </row>
    <row r="92" spans="1:9" x14ac:dyDescent="0.2">
      <c r="A92" s="17" t="s">
        <v>35</v>
      </c>
    </row>
    <row r="93" spans="1:9" x14ac:dyDescent="0.2">
      <c r="A93" s="17" t="s">
        <v>36</v>
      </c>
    </row>
    <row r="94" spans="1:9" x14ac:dyDescent="0.2">
      <c r="A94" s="17" t="s">
        <v>37</v>
      </c>
      <c r="B94" s="17"/>
      <c r="C94" s="33" t="s">
        <v>39</v>
      </c>
      <c r="D94" s="17" t="s">
        <v>38</v>
      </c>
    </row>
    <row r="95" spans="1:9" x14ac:dyDescent="0.2">
      <c r="A95" s="7" t="s">
        <v>72</v>
      </c>
      <c r="C95" s="34">
        <v>172.15790000000001</v>
      </c>
      <c r="D95" s="34">
        <v>180.20760000000001</v>
      </c>
    </row>
    <row r="96" spans="1:9" x14ac:dyDescent="0.2">
      <c r="A96" s="7" t="s">
        <v>74</v>
      </c>
      <c r="C96" s="34">
        <v>23.496600000000001</v>
      </c>
      <c r="D96" s="34">
        <v>24.595300000000002</v>
      </c>
    </row>
    <row r="97" spans="1:5" x14ac:dyDescent="0.2">
      <c r="A97" s="7" t="s">
        <v>73</v>
      </c>
      <c r="C97" s="34">
        <v>190.64099999999999</v>
      </c>
      <c r="D97" s="34">
        <v>200.57130000000001</v>
      </c>
    </row>
    <row r="98" spans="1:5" x14ac:dyDescent="0.2">
      <c r="A98" s="7" t="s">
        <v>75</v>
      </c>
      <c r="C98" s="34">
        <v>27.2898</v>
      </c>
      <c r="D98" s="34">
        <v>28.708200000000001</v>
      </c>
    </row>
    <row r="100" spans="1:5" x14ac:dyDescent="0.2">
      <c r="A100" s="7" t="s">
        <v>40</v>
      </c>
    </row>
    <row r="102" spans="1:5" x14ac:dyDescent="0.2">
      <c r="A102" s="17" t="s">
        <v>41</v>
      </c>
      <c r="D102" s="33" t="s">
        <v>42</v>
      </c>
    </row>
    <row r="104" spans="1:5" x14ac:dyDescent="0.2">
      <c r="A104" s="17" t="s">
        <v>241</v>
      </c>
      <c r="D104" s="54">
        <v>0.27657108562522198</v>
      </c>
    </row>
    <row r="106" spans="1:5" x14ac:dyDescent="0.2">
      <c r="A106" s="17" t="s">
        <v>242</v>
      </c>
      <c r="D106" s="35">
        <v>2.47609102309106</v>
      </c>
      <c r="E106" s="10" t="s">
        <v>43</v>
      </c>
    </row>
    <row r="108" spans="1:5" x14ac:dyDescent="0.2">
      <c r="A108" s="17" t="s">
        <v>243</v>
      </c>
      <c r="D108" s="33" t="s">
        <v>42</v>
      </c>
    </row>
    <row r="110" spans="1:5" x14ac:dyDescent="0.2">
      <c r="A110" s="17" t="s">
        <v>807</v>
      </c>
    </row>
    <row r="111" spans="1:5" x14ac:dyDescent="0.2">
      <c r="A111" s="17"/>
    </row>
    <row r="112" spans="1:5" x14ac:dyDescent="0.2">
      <c r="A112" s="57" t="s">
        <v>805</v>
      </c>
    </row>
    <row r="113" spans="1:1" x14ac:dyDescent="0.2">
      <c r="A113" s="58"/>
    </row>
    <row r="114" spans="1:1" x14ac:dyDescent="0.2">
      <c r="A114" s="59"/>
    </row>
    <row r="115" spans="1:1" x14ac:dyDescent="0.2">
      <c r="A115" s="59"/>
    </row>
    <row r="116" spans="1:1" x14ac:dyDescent="0.2">
      <c r="A116" s="59"/>
    </row>
    <row r="117" spans="1:1" x14ac:dyDescent="0.2">
      <c r="A117" s="59"/>
    </row>
    <row r="118" spans="1:1" x14ac:dyDescent="0.2">
      <c r="A118" s="59"/>
    </row>
    <row r="119" spans="1:1" x14ac:dyDescent="0.2">
      <c r="A119" s="59"/>
    </row>
    <row r="120" spans="1:1" x14ac:dyDescent="0.2">
      <c r="A120" s="59"/>
    </row>
    <row r="121" spans="1:1" x14ac:dyDescent="0.2">
      <c r="A121" s="59"/>
    </row>
    <row r="122" spans="1:1" x14ac:dyDescent="0.2">
      <c r="A122" s="59"/>
    </row>
    <row r="123" spans="1:1" x14ac:dyDescent="0.2">
      <c r="A123" s="59"/>
    </row>
    <row r="124" spans="1:1" x14ac:dyDescent="0.2">
      <c r="A124" s="59"/>
    </row>
    <row r="125" spans="1:1" x14ac:dyDescent="0.2">
      <c r="A125" s="57" t="s">
        <v>808</v>
      </c>
    </row>
    <row r="126" spans="1:1" x14ac:dyDescent="0.2">
      <c r="A126" s="59"/>
    </row>
    <row r="127" spans="1:1" x14ac:dyDescent="0.2">
      <c r="A127" s="57" t="s">
        <v>806</v>
      </c>
    </row>
    <row r="128" spans="1:1" x14ac:dyDescent="0.2">
      <c r="A128" s="59"/>
    </row>
    <row r="129" spans="1:1" x14ac:dyDescent="0.2">
      <c r="A129" s="59"/>
    </row>
    <row r="130" spans="1:1" x14ac:dyDescent="0.2">
      <c r="A130" s="59"/>
    </row>
    <row r="131" spans="1:1" x14ac:dyDescent="0.2">
      <c r="A131" s="59"/>
    </row>
    <row r="132" spans="1:1" x14ac:dyDescent="0.2">
      <c r="A132" s="59"/>
    </row>
    <row r="133" spans="1:1" x14ac:dyDescent="0.2">
      <c r="A133" s="59"/>
    </row>
    <row r="134" spans="1:1" x14ac:dyDescent="0.2">
      <c r="A134" s="59"/>
    </row>
    <row r="135" spans="1:1" x14ac:dyDescent="0.2">
      <c r="A135" s="59"/>
    </row>
    <row r="136" spans="1:1" x14ac:dyDescent="0.2">
      <c r="A136" s="59"/>
    </row>
    <row r="137" spans="1:1" x14ac:dyDescent="0.2">
      <c r="A137" s="59"/>
    </row>
    <row r="138" spans="1:1" x14ac:dyDescent="0.2">
      <c r="A138" s="59"/>
    </row>
    <row r="139" spans="1:1" x14ac:dyDescent="0.2">
      <c r="A139" s="59"/>
    </row>
  </sheetData>
  <mergeCells count="1">
    <mergeCell ref="A1:G1"/>
  </mergeCells>
  <conditionalFormatting sqref="F2:F3 F5:F109">
    <cfRule type="cellIs" dxfId="61" priority="2" stopIfTrue="1" operator="between">
      <formula>0.009</formula>
      <formula>-0.009</formula>
    </cfRule>
  </conditionalFormatting>
  <conditionalFormatting sqref="F110:F241">
    <cfRule type="cellIs" dxfId="6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548"/>
  <sheetViews>
    <sheetView workbookViewId="0">
      <selection sqref="A1:I1"/>
    </sheetView>
  </sheetViews>
  <sheetFormatPr defaultColWidth="9.140625" defaultRowHeight="11.25" x14ac:dyDescent="0.2"/>
  <cols>
    <col min="1" max="1" width="38.7109375" style="7" bestFit="1" customWidth="1"/>
    <col min="2" max="2" width="50.7109375" style="7" bestFit="1" customWidth="1"/>
    <col min="3" max="3" width="35.42578125" style="7" bestFit="1" customWidth="1"/>
    <col min="4" max="4" width="15.140625" style="7" bestFit="1" customWidth="1"/>
    <col min="5" max="5" width="22.85546875" style="10" customWidth="1"/>
    <col min="6" max="6" width="18.85546875" style="11" customWidth="1"/>
    <col min="7" max="7" width="21.42578125" style="10" customWidth="1"/>
    <col min="8" max="8" width="20.140625" style="7" customWidth="1"/>
    <col min="9" max="16384" width="9.140625" style="7"/>
  </cols>
  <sheetData>
    <row r="1" spans="1:11" s="1" customFormat="1" ht="15" customHeight="1" x14ac:dyDescent="0.2">
      <c r="A1" s="87" t="s">
        <v>10</v>
      </c>
      <c r="B1" s="88"/>
      <c r="C1" s="88"/>
      <c r="D1" s="88"/>
      <c r="E1" s="88"/>
      <c r="F1" s="88"/>
      <c r="G1" s="88"/>
      <c r="H1" s="88"/>
      <c r="I1" s="88"/>
    </row>
    <row r="2" spans="1:11" s="1" customFormat="1" ht="12" x14ac:dyDescent="0.2">
      <c r="E2" s="5"/>
      <c r="F2" s="9"/>
      <c r="G2" s="10"/>
    </row>
    <row r="3" spans="1:11" s="1" customFormat="1" ht="12" x14ac:dyDescent="0.2">
      <c r="A3" s="8" t="s">
        <v>7</v>
      </c>
      <c r="B3" s="2"/>
      <c r="C3" s="3"/>
      <c r="D3" s="3"/>
      <c r="E3" s="4"/>
      <c r="F3" s="9"/>
      <c r="G3" s="10"/>
    </row>
    <row r="4" spans="1:11" s="1" customFormat="1" ht="45" x14ac:dyDescent="0.2">
      <c r="A4" s="39" t="s">
        <v>2</v>
      </c>
      <c r="B4" s="39" t="s">
        <v>0</v>
      </c>
      <c r="C4" s="40" t="s">
        <v>4</v>
      </c>
      <c r="D4" s="40" t="s">
        <v>1</v>
      </c>
      <c r="E4" s="42" t="s">
        <v>6</v>
      </c>
      <c r="F4" s="42" t="s">
        <v>213</v>
      </c>
      <c r="G4" s="42" t="s">
        <v>214</v>
      </c>
      <c r="H4" s="42" t="s">
        <v>215</v>
      </c>
      <c r="I4" s="41" t="s">
        <v>5</v>
      </c>
      <c r="J4" s="36"/>
      <c r="K4" s="36"/>
    </row>
    <row r="5" spans="1:11" x14ac:dyDescent="0.2">
      <c r="A5" s="43" t="s">
        <v>81</v>
      </c>
      <c r="B5" s="44"/>
      <c r="C5" s="44"/>
      <c r="D5" s="44"/>
      <c r="E5" s="45"/>
      <c r="F5" s="46"/>
      <c r="G5" s="45"/>
      <c r="H5" s="44"/>
      <c r="I5" s="44"/>
    </row>
    <row r="6" spans="1:11" x14ac:dyDescent="0.2">
      <c r="A6" s="43" t="s">
        <v>26</v>
      </c>
      <c r="B6" s="44"/>
      <c r="C6" s="44"/>
      <c r="D6" s="44"/>
      <c r="E6" s="45"/>
      <c r="F6" s="46"/>
      <c r="G6" s="45"/>
      <c r="H6" s="44"/>
      <c r="I6" s="44"/>
    </row>
    <row r="7" spans="1:11" x14ac:dyDescent="0.2">
      <c r="A7" s="44" t="s">
        <v>83</v>
      </c>
      <c r="B7" s="44" t="s">
        <v>82</v>
      </c>
      <c r="C7" s="44" t="s">
        <v>84</v>
      </c>
      <c r="D7" s="47">
        <v>392200</v>
      </c>
      <c r="E7" s="45">
        <v>6288.9269999999997</v>
      </c>
      <c r="F7" s="46">
        <v>6.1758944336076098</v>
      </c>
      <c r="G7" s="45"/>
      <c r="H7" s="45"/>
      <c r="I7" s="48"/>
    </row>
    <row r="8" spans="1:11" x14ac:dyDescent="0.2">
      <c r="A8" s="44" t="s">
        <v>86</v>
      </c>
      <c r="B8" s="44" t="s">
        <v>85</v>
      </c>
      <c r="C8" s="44" t="s">
        <v>84</v>
      </c>
      <c r="D8" s="47">
        <v>571200</v>
      </c>
      <c r="E8" s="45">
        <v>4751.8127999999997</v>
      </c>
      <c r="F8" s="46">
        <v>4.6664071980904502</v>
      </c>
      <c r="G8" s="45"/>
      <c r="H8" s="45"/>
      <c r="I8" s="48"/>
    </row>
    <row r="9" spans="1:11" x14ac:dyDescent="0.2">
      <c r="A9" s="44" t="s">
        <v>88</v>
      </c>
      <c r="B9" s="44" t="s">
        <v>87</v>
      </c>
      <c r="C9" s="44" t="s">
        <v>89</v>
      </c>
      <c r="D9" s="47">
        <v>285300</v>
      </c>
      <c r="E9" s="45">
        <v>4375.7887499999997</v>
      </c>
      <c r="F9" s="46">
        <v>4.29714152887572</v>
      </c>
      <c r="G9" s="45"/>
      <c r="H9" s="45"/>
      <c r="I9" s="48"/>
    </row>
    <row r="10" spans="1:11" x14ac:dyDescent="0.2">
      <c r="A10" s="44" t="s">
        <v>91</v>
      </c>
      <c r="B10" s="44" t="s">
        <v>90</v>
      </c>
      <c r="C10" s="44" t="s">
        <v>92</v>
      </c>
      <c r="D10" s="47">
        <v>157700</v>
      </c>
      <c r="E10" s="45">
        <v>3350.1788000000001</v>
      </c>
      <c r="F10" s="46">
        <v>3.2899651407164101</v>
      </c>
      <c r="G10" s="45"/>
      <c r="H10" s="45"/>
      <c r="I10" s="48"/>
    </row>
    <row r="11" spans="1:11" x14ac:dyDescent="0.2">
      <c r="A11" s="44" t="s">
        <v>94</v>
      </c>
      <c r="B11" s="44" t="s">
        <v>93</v>
      </c>
      <c r="C11" s="44" t="s">
        <v>84</v>
      </c>
      <c r="D11" s="47">
        <v>381700</v>
      </c>
      <c r="E11" s="45">
        <v>3326.8971999999999</v>
      </c>
      <c r="F11" s="46">
        <v>3.26710198713783</v>
      </c>
      <c r="G11" s="45"/>
      <c r="H11" s="45"/>
      <c r="I11" s="48"/>
    </row>
    <row r="12" spans="1:11" x14ac:dyDescent="0.2">
      <c r="A12" s="44" t="s">
        <v>99</v>
      </c>
      <c r="B12" s="44" t="s">
        <v>98</v>
      </c>
      <c r="C12" s="44" t="s">
        <v>100</v>
      </c>
      <c r="D12" s="47">
        <v>114100</v>
      </c>
      <c r="E12" s="45">
        <v>2685.7428500000001</v>
      </c>
      <c r="F12" s="46">
        <v>2.6374712756908201</v>
      </c>
      <c r="G12" s="45"/>
      <c r="H12" s="45"/>
      <c r="I12" s="48"/>
    </row>
    <row r="13" spans="1:11" x14ac:dyDescent="0.2">
      <c r="A13" s="44" t="s">
        <v>96</v>
      </c>
      <c r="B13" s="44" t="s">
        <v>95</v>
      </c>
      <c r="C13" s="44" t="s">
        <v>97</v>
      </c>
      <c r="D13" s="47">
        <v>289500</v>
      </c>
      <c r="E13" s="45">
        <v>2230.0185000000001</v>
      </c>
      <c r="F13" s="46">
        <v>2.1899377812768401</v>
      </c>
      <c r="G13" s="45"/>
      <c r="H13" s="45"/>
      <c r="I13" s="48"/>
    </row>
    <row r="14" spans="1:11" x14ac:dyDescent="0.2">
      <c r="A14" s="44" t="s">
        <v>102</v>
      </c>
      <c r="B14" s="44" t="s">
        <v>101</v>
      </c>
      <c r="C14" s="44" t="s">
        <v>84</v>
      </c>
      <c r="D14" s="47">
        <v>370000</v>
      </c>
      <c r="E14" s="45">
        <v>2047.95</v>
      </c>
      <c r="F14" s="46">
        <v>2.0111416471055699</v>
      </c>
      <c r="G14" s="45"/>
      <c r="H14" s="45"/>
      <c r="I14" s="48"/>
    </row>
    <row r="15" spans="1:11" x14ac:dyDescent="0.2">
      <c r="A15" s="44" t="s">
        <v>104</v>
      </c>
      <c r="B15" s="44" t="s">
        <v>103</v>
      </c>
      <c r="C15" s="44" t="s">
        <v>89</v>
      </c>
      <c r="D15" s="47">
        <v>179300</v>
      </c>
      <c r="E15" s="45">
        <v>2012.1045999999999</v>
      </c>
      <c r="F15" s="46">
        <v>1.97594050606348</v>
      </c>
      <c r="G15" s="45"/>
      <c r="H15" s="45"/>
      <c r="I15" s="48"/>
    </row>
    <row r="16" spans="1:11" x14ac:dyDescent="0.2">
      <c r="A16" s="44" t="s">
        <v>106</v>
      </c>
      <c r="B16" s="44" t="s">
        <v>105</v>
      </c>
      <c r="C16" s="44" t="s">
        <v>107</v>
      </c>
      <c r="D16" s="47">
        <v>182900</v>
      </c>
      <c r="E16" s="45">
        <v>1892.1005</v>
      </c>
      <c r="F16" s="46">
        <v>1.85809327183734</v>
      </c>
      <c r="G16" s="45"/>
      <c r="H16" s="45"/>
      <c r="I16" s="48"/>
    </row>
    <row r="17" spans="1:9" x14ac:dyDescent="0.2">
      <c r="A17" s="44" t="s">
        <v>109</v>
      </c>
      <c r="B17" s="44" t="s">
        <v>108</v>
      </c>
      <c r="C17" s="44" t="s">
        <v>110</v>
      </c>
      <c r="D17" s="47">
        <v>961300</v>
      </c>
      <c r="E17" s="45">
        <v>1645.26495</v>
      </c>
      <c r="F17" s="46">
        <v>1.6156941631719901</v>
      </c>
      <c r="G17" s="45"/>
      <c r="H17" s="45"/>
      <c r="I17" s="48"/>
    </row>
    <row r="18" spans="1:9" x14ac:dyDescent="0.2">
      <c r="A18" s="44" t="s">
        <v>158</v>
      </c>
      <c r="B18" s="44" t="s">
        <v>157</v>
      </c>
      <c r="C18" s="44" t="s">
        <v>116</v>
      </c>
      <c r="D18" s="47">
        <v>335400</v>
      </c>
      <c r="E18" s="45">
        <v>1632.8949</v>
      </c>
      <c r="F18" s="46">
        <v>1.6035464433879201</v>
      </c>
      <c r="G18" s="45"/>
      <c r="H18" s="45"/>
      <c r="I18" s="48"/>
    </row>
    <row r="19" spans="1:9" x14ac:dyDescent="0.2">
      <c r="A19" s="44" t="s">
        <v>112</v>
      </c>
      <c r="B19" s="44" t="s">
        <v>111</v>
      </c>
      <c r="C19" s="44" t="s">
        <v>113</v>
      </c>
      <c r="D19" s="47">
        <v>277200</v>
      </c>
      <c r="E19" s="45">
        <v>1546.0830000000001</v>
      </c>
      <c r="F19" s="46">
        <v>1.5182948368768401</v>
      </c>
      <c r="G19" s="45"/>
      <c r="H19" s="45"/>
      <c r="I19" s="48"/>
    </row>
    <row r="20" spans="1:9" x14ac:dyDescent="0.2">
      <c r="A20" s="44" t="s">
        <v>115</v>
      </c>
      <c r="B20" s="44" t="s">
        <v>114</v>
      </c>
      <c r="C20" s="44" t="s">
        <v>116</v>
      </c>
      <c r="D20" s="47">
        <v>118200</v>
      </c>
      <c r="E20" s="45">
        <v>1536.7182</v>
      </c>
      <c r="F20" s="46">
        <v>1.50909835293103</v>
      </c>
      <c r="G20" s="45"/>
      <c r="H20" s="45"/>
      <c r="I20" s="48"/>
    </row>
    <row r="21" spans="1:9" x14ac:dyDescent="0.2">
      <c r="A21" s="44" t="s">
        <v>142</v>
      </c>
      <c r="B21" s="44" t="s">
        <v>141</v>
      </c>
      <c r="C21" s="44" t="s">
        <v>143</v>
      </c>
      <c r="D21" s="47">
        <v>15700</v>
      </c>
      <c r="E21" s="45">
        <v>1396.5621000000001</v>
      </c>
      <c r="F21" s="46">
        <v>1.3714613159887801</v>
      </c>
      <c r="G21" s="45"/>
      <c r="H21" s="45"/>
      <c r="I21" s="48"/>
    </row>
    <row r="22" spans="1:9" x14ac:dyDescent="0.2">
      <c r="A22" s="44" t="s">
        <v>118</v>
      </c>
      <c r="B22" s="44" t="s">
        <v>117</v>
      </c>
      <c r="C22" s="44" t="s">
        <v>119</v>
      </c>
      <c r="D22" s="47">
        <v>18800</v>
      </c>
      <c r="E22" s="45">
        <v>1332.0834</v>
      </c>
      <c r="F22" s="46">
        <v>1.3081415089030399</v>
      </c>
      <c r="G22" s="45"/>
      <c r="H22" s="45"/>
      <c r="I22" s="48"/>
    </row>
    <row r="23" spans="1:9" x14ac:dyDescent="0.2">
      <c r="A23" s="44" t="s">
        <v>121</v>
      </c>
      <c r="B23" s="44" t="s">
        <v>120</v>
      </c>
      <c r="C23" s="44" t="s">
        <v>122</v>
      </c>
      <c r="D23" s="47">
        <v>1396400</v>
      </c>
      <c r="E23" s="45">
        <v>1328.6746000000001</v>
      </c>
      <c r="F23" s="46">
        <v>1.3047939761768299</v>
      </c>
      <c r="G23" s="45"/>
      <c r="H23" s="45"/>
      <c r="I23" s="48"/>
    </row>
    <row r="24" spans="1:9" x14ac:dyDescent="0.2">
      <c r="A24" s="44" t="s">
        <v>245</v>
      </c>
      <c r="B24" s="44" t="s">
        <v>244</v>
      </c>
      <c r="C24" s="44" t="s">
        <v>164</v>
      </c>
      <c r="D24" s="47">
        <v>7700</v>
      </c>
      <c r="E24" s="45">
        <v>1311.2021999999999</v>
      </c>
      <c r="F24" s="46">
        <v>1.28763561229349</v>
      </c>
      <c r="G24" s="45"/>
      <c r="H24" s="45"/>
      <c r="I24" s="48"/>
    </row>
    <row r="25" spans="1:9" x14ac:dyDescent="0.2">
      <c r="A25" s="44" t="s">
        <v>124</v>
      </c>
      <c r="B25" s="44" t="s">
        <v>123</v>
      </c>
      <c r="C25" s="44" t="s">
        <v>107</v>
      </c>
      <c r="D25" s="47">
        <v>30000</v>
      </c>
      <c r="E25" s="45">
        <v>1297.2449999999999</v>
      </c>
      <c r="F25" s="46">
        <v>1.27392926878072</v>
      </c>
      <c r="G25" s="45"/>
      <c r="H25" s="45"/>
      <c r="I25" s="48"/>
    </row>
    <row r="26" spans="1:9" x14ac:dyDescent="0.2">
      <c r="A26" s="44" t="s">
        <v>134</v>
      </c>
      <c r="B26" s="44" t="s">
        <v>133</v>
      </c>
      <c r="C26" s="44" t="s">
        <v>84</v>
      </c>
      <c r="D26" s="47">
        <v>119600</v>
      </c>
      <c r="E26" s="45">
        <v>1295.2082</v>
      </c>
      <c r="F26" s="46">
        <v>1.27192907673168</v>
      </c>
      <c r="G26" s="45"/>
      <c r="H26" s="45"/>
      <c r="I26" s="48"/>
    </row>
    <row r="27" spans="1:9" x14ac:dyDescent="0.2">
      <c r="A27" s="44" t="s">
        <v>126</v>
      </c>
      <c r="B27" s="44" t="s">
        <v>125</v>
      </c>
      <c r="C27" s="44" t="s">
        <v>100</v>
      </c>
      <c r="D27" s="47">
        <v>535200</v>
      </c>
      <c r="E27" s="45">
        <v>1273.2408</v>
      </c>
      <c r="F27" s="46">
        <v>1.25035650268513</v>
      </c>
      <c r="G27" s="45"/>
      <c r="H27" s="45"/>
      <c r="I27" s="48"/>
    </row>
    <row r="28" spans="1:9" x14ac:dyDescent="0.2">
      <c r="A28" s="44" t="s">
        <v>131</v>
      </c>
      <c r="B28" s="44" t="s">
        <v>130</v>
      </c>
      <c r="C28" s="44" t="s">
        <v>132</v>
      </c>
      <c r="D28" s="47">
        <v>161500</v>
      </c>
      <c r="E28" s="45">
        <v>1241.3697500000001</v>
      </c>
      <c r="F28" s="46">
        <v>1.2190582795878999</v>
      </c>
      <c r="G28" s="45"/>
      <c r="H28" s="45"/>
      <c r="I28" s="48"/>
    </row>
    <row r="29" spans="1:9" x14ac:dyDescent="0.2">
      <c r="A29" s="44" t="s">
        <v>136</v>
      </c>
      <c r="B29" s="44" t="s">
        <v>135</v>
      </c>
      <c r="C29" s="44" t="s">
        <v>137</v>
      </c>
      <c r="D29" s="47">
        <v>344000</v>
      </c>
      <c r="E29" s="45">
        <v>1138.4680000000001</v>
      </c>
      <c r="F29" s="46">
        <v>1.1180060102526901</v>
      </c>
      <c r="G29" s="45"/>
      <c r="H29" s="45"/>
      <c r="I29" s="48"/>
    </row>
    <row r="30" spans="1:9" x14ac:dyDescent="0.2">
      <c r="A30" s="44" t="s">
        <v>128</v>
      </c>
      <c r="B30" s="44" t="s">
        <v>127</v>
      </c>
      <c r="C30" s="44" t="s">
        <v>129</v>
      </c>
      <c r="D30" s="47">
        <v>358600</v>
      </c>
      <c r="E30" s="45">
        <v>1123.8524</v>
      </c>
      <c r="F30" s="46">
        <v>1.1036531003391401</v>
      </c>
      <c r="G30" s="45"/>
      <c r="H30" s="45"/>
      <c r="I30" s="48"/>
    </row>
    <row r="31" spans="1:9" x14ac:dyDescent="0.2">
      <c r="A31" s="44" t="s">
        <v>139</v>
      </c>
      <c r="B31" s="44" t="s">
        <v>138</v>
      </c>
      <c r="C31" s="44" t="s">
        <v>140</v>
      </c>
      <c r="D31" s="47">
        <v>143000</v>
      </c>
      <c r="E31" s="45">
        <v>1033.6755000000001</v>
      </c>
      <c r="F31" s="46">
        <v>1.01509697387274</v>
      </c>
      <c r="G31" s="45"/>
      <c r="H31" s="45"/>
      <c r="I31" s="48"/>
    </row>
    <row r="32" spans="1:9" x14ac:dyDescent="0.2">
      <c r="A32" s="44" t="s">
        <v>151</v>
      </c>
      <c r="B32" s="44" t="s">
        <v>150</v>
      </c>
      <c r="C32" s="44" t="s">
        <v>143</v>
      </c>
      <c r="D32" s="47">
        <v>224100</v>
      </c>
      <c r="E32" s="45">
        <v>1013.1561</v>
      </c>
      <c r="F32" s="46">
        <v>0.99494637453505097</v>
      </c>
      <c r="G32" s="45"/>
      <c r="H32" s="45"/>
      <c r="I32" s="48"/>
    </row>
    <row r="33" spans="1:9" x14ac:dyDescent="0.2">
      <c r="A33" s="44" t="s">
        <v>145</v>
      </c>
      <c r="B33" s="44" t="s">
        <v>144</v>
      </c>
      <c r="C33" s="44" t="s">
        <v>146</v>
      </c>
      <c r="D33" s="47">
        <v>211400</v>
      </c>
      <c r="E33" s="45">
        <v>956.37360000000001</v>
      </c>
      <c r="F33" s="46">
        <v>0.93918444158904502</v>
      </c>
      <c r="G33" s="45"/>
      <c r="H33" s="45"/>
      <c r="I33" s="48"/>
    </row>
    <row r="34" spans="1:9" x14ac:dyDescent="0.2">
      <c r="A34" s="44" t="s">
        <v>160</v>
      </c>
      <c r="B34" s="44" t="s">
        <v>159</v>
      </c>
      <c r="C34" s="44" t="s">
        <v>161</v>
      </c>
      <c r="D34" s="47">
        <v>45400</v>
      </c>
      <c r="E34" s="45">
        <v>948.1336</v>
      </c>
      <c r="F34" s="46">
        <v>0.93109254131210994</v>
      </c>
      <c r="G34" s="45"/>
      <c r="H34" s="45"/>
      <c r="I34" s="48"/>
    </row>
    <row r="35" spans="1:9" x14ac:dyDescent="0.2">
      <c r="A35" s="44" t="s">
        <v>148</v>
      </c>
      <c r="B35" s="44" t="s">
        <v>147</v>
      </c>
      <c r="C35" s="44" t="s">
        <v>149</v>
      </c>
      <c r="D35" s="47">
        <v>334800</v>
      </c>
      <c r="E35" s="45">
        <v>859.26419999999996</v>
      </c>
      <c r="F35" s="46">
        <v>0.84382041479862901</v>
      </c>
      <c r="G35" s="45"/>
      <c r="H35" s="45"/>
      <c r="I35" s="48"/>
    </row>
    <row r="36" spans="1:9" x14ac:dyDescent="0.2">
      <c r="A36" s="44" t="s">
        <v>153</v>
      </c>
      <c r="B36" s="44" t="s">
        <v>152</v>
      </c>
      <c r="C36" s="44" t="s">
        <v>119</v>
      </c>
      <c r="D36" s="47">
        <v>230300</v>
      </c>
      <c r="E36" s="45">
        <v>832.18904999999995</v>
      </c>
      <c r="F36" s="46">
        <v>0.81723189370845095</v>
      </c>
      <c r="G36" s="45"/>
      <c r="H36" s="45"/>
      <c r="I36" s="48"/>
    </row>
    <row r="37" spans="1:9" x14ac:dyDescent="0.2">
      <c r="A37" s="44" t="s">
        <v>155</v>
      </c>
      <c r="B37" s="44" t="s">
        <v>154</v>
      </c>
      <c r="C37" s="44" t="s">
        <v>156</v>
      </c>
      <c r="D37" s="47">
        <v>83600</v>
      </c>
      <c r="E37" s="45">
        <v>735.55460000000005</v>
      </c>
      <c r="F37" s="46">
        <v>0.72233428051469994</v>
      </c>
      <c r="G37" s="45"/>
      <c r="H37" s="45"/>
      <c r="I37" s="48"/>
    </row>
    <row r="38" spans="1:9" x14ac:dyDescent="0.2">
      <c r="A38" s="44" t="s">
        <v>166</v>
      </c>
      <c r="B38" s="44" t="s">
        <v>165</v>
      </c>
      <c r="C38" s="44" t="s">
        <v>149</v>
      </c>
      <c r="D38" s="47">
        <v>1408000</v>
      </c>
      <c r="E38" s="45">
        <v>700.48</v>
      </c>
      <c r="F38" s="46">
        <v>0.68789008567812304</v>
      </c>
      <c r="G38" s="45"/>
      <c r="H38" s="45"/>
      <c r="I38" s="48"/>
    </row>
    <row r="39" spans="1:9" x14ac:dyDescent="0.2">
      <c r="A39" s="44" t="s">
        <v>193</v>
      </c>
      <c r="B39" s="44" t="s">
        <v>192</v>
      </c>
      <c r="C39" s="44" t="s">
        <v>132</v>
      </c>
      <c r="D39" s="47">
        <v>42300</v>
      </c>
      <c r="E39" s="45">
        <v>673.47945000000004</v>
      </c>
      <c r="F39" s="46">
        <v>0.66137482378219903</v>
      </c>
      <c r="G39" s="45"/>
      <c r="H39" s="45"/>
      <c r="I39" s="48"/>
    </row>
    <row r="40" spans="1:9" x14ac:dyDescent="0.2">
      <c r="A40" s="44" t="s">
        <v>173</v>
      </c>
      <c r="B40" s="44" t="s">
        <v>172</v>
      </c>
      <c r="C40" s="44" t="s">
        <v>89</v>
      </c>
      <c r="D40" s="47">
        <v>64000</v>
      </c>
      <c r="E40" s="45">
        <v>649.6</v>
      </c>
      <c r="F40" s="46">
        <v>0.637924565521512</v>
      </c>
      <c r="G40" s="45"/>
      <c r="H40" s="45"/>
      <c r="I40" s="48"/>
    </row>
    <row r="41" spans="1:9" x14ac:dyDescent="0.2">
      <c r="A41" s="44" t="s">
        <v>175</v>
      </c>
      <c r="B41" s="44" t="s">
        <v>174</v>
      </c>
      <c r="C41" s="44" t="s">
        <v>176</v>
      </c>
      <c r="D41" s="47">
        <v>48100</v>
      </c>
      <c r="E41" s="45">
        <v>646.94500000000005</v>
      </c>
      <c r="F41" s="46">
        <v>0.63531728454635805</v>
      </c>
      <c r="G41" s="45"/>
      <c r="H41" s="45"/>
      <c r="I41" s="48"/>
    </row>
    <row r="42" spans="1:9" x14ac:dyDescent="0.2">
      <c r="A42" s="44" t="s">
        <v>183</v>
      </c>
      <c r="B42" s="44" t="s">
        <v>182</v>
      </c>
      <c r="C42" s="44" t="s">
        <v>122</v>
      </c>
      <c r="D42" s="47">
        <v>293800</v>
      </c>
      <c r="E42" s="45">
        <v>638.28049999999996</v>
      </c>
      <c r="F42" s="46">
        <v>0.62680851392141801</v>
      </c>
      <c r="G42" s="45"/>
      <c r="H42" s="45"/>
      <c r="I42" s="48"/>
    </row>
    <row r="43" spans="1:9" x14ac:dyDescent="0.2">
      <c r="A43" s="44" t="s">
        <v>168</v>
      </c>
      <c r="B43" s="44" t="s">
        <v>167</v>
      </c>
      <c r="C43" s="44" t="s">
        <v>169</v>
      </c>
      <c r="D43" s="47">
        <v>311000</v>
      </c>
      <c r="E43" s="45">
        <v>637.54999999999995</v>
      </c>
      <c r="F43" s="46">
        <v>0.62609114339322602</v>
      </c>
      <c r="G43" s="45"/>
      <c r="H43" s="45"/>
      <c r="I43" s="48"/>
    </row>
    <row r="44" spans="1:9" x14ac:dyDescent="0.2">
      <c r="A44" s="44" t="s">
        <v>171</v>
      </c>
      <c r="B44" s="44" t="s">
        <v>170</v>
      </c>
      <c r="C44" s="44" t="s">
        <v>137</v>
      </c>
      <c r="D44" s="47">
        <v>142800</v>
      </c>
      <c r="E44" s="45">
        <v>604.25819999999999</v>
      </c>
      <c r="F44" s="46">
        <v>0.59339770581559503</v>
      </c>
      <c r="G44" s="45"/>
      <c r="H44" s="45"/>
      <c r="I44" s="48"/>
    </row>
    <row r="45" spans="1:9" x14ac:dyDescent="0.2">
      <c r="A45" s="44" t="s">
        <v>180</v>
      </c>
      <c r="B45" s="44" t="s">
        <v>179</v>
      </c>
      <c r="C45" s="44" t="s">
        <v>181</v>
      </c>
      <c r="D45" s="47">
        <v>39300</v>
      </c>
      <c r="E45" s="45">
        <v>595.23779999999999</v>
      </c>
      <c r="F45" s="46">
        <v>0.58453943187650903</v>
      </c>
      <c r="G45" s="45"/>
      <c r="H45" s="45"/>
      <c r="I45" s="48"/>
    </row>
    <row r="46" spans="1:9" x14ac:dyDescent="0.2">
      <c r="A46" s="44" t="s">
        <v>163</v>
      </c>
      <c r="B46" s="44" t="s">
        <v>162</v>
      </c>
      <c r="C46" s="44" t="s">
        <v>164</v>
      </c>
      <c r="D46" s="47">
        <v>316600</v>
      </c>
      <c r="E46" s="45">
        <v>572.5711</v>
      </c>
      <c r="F46" s="46">
        <v>0.56228012653582804</v>
      </c>
      <c r="G46" s="45"/>
      <c r="H46" s="45"/>
      <c r="I46" s="48"/>
    </row>
    <row r="47" spans="1:9" x14ac:dyDescent="0.2">
      <c r="A47" s="44" t="s">
        <v>185</v>
      </c>
      <c r="B47" s="44" t="s">
        <v>184</v>
      </c>
      <c r="C47" s="44" t="s">
        <v>186</v>
      </c>
      <c r="D47" s="47">
        <v>24700</v>
      </c>
      <c r="E47" s="45">
        <v>569.08799999999997</v>
      </c>
      <c r="F47" s="46">
        <v>0.55885962922337795</v>
      </c>
      <c r="G47" s="45"/>
      <c r="H47" s="45"/>
      <c r="I47" s="48"/>
    </row>
    <row r="48" spans="1:9" x14ac:dyDescent="0.2">
      <c r="A48" s="44" t="s">
        <v>188</v>
      </c>
      <c r="B48" s="44" t="s">
        <v>187</v>
      </c>
      <c r="C48" s="44" t="s">
        <v>119</v>
      </c>
      <c r="D48" s="47">
        <v>26000</v>
      </c>
      <c r="E48" s="45">
        <v>511.75799999999998</v>
      </c>
      <c r="F48" s="46">
        <v>0.50256003664125304</v>
      </c>
      <c r="G48" s="45"/>
      <c r="H48" s="45"/>
      <c r="I48" s="48"/>
    </row>
    <row r="49" spans="1:9" x14ac:dyDescent="0.2">
      <c r="A49" s="44" t="s">
        <v>200</v>
      </c>
      <c r="B49" s="44" t="s">
        <v>199</v>
      </c>
      <c r="C49" s="44" t="s">
        <v>156</v>
      </c>
      <c r="D49" s="47">
        <v>46300</v>
      </c>
      <c r="E49" s="45">
        <v>511.70760000000001</v>
      </c>
      <c r="F49" s="46">
        <v>0.50251054249392801</v>
      </c>
      <c r="G49" s="45"/>
      <c r="H49" s="45"/>
      <c r="I49" s="48"/>
    </row>
    <row r="50" spans="1:9" x14ac:dyDescent="0.2">
      <c r="A50" s="44" t="s">
        <v>190</v>
      </c>
      <c r="B50" s="44" t="s">
        <v>189</v>
      </c>
      <c r="C50" s="44" t="s">
        <v>191</v>
      </c>
      <c r="D50" s="47">
        <v>115700</v>
      </c>
      <c r="E50" s="45">
        <v>495.83235000000002</v>
      </c>
      <c r="F50" s="46">
        <v>0.48692062260662</v>
      </c>
      <c r="G50" s="45"/>
      <c r="H50" s="45"/>
      <c r="I50" s="48"/>
    </row>
    <row r="51" spans="1:9" x14ac:dyDescent="0.2">
      <c r="A51" s="44" t="s">
        <v>195</v>
      </c>
      <c r="B51" s="44" t="s">
        <v>194</v>
      </c>
      <c r="C51" s="44" t="s">
        <v>107</v>
      </c>
      <c r="D51" s="47">
        <v>21500</v>
      </c>
      <c r="E51" s="45">
        <v>327.17624999999998</v>
      </c>
      <c r="F51" s="46">
        <v>0.32129582378418597</v>
      </c>
      <c r="G51" s="45"/>
      <c r="H51" s="45"/>
      <c r="I51" s="48"/>
    </row>
    <row r="52" spans="1:9" x14ac:dyDescent="0.2">
      <c r="A52" s="44" t="s">
        <v>197</v>
      </c>
      <c r="B52" s="44" t="s">
        <v>196</v>
      </c>
      <c r="C52" s="44" t="s">
        <v>198</v>
      </c>
      <c r="D52" s="47">
        <v>90200</v>
      </c>
      <c r="E52" s="45">
        <v>272.31380000000001</v>
      </c>
      <c r="F52" s="46">
        <v>0.26741943126618201</v>
      </c>
      <c r="G52" s="45"/>
      <c r="H52" s="45"/>
      <c r="I52" s="48"/>
    </row>
    <row r="53" spans="1:9" x14ac:dyDescent="0.2">
      <c r="A53" s="43" t="s">
        <v>27</v>
      </c>
      <c r="B53" s="43"/>
      <c r="C53" s="43"/>
      <c r="D53" s="43"/>
      <c r="E53" s="49">
        <f>SUM(E7:E52)</f>
        <v>66845.013200000016</v>
      </c>
      <c r="F53" s="50">
        <f>SUM(F7:F52)</f>
        <v>65.643589905926262</v>
      </c>
      <c r="G53" s="49"/>
      <c r="H53" s="49"/>
      <c r="I53" s="43"/>
    </row>
    <row r="54" spans="1:9" x14ac:dyDescent="0.2">
      <c r="A54" s="44"/>
      <c r="B54" s="44"/>
      <c r="C54" s="44"/>
      <c r="D54" s="44"/>
      <c r="E54" s="45"/>
      <c r="F54" s="46"/>
      <c r="G54" s="45"/>
      <c r="H54" s="44"/>
      <c r="I54" s="44"/>
    </row>
    <row r="55" spans="1:9" x14ac:dyDescent="0.2">
      <c r="A55" s="43" t="s">
        <v>246</v>
      </c>
      <c r="B55" s="44"/>
      <c r="C55" s="44"/>
      <c r="D55" s="44"/>
      <c r="E55" s="45"/>
      <c r="F55" s="46"/>
      <c r="G55" s="45"/>
      <c r="H55" s="44"/>
      <c r="I55" s="44"/>
    </row>
    <row r="56" spans="1:9" x14ac:dyDescent="0.2">
      <c r="A56" s="44"/>
      <c r="B56" s="24" t="s">
        <v>832</v>
      </c>
      <c r="C56" s="44"/>
      <c r="D56" s="44"/>
      <c r="E56" s="45"/>
      <c r="F56" s="46"/>
      <c r="G56" s="45">
        <v>-14550.396375</v>
      </c>
      <c r="H56" s="45">
        <v>-14.2888782107261</v>
      </c>
      <c r="I56" s="48"/>
    </row>
    <row r="57" spans="1:9" x14ac:dyDescent="0.2">
      <c r="A57" s="43" t="s">
        <v>27</v>
      </c>
      <c r="B57" s="43"/>
      <c r="C57" s="43"/>
      <c r="D57" s="43"/>
      <c r="E57" s="49"/>
      <c r="F57" s="50"/>
      <c r="G57" s="49">
        <f>SUM(G55:G56)</f>
        <v>-14550.396375</v>
      </c>
      <c r="H57" s="49">
        <f>SUM(H55:H56)</f>
        <v>-14.2888782107261</v>
      </c>
      <c r="I57" s="43"/>
    </row>
    <row r="58" spans="1:9" x14ac:dyDescent="0.2">
      <c r="A58" s="44"/>
      <c r="B58" s="44"/>
      <c r="C58" s="44"/>
      <c r="D58" s="44"/>
      <c r="E58" s="45"/>
      <c r="F58" s="46"/>
      <c r="G58" s="45"/>
      <c r="H58" s="44"/>
      <c r="I58" s="44"/>
    </row>
    <row r="59" spans="1:9" x14ac:dyDescent="0.2">
      <c r="A59" s="43" t="s">
        <v>25</v>
      </c>
      <c r="B59" s="44"/>
      <c r="C59" s="44"/>
      <c r="D59" s="44"/>
      <c r="E59" s="45"/>
      <c r="F59" s="46"/>
      <c r="G59" s="45"/>
      <c r="H59" s="44"/>
      <c r="I59" s="44"/>
    </row>
    <row r="60" spans="1:9" x14ac:dyDescent="0.2">
      <c r="A60" s="43" t="s">
        <v>26</v>
      </c>
      <c r="B60" s="44"/>
      <c r="C60" s="44"/>
      <c r="D60" s="44"/>
      <c r="E60" s="45"/>
      <c r="F60" s="46"/>
      <c r="G60" s="45"/>
      <c r="H60" s="44"/>
      <c r="I60" s="44"/>
    </row>
    <row r="61" spans="1:9" x14ac:dyDescent="0.2">
      <c r="A61" s="44" t="s">
        <v>240</v>
      </c>
      <c r="B61" s="44" t="s">
        <v>239</v>
      </c>
      <c r="C61" s="44" t="s">
        <v>76</v>
      </c>
      <c r="D61" s="47">
        <v>150</v>
      </c>
      <c r="E61" s="45">
        <v>1557.8407397000001</v>
      </c>
      <c r="F61" s="46">
        <v>1.5298412515776401</v>
      </c>
      <c r="G61" s="48"/>
      <c r="H61" s="48"/>
      <c r="I61" s="48">
        <v>7.9</v>
      </c>
    </row>
    <row r="62" spans="1:9" x14ac:dyDescent="0.2">
      <c r="A62" s="44" t="s">
        <v>238</v>
      </c>
      <c r="B62" s="44" t="s">
        <v>237</v>
      </c>
      <c r="C62" s="44" t="s">
        <v>76</v>
      </c>
      <c r="D62" s="47">
        <v>150</v>
      </c>
      <c r="E62" s="45">
        <v>1546.931589</v>
      </c>
      <c r="F62" s="46">
        <v>1.5191281739598601</v>
      </c>
      <c r="G62" s="48"/>
      <c r="H62" s="48"/>
      <c r="I62" s="48">
        <v>7.92</v>
      </c>
    </row>
    <row r="63" spans="1:9" x14ac:dyDescent="0.2">
      <c r="A63" s="43" t="s">
        <v>27</v>
      </c>
      <c r="B63" s="43"/>
      <c r="C63" s="43"/>
      <c r="D63" s="43"/>
      <c r="E63" s="49">
        <f>SUM(E60:E62)</f>
        <v>3104.7723286999999</v>
      </c>
      <c r="F63" s="50">
        <f>SUM(F60:F62)</f>
        <v>3.0489694255374999</v>
      </c>
      <c r="G63" s="49"/>
      <c r="H63" s="43"/>
      <c r="I63" s="43"/>
    </row>
    <row r="64" spans="1:9" x14ac:dyDescent="0.2">
      <c r="A64" s="44"/>
      <c r="B64" s="44"/>
      <c r="C64" s="44"/>
      <c r="D64" s="44"/>
      <c r="E64" s="45"/>
      <c r="F64" s="46"/>
      <c r="G64" s="45"/>
      <c r="H64" s="44"/>
      <c r="I64" s="44"/>
    </row>
    <row r="65" spans="1:9" x14ac:dyDescent="0.2">
      <c r="A65" s="43" t="s">
        <v>45</v>
      </c>
      <c r="B65" s="44"/>
      <c r="C65" s="44"/>
      <c r="D65" s="44"/>
      <c r="E65" s="45"/>
      <c r="F65" s="46"/>
      <c r="G65" s="45"/>
      <c r="H65" s="44"/>
      <c r="I65" s="44"/>
    </row>
    <row r="66" spans="1:9" x14ac:dyDescent="0.2">
      <c r="A66" s="43" t="s">
        <v>46</v>
      </c>
      <c r="B66" s="44"/>
      <c r="C66" s="44"/>
      <c r="D66" s="44"/>
      <c r="E66" s="45"/>
      <c r="F66" s="46"/>
      <c r="G66" s="45"/>
      <c r="H66" s="44"/>
      <c r="I66" s="44"/>
    </row>
    <row r="67" spans="1:9" x14ac:dyDescent="0.2">
      <c r="A67" s="44" t="s">
        <v>248</v>
      </c>
      <c r="B67" s="44" t="s">
        <v>247</v>
      </c>
      <c r="C67" s="44" t="s">
        <v>47</v>
      </c>
      <c r="D67" s="47">
        <v>500</v>
      </c>
      <c r="E67" s="45">
        <v>2477.81</v>
      </c>
      <c r="F67" s="46">
        <v>2.4332756583972599</v>
      </c>
      <c r="G67" s="48"/>
      <c r="H67" s="48"/>
      <c r="I67" s="48">
        <v>6.8098999999999998</v>
      </c>
    </row>
    <row r="68" spans="1:9" x14ac:dyDescent="0.2">
      <c r="A68" s="44" t="s">
        <v>250</v>
      </c>
      <c r="B68" s="44" t="s">
        <v>249</v>
      </c>
      <c r="C68" s="44" t="s">
        <v>47</v>
      </c>
      <c r="D68" s="47">
        <v>500</v>
      </c>
      <c r="E68" s="45">
        <v>2390.4924999999998</v>
      </c>
      <c r="F68" s="46">
        <v>2.3475275391701498</v>
      </c>
      <c r="G68" s="48"/>
      <c r="H68" s="48"/>
      <c r="I68" s="48">
        <v>7.67</v>
      </c>
    </row>
    <row r="69" spans="1:9" x14ac:dyDescent="0.2">
      <c r="A69" s="44" t="s">
        <v>51</v>
      </c>
      <c r="B69" s="44" t="s">
        <v>50</v>
      </c>
      <c r="C69" s="44" t="s">
        <v>48</v>
      </c>
      <c r="D69" s="47">
        <v>500</v>
      </c>
      <c r="E69" s="45">
        <v>2389.7674999999999</v>
      </c>
      <c r="F69" s="46">
        <v>2.3468155697889901</v>
      </c>
      <c r="G69" s="48"/>
      <c r="H69" s="48"/>
      <c r="I69" s="48">
        <v>7.5499000000000001</v>
      </c>
    </row>
    <row r="70" spans="1:9" x14ac:dyDescent="0.2">
      <c r="A70" s="44" t="s">
        <v>252</v>
      </c>
      <c r="B70" s="44" t="s">
        <v>251</v>
      </c>
      <c r="C70" s="44" t="s">
        <v>49</v>
      </c>
      <c r="D70" s="47">
        <v>500</v>
      </c>
      <c r="E70" s="45">
        <v>2388.3724999999999</v>
      </c>
      <c r="F70" s="46">
        <v>2.3454456424969599</v>
      </c>
      <c r="G70" s="48"/>
      <c r="H70" s="48"/>
      <c r="I70" s="48">
        <v>7.65</v>
      </c>
    </row>
    <row r="71" spans="1:9" x14ac:dyDescent="0.2">
      <c r="A71" s="43" t="s">
        <v>27</v>
      </c>
      <c r="B71" s="43"/>
      <c r="C71" s="43"/>
      <c r="D71" s="43"/>
      <c r="E71" s="49">
        <f>SUM(E66:E70)</f>
        <v>9646.4424999999992</v>
      </c>
      <c r="F71" s="50">
        <f>SUM(F66:F70)</f>
        <v>9.473064409853361</v>
      </c>
      <c r="G71" s="49"/>
      <c r="H71" s="43"/>
      <c r="I71" s="43"/>
    </row>
    <row r="72" spans="1:9" x14ac:dyDescent="0.2">
      <c r="A72" s="44"/>
      <c r="B72" s="44"/>
      <c r="C72" s="44"/>
      <c r="D72" s="44"/>
      <c r="E72" s="45"/>
      <c r="F72" s="46"/>
      <c r="G72" s="45"/>
      <c r="H72" s="44"/>
      <c r="I72" s="44"/>
    </row>
    <row r="73" spans="1:9" x14ac:dyDescent="0.2">
      <c r="A73" s="43" t="s">
        <v>53</v>
      </c>
      <c r="B73" s="44"/>
      <c r="C73" s="44"/>
      <c r="D73" s="44"/>
      <c r="E73" s="45"/>
      <c r="F73" s="46"/>
      <c r="G73" s="45"/>
      <c r="H73" s="44"/>
      <c r="I73" s="44"/>
    </row>
    <row r="74" spans="1:9" x14ac:dyDescent="0.2">
      <c r="A74" s="44" t="s">
        <v>254</v>
      </c>
      <c r="B74" s="44" t="s">
        <v>253</v>
      </c>
      <c r="C74" s="44" t="s">
        <v>52</v>
      </c>
      <c r="D74" s="47">
        <v>500</v>
      </c>
      <c r="E74" s="45">
        <v>2335.5749999999998</v>
      </c>
      <c r="F74" s="46">
        <v>2.2935970860805202</v>
      </c>
      <c r="G74" s="48"/>
      <c r="H74" s="48"/>
      <c r="I74" s="48">
        <v>8.0050000000000008</v>
      </c>
    </row>
    <row r="75" spans="1:9" x14ac:dyDescent="0.2">
      <c r="A75" s="44" t="s">
        <v>204</v>
      </c>
      <c r="B75" s="44" t="s">
        <v>203</v>
      </c>
      <c r="C75" s="44" t="s">
        <v>52</v>
      </c>
      <c r="D75" s="47">
        <v>400</v>
      </c>
      <c r="E75" s="45">
        <v>1942.88</v>
      </c>
      <c r="F75" s="46">
        <v>1.9079600983073199</v>
      </c>
      <c r="G75" s="48"/>
      <c r="H75" s="48"/>
      <c r="I75" s="48">
        <v>7.7201000000000004</v>
      </c>
    </row>
    <row r="76" spans="1:9" x14ac:dyDescent="0.2">
      <c r="A76" s="44" t="s">
        <v>55</v>
      </c>
      <c r="B76" s="44" t="s">
        <v>54</v>
      </c>
      <c r="C76" s="44" t="s">
        <v>47</v>
      </c>
      <c r="D76" s="47">
        <v>400</v>
      </c>
      <c r="E76" s="45">
        <v>1898.3979999999999</v>
      </c>
      <c r="F76" s="46">
        <v>1.86427758518612</v>
      </c>
      <c r="G76" s="48"/>
      <c r="H76" s="48"/>
      <c r="I76" s="48">
        <v>8.92</v>
      </c>
    </row>
    <row r="77" spans="1:9" x14ac:dyDescent="0.2">
      <c r="A77" s="44" t="s">
        <v>212</v>
      </c>
      <c r="B77" s="44" t="s">
        <v>211</v>
      </c>
      <c r="C77" s="44" t="s">
        <v>52</v>
      </c>
      <c r="D77" s="47">
        <v>200</v>
      </c>
      <c r="E77" s="45">
        <v>988.053</v>
      </c>
      <c r="F77" s="46">
        <v>0.97029445926297098</v>
      </c>
      <c r="G77" s="48"/>
      <c r="H77" s="48"/>
      <c r="I77" s="48">
        <v>7.2351000000000001</v>
      </c>
    </row>
    <row r="78" spans="1:9" x14ac:dyDescent="0.2">
      <c r="A78" s="43" t="s">
        <v>27</v>
      </c>
      <c r="B78" s="43"/>
      <c r="C78" s="43"/>
      <c r="D78" s="43"/>
      <c r="E78" s="49">
        <f>SUM(E73:E77)</f>
        <v>7164.9059999999999</v>
      </c>
      <c r="F78" s="50">
        <f>SUM(F73:F77)</f>
        <v>7.0361292288369315</v>
      </c>
      <c r="G78" s="49"/>
      <c r="H78" s="43"/>
      <c r="I78" s="43"/>
    </row>
    <row r="79" spans="1:9" x14ac:dyDescent="0.2">
      <c r="A79" s="44"/>
      <c r="B79" s="44"/>
      <c r="C79" s="44"/>
      <c r="D79" s="44"/>
      <c r="E79" s="45"/>
      <c r="F79" s="46"/>
      <c r="G79" s="45"/>
      <c r="H79" s="44"/>
      <c r="I79" s="44"/>
    </row>
    <row r="80" spans="1:9" x14ac:dyDescent="0.2">
      <c r="A80" s="43" t="s">
        <v>60</v>
      </c>
      <c r="B80" s="44"/>
      <c r="C80" s="44"/>
      <c r="D80" s="44"/>
      <c r="E80" s="45"/>
      <c r="F80" s="46"/>
      <c r="G80" s="45"/>
      <c r="H80" s="44"/>
      <c r="I80" s="44"/>
    </row>
    <row r="81" spans="1:9" x14ac:dyDescent="0.2">
      <c r="A81" s="44" t="s">
        <v>71</v>
      </c>
      <c r="B81" s="44" t="s">
        <v>70</v>
      </c>
      <c r="C81" s="44" t="s">
        <v>63</v>
      </c>
      <c r="D81" s="47">
        <v>6750000</v>
      </c>
      <c r="E81" s="45">
        <v>6845.1615000000002</v>
      </c>
      <c r="F81" s="46">
        <v>6.7221315822230299</v>
      </c>
      <c r="G81" s="48"/>
      <c r="H81" s="48"/>
      <c r="I81" s="48">
        <v>7.3527507812500001</v>
      </c>
    </row>
    <row r="82" spans="1:9" x14ac:dyDescent="0.2">
      <c r="A82" s="44" t="s">
        <v>67</v>
      </c>
      <c r="B82" s="44" t="s">
        <v>66</v>
      </c>
      <c r="C82" s="44" t="s">
        <v>63</v>
      </c>
      <c r="D82" s="47">
        <v>2000000</v>
      </c>
      <c r="E82" s="45">
        <v>2050.7080000000001</v>
      </c>
      <c r="F82" s="46">
        <v>2.0138500768341898</v>
      </c>
      <c r="G82" s="48"/>
      <c r="H82" s="48"/>
      <c r="I82" s="48">
        <v>7.4916752049999999</v>
      </c>
    </row>
    <row r="83" spans="1:9" x14ac:dyDescent="0.2">
      <c r="A83" s="43" t="s">
        <v>27</v>
      </c>
      <c r="B83" s="43"/>
      <c r="C83" s="43"/>
      <c r="D83" s="43"/>
      <c r="E83" s="49">
        <f>SUM(E81:E82)</f>
        <v>8895.8695000000007</v>
      </c>
      <c r="F83" s="50">
        <f>SUM(F81:F82)</f>
        <v>8.7359816590572201</v>
      </c>
      <c r="G83" s="49"/>
      <c r="H83" s="43"/>
      <c r="I83" s="43"/>
    </row>
    <row r="84" spans="1:9" x14ac:dyDescent="0.2">
      <c r="A84" s="44"/>
      <c r="B84" s="44"/>
      <c r="C84" s="44"/>
      <c r="D84" s="44"/>
      <c r="E84" s="45"/>
      <c r="F84" s="46"/>
      <c r="G84" s="45"/>
      <c r="H84" s="44"/>
      <c r="I84" s="44"/>
    </row>
    <row r="85" spans="1:9" x14ac:dyDescent="0.2">
      <c r="A85" s="43" t="s">
        <v>30</v>
      </c>
      <c r="B85" s="43"/>
      <c r="C85" s="43"/>
      <c r="D85" s="43"/>
      <c r="E85" s="49">
        <f>E53+E57+E63+E71+E78+E83</f>
        <v>95657.003528700021</v>
      </c>
      <c r="F85" s="50">
        <f>F53+F57+F63+F71+F78+F83</f>
        <v>93.937734629211278</v>
      </c>
      <c r="G85" s="49"/>
      <c r="H85" s="43"/>
      <c r="I85" s="43"/>
    </row>
    <row r="86" spans="1:9" x14ac:dyDescent="0.2">
      <c r="A86" s="43"/>
      <c r="B86" s="43"/>
      <c r="C86" s="43"/>
      <c r="D86" s="43"/>
      <c r="E86" s="49"/>
      <c r="F86" s="50"/>
      <c r="G86" s="49"/>
      <c r="H86" s="43"/>
      <c r="I86" s="43"/>
    </row>
    <row r="87" spans="1:9" x14ac:dyDescent="0.2">
      <c r="A87" s="23" t="s">
        <v>831</v>
      </c>
      <c r="B87" s="43"/>
      <c r="C87" s="43"/>
      <c r="D87" s="43"/>
      <c r="E87" s="60">
        <v>2274.48425</v>
      </c>
      <c r="F87" s="60">
        <f>E87/E91*100</f>
        <v>2.2336043364636251</v>
      </c>
      <c r="G87" s="49"/>
      <c r="H87" s="43"/>
      <c r="I87" s="43"/>
    </row>
    <row r="88" spans="1:9" x14ac:dyDescent="0.2">
      <c r="A88" s="43"/>
      <c r="B88" s="43"/>
      <c r="C88" s="43"/>
      <c r="D88" s="43"/>
      <c r="E88" s="49"/>
      <c r="F88" s="50"/>
      <c r="G88" s="49"/>
      <c r="H88" s="43"/>
      <c r="I88" s="43"/>
    </row>
    <row r="89" spans="1:9" x14ac:dyDescent="0.2">
      <c r="A89" s="43" t="s">
        <v>32</v>
      </c>
      <c r="B89" s="43"/>
      <c r="C89" s="43"/>
      <c r="D89" s="43"/>
      <c r="E89" s="49">
        <f>E91-(E53+E57+E63+E71+E78+E83+E87)</f>
        <v>3898.734023299985</v>
      </c>
      <c r="F89" s="49">
        <f>F91-(F53+F57+F63+F71+F78+F83+F87)</f>
        <v>3.8286610343250942</v>
      </c>
      <c r="G89" s="49"/>
      <c r="H89" s="43"/>
      <c r="I89" s="43"/>
    </row>
    <row r="90" spans="1:9" x14ac:dyDescent="0.2">
      <c r="A90" s="44"/>
      <c r="B90" s="44"/>
      <c r="C90" s="44"/>
      <c r="D90" s="44"/>
      <c r="E90" s="45"/>
      <c r="F90" s="46"/>
      <c r="G90" s="45"/>
      <c r="H90" s="44"/>
      <c r="I90" s="44"/>
    </row>
    <row r="91" spans="1:9" x14ac:dyDescent="0.2">
      <c r="A91" s="51" t="s">
        <v>31</v>
      </c>
      <c r="B91" s="51"/>
      <c r="C91" s="51"/>
      <c r="D91" s="51"/>
      <c r="E91" s="52">
        <v>101830.221802</v>
      </c>
      <c r="F91" s="53">
        <v>100</v>
      </c>
      <c r="G91" s="52"/>
      <c r="H91" s="51"/>
      <c r="I91" s="51"/>
    </row>
    <row r="93" spans="1:9" x14ac:dyDescent="0.2">
      <c r="A93" s="17" t="s">
        <v>56</v>
      </c>
    </row>
    <row r="94" spans="1:9" x14ac:dyDescent="0.2">
      <c r="A94" s="17" t="s">
        <v>34</v>
      </c>
    </row>
    <row r="96" spans="1:9" x14ac:dyDescent="0.2">
      <c r="A96" s="17" t="s">
        <v>35</v>
      </c>
    </row>
    <row r="97" spans="1:4" x14ac:dyDescent="0.2">
      <c r="A97" s="17" t="s">
        <v>36</v>
      </c>
    </row>
    <row r="98" spans="1:4" x14ac:dyDescent="0.2">
      <c r="A98" s="17" t="s">
        <v>37</v>
      </c>
      <c r="B98" s="17"/>
      <c r="C98" s="33" t="s">
        <v>1208</v>
      </c>
      <c r="D98" s="17" t="s">
        <v>38</v>
      </c>
    </row>
    <row r="99" spans="1:4" x14ac:dyDescent="0.2">
      <c r="A99" s="7" t="s">
        <v>72</v>
      </c>
      <c r="C99" s="84" t="s">
        <v>1128</v>
      </c>
      <c r="D99" s="34">
        <v>10.073600000000001</v>
      </c>
    </row>
    <row r="100" spans="1:4" x14ac:dyDescent="0.2">
      <c r="A100" s="7" t="s">
        <v>74</v>
      </c>
      <c r="C100" s="84" t="s">
        <v>1128</v>
      </c>
      <c r="D100" s="34">
        <v>10.073600000000001</v>
      </c>
    </row>
    <row r="101" spans="1:4" x14ac:dyDescent="0.2">
      <c r="A101" s="7" t="s">
        <v>73</v>
      </c>
      <c r="C101" s="84" t="s">
        <v>1128</v>
      </c>
      <c r="D101" s="34">
        <v>10.1477</v>
      </c>
    </row>
    <row r="102" spans="1:4" x14ac:dyDescent="0.2">
      <c r="A102" s="7" t="s">
        <v>75</v>
      </c>
      <c r="C102" s="84" t="s">
        <v>1128</v>
      </c>
      <c r="D102" s="34">
        <v>10.1477</v>
      </c>
    </row>
    <row r="104" spans="1:4" x14ac:dyDescent="0.2">
      <c r="A104" s="7" t="s">
        <v>40</v>
      </c>
    </row>
    <row r="106" spans="1:4" x14ac:dyDescent="0.2">
      <c r="A106" s="7" t="s">
        <v>1207</v>
      </c>
    </row>
    <row r="108" spans="1:4" x14ac:dyDescent="0.2">
      <c r="A108" s="17" t="s">
        <v>41</v>
      </c>
      <c r="D108" s="33" t="s">
        <v>42</v>
      </c>
    </row>
    <row r="110" spans="1:4" x14ac:dyDescent="0.2">
      <c r="A110" s="17" t="s">
        <v>227</v>
      </c>
      <c r="D110" s="55" t="s">
        <v>255</v>
      </c>
    </row>
    <row r="112" spans="1:4" x14ac:dyDescent="0.2">
      <c r="A112" s="17" t="s">
        <v>229</v>
      </c>
      <c r="D112" s="35">
        <f>ABS(+H53+H57)</f>
        <v>14.2888782107261</v>
      </c>
    </row>
    <row r="114" spans="1:9" x14ac:dyDescent="0.2">
      <c r="A114" s="17" t="s">
        <v>230</v>
      </c>
      <c r="D114" s="54">
        <v>0.90836232201660705</v>
      </c>
    </row>
    <row r="116" spans="1:9" x14ac:dyDescent="0.2">
      <c r="A116" s="17" t="s">
        <v>231</v>
      </c>
      <c r="D116" s="35">
        <v>1.9666124518971499</v>
      </c>
      <c r="E116" s="10" t="s">
        <v>43</v>
      </c>
    </row>
    <row r="118" spans="1:9" x14ac:dyDescent="0.2">
      <c r="A118" s="17" t="s">
        <v>232</v>
      </c>
      <c r="D118" s="33" t="s">
        <v>42</v>
      </c>
    </row>
    <row r="120" spans="1:9" x14ac:dyDescent="0.2">
      <c r="A120" s="17" t="s">
        <v>803</v>
      </c>
      <c r="G120" s="11"/>
      <c r="H120" s="11"/>
      <c r="I120" s="11"/>
    </row>
    <row r="121" spans="1:9" x14ac:dyDescent="0.2">
      <c r="G121" s="11"/>
      <c r="H121" s="11"/>
      <c r="I121" s="11"/>
    </row>
    <row r="122" spans="1:9" x14ac:dyDescent="0.2">
      <c r="A122" s="57" t="s">
        <v>805</v>
      </c>
      <c r="G122" s="11"/>
      <c r="H122" s="11"/>
      <c r="I122" s="11"/>
    </row>
    <row r="123" spans="1:9" x14ac:dyDescent="0.2">
      <c r="G123" s="11"/>
      <c r="H123" s="11"/>
      <c r="I123" s="11"/>
    </row>
    <row r="124" spans="1:9" x14ac:dyDescent="0.2">
      <c r="G124" s="11"/>
      <c r="H124" s="11"/>
      <c r="I124" s="11"/>
    </row>
    <row r="125" spans="1:9" x14ac:dyDescent="0.2">
      <c r="G125" s="11"/>
      <c r="H125" s="11"/>
      <c r="I125" s="11"/>
    </row>
    <row r="126" spans="1:9" x14ac:dyDescent="0.2">
      <c r="G126" s="11"/>
      <c r="H126" s="11"/>
      <c r="I126" s="11"/>
    </row>
    <row r="127" spans="1:9" x14ac:dyDescent="0.2">
      <c r="G127" s="11"/>
      <c r="H127" s="11"/>
      <c r="I127" s="11"/>
    </row>
    <row r="128" spans="1:9" x14ac:dyDescent="0.2">
      <c r="G128" s="11"/>
      <c r="H128" s="11"/>
      <c r="I128" s="11"/>
    </row>
    <row r="129" spans="1:9" x14ac:dyDescent="0.2">
      <c r="G129" s="11"/>
      <c r="H129" s="11"/>
      <c r="I129" s="11"/>
    </row>
    <row r="130" spans="1:9" x14ac:dyDescent="0.2">
      <c r="G130" s="11"/>
      <c r="H130" s="11"/>
      <c r="I130" s="11"/>
    </row>
    <row r="131" spans="1:9" x14ac:dyDescent="0.2">
      <c r="G131" s="11"/>
      <c r="H131" s="11"/>
      <c r="I131" s="11"/>
    </row>
    <row r="132" spans="1:9" x14ac:dyDescent="0.2">
      <c r="G132" s="11"/>
      <c r="H132" s="11"/>
      <c r="I132" s="11"/>
    </row>
    <row r="133" spans="1:9" x14ac:dyDescent="0.2">
      <c r="G133" s="11"/>
      <c r="H133" s="11"/>
      <c r="I133" s="11"/>
    </row>
    <row r="134" spans="1:9" x14ac:dyDescent="0.2">
      <c r="G134" s="11"/>
      <c r="H134" s="11"/>
      <c r="I134" s="11"/>
    </row>
    <row r="135" spans="1:9" x14ac:dyDescent="0.2">
      <c r="G135" s="11"/>
      <c r="H135" s="11"/>
      <c r="I135" s="11"/>
    </row>
    <row r="136" spans="1:9" x14ac:dyDescent="0.2">
      <c r="G136" s="11"/>
      <c r="H136" s="11"/>
      <c r="I136" s="11"/>
    </row>
    <row r="137" spans="1:9" x14ac:dyDescent="0.2">
      <c r="G137" s="11"/>
      <c r="H137" s="11"/>
      <c r="I137" s="11"/>
    </row>
    <row r="138" spans="1:9" x14ac:dyDescent="0.2">
      <c r="A138" s="57" t="s">
        <v>809</v>
      </c>
      <c r="G138" s="11"/>
      <c r="H138" s="11"/>
      <c r="I138" s="11"/>
    </row>
    <row r="139" spans="1:9" x14ac:dyDescent="0.2">
      <c r="G139" s="11"/>
      <c r="H139" s="11"/>
      <c r="I139" s="11"/>
    </row>
    <row r="140" spans="1:9" x14ac:dyDescent="0.2">
      <c r="A140" s="57" t="s">
        <v>806</v>
      </c>
      <c r="G140" s="11"/>
      <c r="H140" s="11"/>
      <c r="I140" s="11"/>
    </row>
    <row r="141" spans="1:9" x14ac:dyDescent="0.2">
      <c r="G141" s="11"/>
      <c r="H141" s="11"/>
      <c r="I141" s="11"/>
    </row>
    <row r="142" spans="1:9" x14ac:dyDescent="0.2">
      <c r="G142" s="11"/>
      <c r="H142" s="11"/>
      <c r="I142" s="11"/>
    </row>
    <row r="143" spans="1:9" x14ac:dyDescent="0.2">
      <c r="G143" s="11"/>
      <c r="H143" s="11"/>
      <c r="I143" s="11"/>
    </row>
    <row r="144" spans="1:9" x14ac:dyDescent="0.2">
      <c r="G144" s="11"/>
      <c r="H144" s="11"/>
      <c r="I144" s="11"/>
    </row>
    <row r="145" spans="7:9" x14ac:dyDescent="0.2">
      <c r="G145" s="11"/>
      <c r="H145" s="11"/>
      <c r="I145" s="11"/>
    </row>
    <row r="146" spans="7:9" x14ac:dyDescent="0.2">
      <c r="G146" s="11"/>
      <c r="H146" s="11"/>
      <c r="I146" s="11"/>
    </row>
    <row r="147" spans="7:9" x14ac:dyDescent="0.2">
      <c r="G147" s="11"/>
      <c r="H147" s="11"/>
      <c r="I147" s="11"/>
    </row>
    <row r="148" spans="7:9" x14ac:dyDescent="0.2">
      <c r="G148" s="11"/>
      <c r="H148" s="11"/>
      <c r="I148" s="11"/>
    </row>
    <row r="149" spans="7:9" x14ac:dyDescent="0.2">
      <c r="G149" s="11"/>
      <c r="H149" s="11"/>
      <c r="I149" s="11"/>
    </row>
    <row r="150" spans="7:9" x14ac:dyDescent="0.2">
      <c r="G150" s="11"/>
      <c r="H150" s="11"/>
      <c r="I150" s="11"/>
    </row>
    <row r="151" spans="7:9" x14ac:dyDescent="0.2">
      <c r="G151" s="11"/>
      <c r="H151" s="11"/>
      <c r="I151" s="11"/>
    </row>
    <row r="152" spans="7:9" x14ac:dyDescent="0.2">
      <c r="G152" s="11"/>
      <c r="H152" s="11"/>
      <c r="I152" s="11"/>
    </row>
    <row r="153" spans="7:9" x14ac:dyDescent="0.2">
      <c r="G153" s="11"/>
      <c r="H153" s="11"/>
      <c r="I153" s="11"/>
    </row>
    <row r="154" spans="7:9" x14ac:dyDescent="0.2">
      <c r="G154" s="11"/>
      <c r="H154" s="11"/>
      <c r="I154" s="11"/>
    </row>
    <row r="155" spans="7:9" x14ac:dyDescent="0.2">
      <c r="G155" s="11"/>
      <c r="H155" s="11"/>
      <c r="I155" s="11"/>
    </row>
    <row r="156" spans="7:9" x14ac:dyDescent="0.2">
      <c r="G156" s="11"/>
      <c r="H156" s="11"/>
      <c r="I156" s="11"/>
    </row>
    <row r="157" spans="7:9" x14ac:dyDescent="0.2">
      <c r="G157" s="11"/>
      <c r="H157" s="11"/>
      <c r="I157" s="11"/>
    </row>
    <row r="158" spans="7:9" x14ac:dyDescent="0.2">
      <c r="G158" s="11"/>
      <c r="H158" s="11"/>
      <c r="I158" s="11"/>
    </row>
    <row r="159" spans="7:9" x14ac:dyDescent="0.2">
      <c r="G159" s="11"/>
      <c r="H159" s="11"/>
      <c r="I159" s="11"/>
    </row>
    <row r="160" spans="7:9" x14ac:dyDescent="0.2">
      <c r="G160" s="11"/>
      <c r="H160" s="11"/>
      <c r="I160" s="11"/>
    </row>
    <row r="161" spans="7:9" x14ac:dyDescent="0.2">
      <c r="G161" s="11"/>
      <c r="H161" s="11"/>
      <c r="I161" s="11"/>
    </row>
    <row r="162" spans="7:9" x14ac:dyDescent="0.2">
      <c r="G162" s="11"/>
      <c r="H162" s="11"/>
      <c r="I162" s="11"/>
    </row>
    <row r="163" spans="7:9" x14ac:dyDescent="0.2">
      <c r="G163" s="11"/>
      <c r="H163" s="11"/>
      <c r="I163" s="11"/>
    </row>
    <row r="164" spans="7:9" x14ac:dyDescent="0.2">
      <c r="G164" s="11"/>
      <c r="H164" s="11"/>
      <c r="I164" s="11"/>
    </row>
    <row r="165" spans="7:9" x14ac:dyDescent="0.2">
      <c r="G165" s="11"/>
      <c r="H165" s="11"/>
      <c r="I165" s="11"/>
    </row>
    <row r="166" spans="7:9" x14ac:dyDescent="0.2">
      <c r="G166" s="11"/>
      <c r="H166" s="11"/>
      <c r="I166" s="11"/>
    </row>
    <row r="167" spans="7:9" x14ac:dyDescent="0.2">
      <c r="G167" s="11"/>
      <c r="H167" s="11"/>
      <c r="I167" s="11"/>
    </row>
    <row r="168" spans="7:9" x14ac:dyDescent="0.2">
      <c r="G168" s="11"/>
      <c r="H168" s="11"/>
      <c r="I168" s="11"/>
    </row>
    <row r="169" spans="7:9" x14ac:dyDescent="0.2">
      <c r="G169" s="11"/>
      <c r="H169" s="11"/>
      <c r="I169" s="11"/>
    </row>
    <row r="170" spans="7:9" x14ac:dyDescent="0.2">
      <c r="G170" s="11"/>
      <c r="H170" s="11"/>
      <c r="I170" s="11"/>
    </row>
    <row r="171" spans="7:9" x14ac:dyDescent="0.2">
      <c r="G171" s="11"/>
      <c r="H171" s="11"/>
      <c r="I171" s="11"/>
    </row>
    <row r="172" spans="7:9" x14ac:dyDescent="0.2">
      <c r="G172" s="11"/>
      <c r="H172" s="11"/>
      <c r="I172" s="11"/>
    </row>
    <row r="173" spans="7:9" x14ac:dyDescent="0.2">
      <c r="G173" s="11"/>
      <c r="H173" s="11"/>
      <c r="I173" s="11"/>
    </row>
    <row r="174" spans="7:9" x14ac:dyDescent="0.2">
      <c r="G174" s="11"/>
      <c r="H174" s="11"/>
      <c r="I174" s="11"/>
    </row>
    <row r="175" spans="7:9" x14ac:dyDescent="0.2">
      <c r="G175" s="11"/>
      <c r="H175" s="11"/>
      <c r="I175" s="11"/>
    </row>
    <row r="176" spans="7:9" x14ac:dyDescent="0.2">
      <c r="G176" s="11"/>
      <c r="H176" s="11"/>
      <c r="I176" s="11"/>
    </row>
    <row r="177" spans="7:9" x14ac:dyDescent="0.2">
      <c r="G177" s="11"/>
      <c r="H177" s="11"/>
      <c r="I177" s="11"/>
    </row>
    <row r="178" spans="7:9" x14ac:dyDescent="0.2">
      <c r="G178" s="11"/>
      <c r="H178" s="11"/>
      <c r="I178" s="11"/>
    </row>
    <row r="179" spans="7:9" x14ac:dyDescent="0.2">
      <c r="G179" s="11"/>
      <c r="H179" s="11"/>
      <c r="I179" s="11"/>
    </row>
    <row r="180" spans="7:9" x14ac:dyDescent="0.2">
      <c r="G180" s="11"/>
      <c r="H180" s="11"/>
      <c r="I180" s="11"/>
    </row>
    <row r="181" spans="7:9" x14ac:dyDescent="0.2">
      <c r="G181" s="11"/>
      <c r="H181" s="11"/>
      <c r="I181" s="11"/>
    </row>
    <row r="182" spans="7:9" x14ac:dyDescent="0.2">
      <c r="G182" s="11"/>
      <c r="H182" s="11"/>
      <c r="I182" s="11"/>
    </row>
    <row r="183" spans="7:9" x14ac:dyDescent="0.2">
      <c r="G183" s="11"/>
      <c r="H183" s="11"/>
      <c r="I183" s="11"/>
    </row>
    <row r="184" spans="7:9" x14ac:dyDescent="0.2">
      <c r="G184" s="11"/>
      <c r="H184" s="11"/>
      <c r="I184" s="11"/>
    </row>
    <row r="185" spans="7:9" x14ac:dyDescent="0.2">
      <c r="G185" s="11"/>
      <c r="H185" s="11"/>
      <c r="I185" s="11"/>
    </row>
    <row r="186" spans="7:9" x14ac:dyDescent="0.2">
      <c r="G186" s="11"/>
      <c r="H186" s="11"/>
      <c r="I186" s="11"/>
    </row>
    <row r="187" spans="7:9" x14ac:dyDescent="0.2">
      <c r="G187" s="11"/>
      <c r="H187" s="11"/>
      <c r="I187" s="11"/>
    </row>
    <row r="188" spans="7:9" x14ac:dyDescent="0.2">
      <c r="G188" s="11"/>
      <c r="H188" s="11"/>
      <c r="I188" s="11"/>
    </row>
    <row r="189" spans="7:9" x14ac:dyDescent="0.2">
      <c r="G189" s="11"/>
      <c r="H189" s="11"/>
      <c r="I189" s="11"/>
    </row>
    <row r="190" spans="7:9" x14ac:dyDescent="0.2">
      <c r="G190" s="11"/>
      <c r="H190" s="11"/>
      <c r="I190" s="11"/>
    </row>
    <row r="191" spans="7:9" x14ac:dyDescent="0.2">
      <c r="G191" s="11"/>
      <c r="H191" s="11"/>
      <c r="I191" s="11"/>
    </row>
    <row r="192" spans="7:9" x14ac:dyDescent="0.2">
      <c r="G192" s="11"/>
      <c r="H192" s="11"/>
      <c r="I192" s="11"/>
    </row>
    <row r="193" spans="7:9" x14ac:dyDescent="0.2">
      <c r="G193" s="11"/>
      <c r="H193" s="11"/>
      <c r="I193" s="11"/>
    </row>
    <row r="194" spans="7:9" x14ac:dyDescent="0.2">
      <c r="G194" s="11"/>
      <c r="H194" s="11"/>
      <c r="I194" s="11"/>
    </row>
    <row r="195" spans="7:9" x14ac:dyDescent="0.2">
      <c r="G195" s="11"/>
      <c r="H195" s="11"/>
      <c r="I195" s="11"/>
    </row>
    <row r="196" spans="7:9" x14ac:dyDescent="0.2">
      <c r="G196" s="11"/>
      <c r="H196" s="11"/>
      <c r="I196" s="11"/>
    </row>
    <row r="197" spans="7:9" x14ac:dyDescent="0.2">
      <c r="G197" s="11"/>
      <c r="H197" s="11"/>
      <c r="I197" s="11"/>
    </row>
    <row r="198" spans="7:9" x14ac:dyDescent="0.2">
      <c r="G198" s="11"/>
      <c r="H198" s="11"/>
      <c r="I198" s="11"/>
    </row>
    <row r="199" spans="7:9" x14ac:dyDescent="0.2">
      <c r="G199" s="11"/>
      <c r="H199" s="11"/>
      <c r="I199" s="11"/>
    </row>
    <row r="200" spans="7:9" x14ac:dyDescent="0.2">
      <c r="G200" s="11"/>
      <c r="H200" s="11"/>
      <c r="I200" s="11"/>
    </row>
    <row r="201" spans="7:9" x14ac:dyDescent="0.2">
      <c r="G201" s="11"/>
      <c r="H201" s="11"/>
      <c r="I201" s="11"/>
    </row>
    <row r="202" spans="7:9" x14ac:dyDescent="0.2">
      <c r="G202" s="11"/>
      <c r="H202" s="11"/>
      <c r="I202" s="11"/>
    </row>
    <row r="203" spans="7:9" x14ac:dyDescent="0.2">
      <c r="G203" s="11"/>
      <c r="H203" s="11"/>
      <c r="I203" s="11"/>
    </row>
    <row r="204" spans="7:9" x14ac:dyDescent="0.2">
      <c r="G204" s="11"/>
      <c r="H204" s="11"/>
      <c r="I204" s="11"/>
    </row>
    <row r="205" spans="7:9" x14ac:dyDescent="0.2">
      <c r="G205" s="11"/>
      <c r="H205" s="11"/>
      <c r="I205" s="11"/>
    </row>
    <row r="206" spans="7:9" x14ac:dyDescent="0.2">
      <c r="G206" s="11"/>
      <c r="H206" s="11"/>
      <c r="I206" s="11"/>
    </row>
    <row r="207" spans="7:9" x14ac:dyDescent="0.2">
      <c r="G207" s="11"/>
      <c r="H207" s="11"/>
      <c r="I207" s="11"/>
    </row>
    <row r="208" spans="7:9" x14ac:dyDescent="0.2">
      <c r="G208" s="11"/>
      <c r="H208" s="11"/>
      <c r="I208" s="11"/>
    </row>
    <row r="209" spans="7:9" x14ac:dyDescent="0.2">
      <c r="G209" s="11"/>
      <c r="H209" s="11"/>
      <c r="I209" s="11"/>
    </row>
    <row r="210" spans="7:9" x14ac:dyDescent="0.2">
      <c r="G210" s="11"/>
      <c r="H210" s="11"/>
      <c r="I210" s="11"/>
    </row>
    <row r="211" spans="7:9" x14ac:dyDescent="0.2">
      <c r="G211" s="11"/>
      <c r="H211" s="11"/>
      <c r="I211" s="11"/>
    </row>
    <row r="212" spans="7:9" x14ac:dyDescent="0.2">
      <c r="G212" s="11"/>
      <c r="H212" s="11"/>
      <c r="I212" s="11"/>
    </row>
    <row r="213" spans="7:9" x14ac:dyDescent="0.2">
      <c r="G213" s="11"/>
      <c r="H213" s="11"/>
      <c r="I213" s="11"/>
    </row>
    <row r="214" spans="7:9" x14ac:dyDescent="0.2">
      <c r="G214" s="11"/>
      <c r="H214" s="11"/>
      <c r="I214" s="11"/>
    </row>
    <row r="215" spans="7:9" x14ac:dyDescent="0.2">
      <c r="G215" s="11"/>
      <c r="H215" s="11"/>
      <c r="I215" s="11"/>
    </row>
    <row r="216" spans="7:9" x14ac:dyDescent="0.2">
      <c r="G216" s="11"/>
      <c r="H216" s="11"/>
      <c r="I216" s="11"/>
    </row>
    <row r="217" spans="7:9" x14ac:dyDescent="0.2">
      <c r="G217" s="11"/>
      <c r="H217" s="11"/>
      <c r="I217" s="11"/>
    </row>
    <row r="218" spans="7:9" x14ac:dyDescent="0.2">
      <c r="G218" s="11"/>
      <c r="H218" s="11"/>
      <c r="I218" s="11"/>
    </row>
    <row r="219" spans="7:9" x14ac:dyDescent="0.2">
      <c r="G219" s="11"/>
      <c r="H219" s="11"/>
      <c r="I219" s="11"/>
    </row>
    <row r="220" spans="7:9" x14ac:dyDescent="0.2">
      <c r="G220" s="11"/>
      <c r="H220" s="11"/>
      <c r="I220" s="11"/>
    </row>
    <row r="221" spans="7:9" x14ac:dyDescent="0.2">
      <c r="G221" s="11"/>
      <c r="H221" s="11"/>
      <c r="I221" s="11"/>
    </row>
    <row r="222" spans="7:9" x14ac:dyDescent="0.2">
      <c r="G222" s="11"/>
      <c r="H222" s="11"/>
      <c r="I222" s="11"/>
    </row>
    <row r="223" spans="7:9" x14ac:dyDescent="0.2">
      <c r="G223" s="11"/>
      <c r="H223" s="11"/>
      <c r="I223" s="11"/>
    </row>
    <row r="224" spans="7:9" x14ac:dyDescent="0.2">
      <c r="G224" s="11"/>
      <c r="H224" s="11"/>
      <c r="I224" s="11"/>
    </row>
    <row r="225" spans="7:9" x14ac:dyDescent="0.2">
      <c r="G225" s="11"/>
      <c r="H225" s="11"/>
      <c r="I225" s="11"/>
    </row>
    <row r="226" spans="7:9" x14ac:dyDescent="0.2">
      <c r="G226" s="11"/>
      <c r="H226" s="11"/>
      <c r="I226" s="11"/>
    </row>
    <row r="227" spans="7:9" x14ac:dyDescent="0.2">
      <c r="G227" s="11"/>
      <c r="H227" s="11"/>
      <c r="I227" s="11"/>
    </row>
    <row r="228" spans="7:9" x14ac:dyDescent="0.2">
      <c r="G228" s="11"/>
      <c r="H228" s="11"/>
      <c r="I228" s="11"/>
    </row>
    <row r="229" spans="7:9" x14ac:dyDescent="0.2">
      <c r="G229" s="11"/>
      <c r="H229" s="11"/>
      <c r="I229" s="11"/>
    </row>
    <row r="230" spans="7:9" x14ac:dyDescent="0.2">
      <c r="G230" s="11"/>
      <c r="H230" s="11"/>
      <c r="I230" s="11"/>
    </row>
    <row r="231" spans="7:9" x14ac:dyDescent="0.2">
      <c r="G231" s="11"/>
      <c r="H231" s="11"/>
      <c r="I231" s="11"/>
    </row>
    <row r="232" spans="7:9" x14ac:dyDescent="0.2">
      <c r="G232" s="11"/>
      <c r="H232" s="11"/>
      <c r="I232" s="11"/>
    </row>
    <row r="233" spans="7:9" x14ac:dyDescent="0.2">
      <c r="G233" s="11"/>
      <c r="H233" s="11"/>
      <c r="I233" s="11"/>
    </row>
    <row r="234" spans="7:9" x14ac:dyDescent="0.2">
      <c r="G234" s="11"/>
      <c r="H234" s="11"/>
      <c r="I234" s="11"/>
    </row>
    <row r="235" spans="7:9" x14ac:dyDescent="0.2">
      <c r="G235" s="11"/>
      <c r="H235" s="11"/>
      <c r="I235" s="11"/>
    </row>
    <row r="236" spans="7:9" x14ac:dyDescent="0.2">
      <c r="G236" s="11"/>
      <c r="H236" s="11"/>
      <c r="I236" s="11"/>
    </row>
    <row r="237" spans="7:9" x14ac:dyDescent="0.2">
      <c r="G237" s="11"/>
      <c r="H237" s="11"/>
      <c r="I237" s="11"/>
    </row>
    <row r="238" spans="7:9" x14ac:dyDescent="0.2">
      <c r="G238" s="11"/>
      <c r="H238" s="11"/>
      <c r="I238" s="11"/>
    </row>
    <row r="239" spans="7:9" x14ac:dyDescent="0.2">
      <c r="G239" s="11"/>
      <c r="H239" s="11"/>
      <c r="I239" s="11"/>
    </row>
    <row r="240" spans="7:9" x14ac:dyDescent="0.2">
      <c r="G240" s="11"/>
      <c r="H240" s="11"/>
      <c r="I240" s="11"/>
    </row>
    <row r="241" spans="7:9" x14ac:dyDescent="0.2">
      <c r="G241" s="11"/>
      <c r="H241" s="11"/>
      <c r="I241" s="11"/>
    </row>
    <row r="242" spans="7:9" x14ac:dyDescent="0.2">
      <c r="G242" s="11"/>
      <c r="H242" s="11"/>
      <c r="I242" s="11"/>
    </row>
    <row r="243" spans="7:9" x14ac:dyDescent="0.2">
      <c r="G243" s="11"/>
      <c r="H243" s="11"/>
      <c r="I243" s="11"/>
    </row>
    <row r="244" spans="7:9" x14ac:dyDescent="0.2">
      <c r="G244" s="11"/>
      <c r="H244" s="11"/>
      <c r="I244" s="11"/>
    </row>
    <row r="245" spans="7:9" x14ac:dyDescent="0.2">
      <c r="G245" s="11"/>
      <c r="H245" s="11"/>
      <c r="I245" s="11"/>
    </row>
    <row r="246" spans="7:9" x14ac:dyDescent="0.2">
      <c r="G246" s="11"/>
      <c r="H246" s="11"/>
      <c r="I246" s="11"/>
    </row>
    <row r="247" spans="7:9" x14ac:dyDescent="0.2">
      <c r="G247" s="11"/>
      <c r="H247" s="11"/>
      <c r="I247" s="11"/>
    </row>
    <row r="248" spans="7:9" x14ac:dyDescent="0.2">
      <c r="G248" s="11"/>
      <c r="H248" s="11"/>
      <c r="I248" s="11"/>
    </row>
    <row r="249" spans="7:9" x14ac:dyDescent="0.2">
      <c r="G249" s="11"/>
      <c r="H249" s="11"/>
      <c r="I249" s="11"/>
    </row>
    <row r="250" spans="7:9" x14ac:dyDescent="0.2">
      <c r="G250" s="11"/>
      <c r="H250" s="11"/>
      <c r="I250" s="11"/>
    </row>
    <row r="251" spans="7:9" x14ac:dyDescent="0.2">
      <c r="G251" s="11"/>
      <c r="H251" s="11"/>
      <c r="I251" s="11"/>
    </row>
    <row r="252" spans="7:9" x14ac:dyDescent="0.2">
      <c r="G252" s="11"/>
      <c r="H252" s="11"/>
      <c r="I252" s="11"/>
    </row>
    <row r="253" spans="7:9" x14ac:dyDescent="0.2">
      <c r="G253" s="11"/>
      <c r="H253" s="11"/>
      <c r="I253" s="11"/>
    </row>
    <row r="254" spans="7:9" x14ac:dyDescent="0.2">
      <c r="G254" s="11"/>
      <c r="H254" s="11"/>
      <c r="I254" s="11"/>
    </row>
    <row r="255" spans="7:9" x14ac:dyDescent="0.2">
      <c r="G255" s="11"/>
      <c r="H255" s="11"/>
      <c r="I255" s="11"/>
    </row>
    <row r="256" spans="7:9" x14ac:dyDescent="0.2">
      <c r="G256" s="11"/>
      <c r="H256" s="11"/>
      <c r="I256" s="11"/>
    </row>
    <row r="257" spans="7:9" x14ac:dyDescent="0.2">
      <c r="G257" s="11"/>
      <c r="H257" s="11"/>
      <c r="I257" s="11"/>
    </row>
    <row r="258" spans="7:9" x14ac:dyDescent="0.2">
      <c r="G258" s="11"/>
      <c r="H258" s="11"/>
      <c r="I258" s="11"/>
    </row>
    <row r="259" spans="7:9" x14ac:dyDescent="0.2">
      <c r="G259" s="11"/>
      <c r="H259" s="11"/>
      <c r="I259" s="11"/>
    </row>
    <row r="260" spans="7:9" x14ac:dyDescent="0.2">
      <c r="G260" s="11"/>
      <c r="H260" s="11"/>
      <c r="I260" s="11"/>
    </row>
    <row r="261" spans="7:9" x14ac:dyDescent="0.2">
      <c r="G261" s="11"/>
      <c r="H261" s="11"/>
      <c r="I261" s="11"/>
    </row>
    <row r="262" spans="7:9" x14ac:dyDescent="0.2">
      <c r="G262" s="11"/>
      <c r="H262" s="11"/>
      <c r="I262" s="11"/>
    </row>
    <row r="263" spans="7:9" x14ac:dyDescent="0.2">
      <c r="G263" s="11"/>
      <c r="H263" s="11"/>
      <c r="I263" s="11"/>
    </row>
    <row r="264" spans="7:9" x14ac:dyDescent="0.2">
      <c r="G264" s="11"/>
      <c r="H264" s="11"/>
      <c r="I264" s="11"/>
    </row>
    <row r="265" spans="7:9" x14ac:dyDescent="0.2">
      <c r="G265" s="11"/>
      <c r="H265" s="11"/>
      <c r="I265" s="11"/>
    </row>
    <row r="266" spans="7:9" x14ac:dyDescent="0.2">
      <c r="G266" s="11"/>
      <c r="H266" s="11"/>
      <c r="I266" s="11"/>
    </row>
    <row r="267" spans="7:9" x14ac:dyDescent="0.2">
      <c r="G267" s="11"/>
      <c r="H267" s="11"/>
      <c r="I267" s="11"/>
    </row>
    <row r="268" spans="7:9" x14ac:dyDescent="0.2">
      <c r="G268" s="11"/>
      <c r="H268" s="11"/>
      <c r="I268" s="11"/>
    </row>
    <row r="269" spans="7:9" x14ac:dyDescent="0.2">
      <c r="G269" s="11"/>
      <c r="H269" s="11"/>
      <c r="I269" s="11"/>
    </row>
    <row r="270" spans="7:9" x14ac:dyDescent="0.2">
      <c r="G270" s="11"/>
      <c r="H270" s="11"/>
      <c r="I270" s="11"/>
    </row>
    <row r="271" spans="7:9" x14ac:dyDescent="0.2">
      <c r="G271" s="11"/>
      <c r="H271" s="11"/>
      <c r="I271" s="11"/>
    </row>
    <row r="272" spans="7:9" x14ac:dyDescent="0.2">
      <c r="G272" s="11"/>
      <c r="H272" s="11"/>
      <c r="I272" s="11"/>
    </row>
    <row r="273" spans="7:9" x14ac:dyDescent="0.2">
      <c r="G273" s="11"/>
      <c r="H273" s="11"/>
      <c r="I273" s="11"/>
    </row>
    <row r="274" spans="7:9" x14ac:dyDescent="0.2">
      <c r="G274" s="11"/>
      <c r="H274" s="11"/>
      <c r="I274" s="11"/>
    </row>
    <row r="275" spans="7:9" x14ac:dyDescent="0.2">
      <c r="G275" s="11"/>
      <c r="H275" s="11"/>
      <c r="I275" s="11"/>
    </row>
    <row r="276" spans="7:9" x14ac:dyDescent="0.2">
      <c r="G276" s="11"/>
      <c r="H276" s="11"/>
      <c r="I276" s="11"/>
    </row>
    <row r="277" spans="7:9" x14ac:dyDescent="0.2">
      <c r="G277" s="11"/>
      <c r="H277" s="11"/>
      <c r="I277" s="11"/>
    </row>
    <row r="278" spans="7:9" x14ac:dyDescent="0.2">
      <c r="G278" s="11"/>
      <c r="H278" s="11"/>
      <c r="I278" s="11"/>
    </row>
    <row r="279" spans="7:9" x14ac:dyDescent="0.2">
      <c r="G279" s="11"/>
      <c r="H279" s="11"/>
      <c r="I279" s="11"/>
    </row>
    <row r="280" spans="7:9" x14ac:dyDescent="0.2">
      <c r="G280" s="11"/>
      <c r="H280" s="11"/>
      <c r="I280" s="11"/>
    </row>
    <row r="281" spans="7:9" x14ac:dyDescent="0.2">
      <c r="G281" s="11"/>
      <c r="H281" s="11"/>
      <c r="I281" s="11"/>
    </row>
    <row r="282" spans="7:9" x14ac:dyDescent="0.2">
      <c r="G282" s="11"/>
      <c r="H282" s="11"/>
      <c r="I282" s="11"/>
    </row>
    <row r="283" spans="7:9" x14ac:dyDescent="0.2">
      <c r="G283" s="11"/>
      <c r="H283" s="11"/>
      <c r="I283" s="11"/>
    </row>
    <row r="284" spans="7:9" x14ac:dyDescent="0.2">
      <c r="G284" s="11"/>
      <c r="H284" s="11"/>
      <c r="I284" s="11"/>
    </row>
    <row r="285" spans="7:9" x14ac:dyDescent="0.2">
      <c r="G285" s="11"/>
      <c r="H285" s="11"/>
      <c r="I285" s="11"/>
    </row>
    <row r="286" spans="7:9" x14ac:dyDescent="0.2">
      <c r="G286" s="11"/>
      <c r="H286" s="11"/>
      <c r="I286" s="11"/>
    </row>
    <row r="287" spans="7:9" x14ac:dyDescent="0.2">
      <c r="G287" s="11"/>
      <c r="H287" s="11"/>
      <c r="I287" s="11"/>
    </row>
    <row r="288" spans="7:9" x14ac:dyDescent="0.2">
      <c r="G288" s="11"/>
      <c r="H288" s="11"/>
      <c r="I288" s="11"/>
    </row>
    <row r="289" spans="7:9" x14ac:dyDescent="0.2">
      <c r="G289" s="11"/>
      <c r="H289" s="11"/>
      <c r="I289" s="11"/>
    </row>
    <row r="290" spans="7:9" x14ac:dyDescent="0.2">
      <c r="G290" s="11"/>
      <c r="H290" s="11"/>
      <c r="I290" s="11"/>
    </row>
    <row r="291" spans="7:9" x14ac:dyDescent="0.2">
      <c r="G291" s="11"/>
      <c r="H291" s="11"/>
      <c r="I291" s="11"/>
    </row>
    <row r="292" spans="7:9" x14ac:dyDescent="0.2">
      <c r="G292" s="11"/>
      <c r="H292" s="11"/>
      <c r="I292" s="11"/>
    </row>
    <row r="293" spans="7:9" x14ac:dyDescent="0.2">
      <c r="G293" s="11"/>
      <c r="H293" s="11"/>
      <c r="I293" s="11"/>
    </row>
    <row r="294" spans="7:9" x14ac:dyDescent="0.2">
      <c r="G294" s="11"/>
      <c r="H294" s="11"/>
      <c r="I294" s="11"/>
    </row>
    <row r="295" spans="7:9" x14ac:dyDescent="0.2">
      <c r="G295" s="11"/>
      <c r="H295" s="11"/>
      <c r="I295" s="11"/>
    </row>
    <row r="296" spans="7:9" x14ac:dyDescent="0.2">
      <c r="G296" s="11"/>
      <c r="H296" s="11"/>
      <c r="I296" s="11"/>
    </row>
    <row r="297" spans="7:9" x14ac:dyDescent="0.2">
      <c r="G297" s="11"/>
      <c r="H297" s="11"/>
      <c r="I297" s="11"/>
    </row>
    <row r="298" spans="7:9" x14ac:dyDescent="0.2">
      <c r="G298" s="11"/>
      <c r="H298" s="11"/>
      <c r="I298" s="11"/>
    </row>
    <row r="299" spans="7:9" x14ac:dyDescent="0.2">
      <c r="G299" s="11"/>
      <c r="H299" s="11"/>
      <c r="I299" s="11"/>
    </row>
    <row r="300" spans="7:9" x14ac:dyDescent="0.2">
      <c r="G300" s="11"/>
      <c r="H300" s="11"/>
      <c r="I300" s="11"/>
    </row>
    <row r="301" spans="7:9" x14ac:dyDescent="0.2">
      <c r="G301" s="11"/>
      <c r="H301" s="11"/>
      <c r="I301" s="11"/>
    </row>
    <row r="302" spans="7:9" x14ac:dyDescent="0.2">
      <c r="G302" s="11"/>
      <c r="H302" s="11"/>
      <c r="I302" s="11"/>
    </row>
    <row r="303" spans="7:9" x14ac:dyDescent="0.2">
      <c r="G303" s="11"/>
      <c r="H303" s="11"/>
      <c r="I303" s="11"/>
    </row>
    <row r="304" spans="7:9" x14ac:dyDescent="0.2">
      <c r="G304" s="11"/>
      <c r="H304" s="11"/>
      <c r="I304" s="11"/>
    </row>
    <row r="305" spans="7:9" x14ac:dyDescent="0.2">
      <c r="G305" s="11"/>
      <c r="H305" s="11"/>
      <c r="I305" s="11"/>
    </row>
    <row r="306" spans="7:9" x14ac:dyDescent="0.2">
      <c r="G306" s="11"/>
      <c r="H306" s="11"/>
      <c r="I306" s="11"/>
    </row>
    <row r="307" spans="7:9" x14ac:dyDescent="0.2">
      <c r="G307" s="11"/>
      <c r="H307" s="11"/>
      <c r="I307" s="11"/>
    </row>
    <row r="308" spans="7:9" x14ac:dyDescent="0.2">
      <c r="G308" s="11"/>
      <c r="H308" s="11"/>
      <c r="I308" s="11"/>
    </row>
    <row r="309" spans="7:9" x14ac:dyDescent="0.2">
      <c r="G309" s="11"/>
      <c r="H309" s="11"/>
      <c r="I309" s="11"/>
    </row>
    <row r="310" spans="7:9" x14ac:dyDescent="0.2">
      <c r="G310" s="11"/>
      <c r="H310" s="11"/>
      <c r="I310" s="11"/>
    </row>
    <row r="311" spans="7:9" x14ac:dyDescent="0.2">
      <c r="G311" s="11"/>
      <c r="H311" s="11"/>
      <c r="I311" s="11"/>
    </row>
    <row r="312" spans="7:9" x14ac:dyDescent="0.2">
      <c r="G312" s="11"/>
      <c r="H312" s="11"/>
      <c r="I312" s="11"/>
    </row>
    <row r="313" spans="7:9" x14ac:dyDescent="0.2">
      <c r="G313" s="11"/>
      <c r="H313" s="11"/>
      <c r="I313" s="11"/>
    </row>
    <row r="314" spans="7:9" x14ac:dyDescent="0.2">
      <c r="G314" s="11"/>
      <c r="H314" s="11"/>
      <c r="I314" s="11"/>
    </row>
    <row r="315" spans="7:9" x14ac:dyDescent="0.2">
      <c r="G315" s="11"/>
      <c r="H315" s="11"/>
      <c r="I315" s="11"/>
    </row>
    <row r="316" spans="7:9" x14ac:dyDescent="0.2">
      <c r="G316" s="11"/>
      <c r="H316" s="11"/>
      <c r="I316" s="11"/>
    </row>
    <row r="317" spans="7:9" x14ac:dyDescent="0.2">
      <c r="G317" s="11"/>
      <c r="H317" s="11"/>
      <c r="I317" s="11"/>
    </row>
    <row r="318" spans="7:9" x14ac:dyDescent="0.2">
      <c r="G318" s="11"/>
      <c r="H318" s="11"/>
      <c r="I318" s="11"/>
    </row>
    <row r="319" spans="7:9" x14ac:dyDescent="0.2">
      <c r="G319" s="11"/>
      <c r="H319" s="11"/>
      <c r="I319" s="11"/>
    </row>
    <row r="320" spans="7:9" x14ac:dyDescent="0.2">
      <c r="G320" s="11"/>
      <c r="H320" s="11"/>
      <c r="I320" s="11"/>
    </row>
    <row r="321" spans="7:9" x14ac:dyDescent="0.2">
      <c r="G321" s="11"/>
      <c r="H321" s="11"/>
      <c r="I321" s="11"/>
    </row>
    <row r="322" spans="7:9" x14ac:dyDescent="0.2">
      <c r="G322" s="11"/>
      <c r="H322" s="11"/>
      <c r="I322" s="11"/>
    </row>
    <row r="323" spans="7:9" x14ac:dyDescent="0.2">
      <c r="G323" s="11"/>
      <c r="H323" s="11"/>
      <c r="I323" s="11"/>
    </row>
    <row r="324" spans="7:9" x14ac:dyDescent="0.2">
      <c r="G324" s="11"/>
      <c r="H324" s="11"/>
      <c r="I324" s="11"/>
    </row>
    <row r="325" spans="7:9" x14ac:dyDescent="0.2">
      <c r="G325" s="11"/>
      <c r="H325" s="11"/>
      <c r="I325" s="11"/>
    </row>
    <row r="326" spans="7:9" x14ac:dyDescent="0.2">
      <c r="G326" s="11"/>
      <c r="H326" s="11"/>
      <c r="I326" s="11"/>
    </row>
    <row r="327" spans="7:9" x14ac:dyDescent="0.2">
      <c r="G327" s="11"/>
      <c r="H327" s="11"/>
      <c r="I327" s="11"/>
    </row>
    <row r="328" spans="7:9" x14ac:dyDescent="0.2">
      <c r="G328" s="11"/>
      <c r="H328" s="11"/>
      <c r="I328" s="11"/>
    </row>
    <row r="329" spans="7:9" x14ac:dyDescent="0.2">
      <c r="G329" s="11"/>
      <c r="H329" s="11"/>
      <c r="I329" s="11"/>
    </row>
    <row r="330" spans="7:9" x14ac:dyDescent="0.2">
      <c r="G330" s="11"/>
      <c r="H330" s="11"/>
      <c r="I330" s="11"/>
    </row>
    <row r="331" spans="7:9" x14ac:dyDescent="0.2">
      <c r="G331" s="11"/>
      <c r="H331" s="11"/>
      <c r="I331" s="11"/>
    </row>
    <row r="332" spans="7:9" x14ac:dyDescent="0.2">
      <c r="G332" s="11"/>
      <c r="H332" s="11"/>
      <c r="I332" s="11"/>
    </row>
    <row r="333" spans="7:9" x14ac:dyDescent="0.2">
      <c r="G333" s="11"/>
      <c r="H333" s="11"/>
      <c r="I333" s="11"/>
    </row>
    <row r="334" spans="7:9" x14ac:dyDescent="0.2">
      <c r="G334" s="11"/>
      <c r="H334" s="11"/>
      <c r="I334" s="11"/>
    </row>
    <row r="335" spans="7:9" x14ac:dyDescent="0.2">
      <c r="G335" s="11"/>
      <c r="H335" s="11"/>
      <c r="I335" s="11"/>
    </row>
    <row r="336" spans="7:9" x14ac:dyDescent="0.2">
      <c r="G336" s="11"/>
      <c r="H336" s="11"/>
      <c r="I336" s="11"/>
    </row>
    <row r="337" spans="7:9" x14ac:dyDescent="0.2">
      <c r="G337" s="11"/>
      <c r="H337" s="11"/>
      <c r="I337" s="11"/>
    </row>
    <row r="338" spans="7:9" x14ac:dyDescent="0.2">
      <c r="G338" s="11"/>
      <c r="H338" s="11"/>
      <c r="I338" s="11"/>
    </row>
    <row r="339" spans="7:9" x14ac:dyDescent="0.2">
      <c r="G339" s="11"/>
      <c r="H339" s="11"/>
      <c r="I339" s="11"/>
    </row>
    <row r="340" spans="7:9" x14ac:dyDescent="0.2">
      <c r="G340" s="11"/>
      <c r="H340" s="11"/>
      <c r="I340" s="11"/>
    </row>
    <row r="341" spans="7:9" x14ac:dyDescent="0.2">
      <c r="G341" s="11"/>
      <c r="H341" s="11"/>
      <c r="I341" s="11"/>
    </row>
    <row r="342" spans="7:9" x14ac:dyDescent="0.2">
      <c r="G342" s="11"/>
      <c r="H342" s="11"/>
      <c r="I342" s="11"/>
    </row>
    <row r="343" spans="7:9" x14ac:dyDescent="0.2">
      <c r="G343" s="11"/>
      <c r="H343" s="11"/>
      <c r="I343" s="11"/>
    </row>
    <row r="344" spans="7:9" x14ac:dyDescent="0.2">
      <c r="G344" s="11"/>
      <c r="H344" s="11"/>
      <c r="I344" s="11"/>
    </row>
    <row r="345" spans="7:9" x14ac:dyDescent="0.2">
      <c r="G345" s="11"/>
      <c r="H345" s="11"/>
      <c r="I345" s="11"/>
    </row>
    <row r="346" spans="7:9" x14ac:dyDescent="0.2">
      <c r="G346" s="11"/>
      <c r="H346" s="11"/>
      <c r="I346" s="11"/>
    </row>
    <row r="347" spans="7:9" x14ac:dyDescent="0.2">
      <c r="G347" s="11"/>
      <c r="H347" s="11"/>
      <c r="I347" s="11"/>
    </row>
    <row r="348" spans="7:9" x14ac:dyDescent="0.2">
      <c r="G348" s="11"/>
      <c r="H348" s="11"/>
      <c r="I348" s="11"/>
    </row>
    <row r="349" spans="7:9" x14ac:dyDescent="0.2">
      <c r="G349" s="11"/>
      <c r="H349" s="11"/>
      <c r="I349" s="11"/>
    </row>
    <row r="350" spans="7:9" x14ac:dyDescent="0.2">
      <c r="G350" s="11"/>
      <c r="H350" s="11"/>
      <c r="I350" s="11"/>
    </row>
    <row r="351" spans="7:9" x14ac:dyDescent="0.2">
      <c r="G351" s="11"/>
      <c r="H351" s="11"/>
      <c r="I351" s="11"/>
    </row>
    <row r="352" spans="7:9" x14ac:dyDescent="0.2">
      <c r="G352" s="11"/>
      <c r="H352" s="11"/>
      <c r="I352" s="11"/>
    </row>
    <row r="353" spans="7:9" x14ac:dyDescent="0.2">
      <c r="G353" s="11"/>
      <c r="H353" s="11"/>
      <c r="I353" s="11"/>
    </row>
    <row r="354" spans="7:9" x14ac:dyDescent="0.2">
      <c r="G354" s="11"/>
      <c r="H354" s="11"/>
      <c r="I354" s="11"/>
    </row>
    <row r="355" spans="7:9" x14ac:dyDescent="0.2">
      <c r="G355" s="11"/>
      <c r="H355" s="11"/>
      <c r="I355" s="11"/>
    </row>
    <row r="356" spans="7:9" x14ac:dyDescent="0.2">
      <c r="G356" s="11"/>
      <c r="H356" s="11"/>
      <c r="I356" s="11"/>
    </row>
    <row r="357" spans="7:9" x14ac:dyDescent="0.2">
      <c r="G357" s="11"/>
      <c r="H357" s="11"/>
      <c r="I357" s="11"/>
    </row>
    <row r="358" spans="7:9" x14ac:dyDescent="0.2">
      <c r="G358" s="11"/>
      <c r="H358" s="11"/>
      <c r="I358" s="11"/>
    </row>
    <row r="359" spans="7:9" x14ac:dyDescent="0.2">
      <c r="G359" s="11"/>
      <c r="H359" s="11"/>
      <c r="I359" s="11"/>
    </row>
    <row r="360" spans="7:9" x14ac:dyDescent="0.2">
      <c r="G360" s="11"/>
      <c r="H360" s="11"/>
      <c r="I360" s="11"/>
    </row>
    <row r="361" spans="7:9" x14ac:dyDescent="0.2">
      <c r="G361" s="11"/>
      <c r="H361" s="11"/>
      <c r="I361" s="11"/>
    </row>
    <row r="362" spans="7:9" x14ac:dyDescent="0.2">
      <c r="G362" s="11"/>
      <c r="H362" s="11"/>
      <c r="I362" s="11"/>
    </row>
    <row r="363" spans="7:9" x14ac:dyDescent="0.2">
      <c r="G363" s="11"/>
      <c r="H363" s="11"/>
      <c r="I363" s="11"/>
    </row>
    <row r="364" spans="7:9" x14ac:dyDescent="0.2">
      <c r="G364" s="11"/>
      <c r="H364" s="11"/>
      <c r="I364" s="11"/>
    </row>
    <row r="365" spans="7:9" x14ac:dyDescent="0.2">
      <c r="G365" s="11"/>
      <c r="H365" s="11"/>
      <c r="I365" s="11"/>
    </row>
    <row r="366" spans="7:9" x14ac:dyDescent="0.2">
      <c r="G366" s="11"/>
      <c r="H366" s="11"/>
      <c r="I366" s="11"/>
    </row>
    <row r="367" spans="7:9" x14ac:dyDescent="0.2">
      <c r="G367" s="11"/>
      <c r="H367" s="11"/>
      <c r="I367" s="11"/>
    </row>
    <row r="368" spans="7:9" x14ac:dyDescent="0.2">
      <c r="G368" s="11"/>
      <c r="H368" s="11"/>
      <c r="I368" s="11"/>
    </row>
    <row r="369" spans="7:9" x14ac:dyDescent="0.2">
      <c r="G369" s="11"/>
      <c r="H369" s="11"/>
      <c r="I369" s="11"/>
    </row>
    <row r="370" spans="7:9" x14ac:dyDescent="0.2">
      <c r="G370" s="11"/>
      <c r="H370" s="11"/>
      <c r="I370" s="11"/>
    </row>
    <row r="371" spans="7:9" x14ac:dyDescent="0.2">
      <c r="G371" s="11"/>
      <c r="H371" s="11"/>
      <c r="I371" s="11"/>
    </row>
    <row r="372" spans="7:9" x14ac:dyDescent="0.2">
      <c r="G372" s="11"/>
      <c r="H372" s="11"/>
      <c r="I372" s="11"/>
    </row>
    <row r="373" spans="7:9" x14ac:dyDescent="0.2">
      <c r="G373" s="11"/>
      <c r="H373" s="11"/>
      <c r="I373" s="11"/>
    </row>
    <row r="374" spans="7:9" x14ac:dyDescent="0.2">
      <c r="G374" s="11"/>
      <c r="H374" s="11"/>
      <c r="I374" s="11"/>
    </row>
    <row r="375" spans="7:9" x14ac:dyDescent="0.2">
      <c r="G375" s="11"/>
      <c r="H375" s="11"/>
      <c r="I375" s="11"/>
    </row>
    <row r="376" spans="7:9" x14ac:dyDescent="0.2">
      <c r="G376" s="11"/>
      <c r="H376" s="11"/>
      <c r="I376" s="11"/>
    </row>
    <row r="377" spans="7:9" x14ac:dyDescent="0.2">
      <c r="G377" s="11"/>
      <c r="H377" s="11"/>
      <c r="I377" s="11"/>
    </row>
    <row r="378" spans="7:9" x14ac:dyDescent="0.2">
      <c r="G378" s="11"/>
      <c r="H378" s="11"/>
      <c r="I378" s="11"/>
    </row>
    <row r="379" spans="7:9" x14ac:dyDescent="0.2">
      <c r="G379" s="11"/>
      <c r="H379" s="11"/>
      <c r="I379" s="11"/>
    </row>
    <row r="380" spans="7:9" x14ac:dyDescent="0.2">
      <c r="G380" s="11"/>
      <c r="H380" s="11"/>
      <c r="I380" s="11"/>
    </row>
    <row r="381" spans="7:9" x14ac:dyDescent="0.2">
      <c r="G381" s="11"/>
      <c r="H381" s="11"/>
      <c r="I381" s="11"/>
    </row>
    <row r="382" spans="7:9" x14ac:dyDescent="0.2">
      <c r="G382" s="11"/>
      <c r="H382" s="11"/>
      <c r="I382" s="11"/>
    </row>
    <row r="383" spans="7:9" x14ac:dyDescent="0.2">
      <c r="G383" s="11"/>
      <c r="H383" s="11"/>
      <c r="I383" s="11"/>
    </row>
    <row r="384" spans="7:9" x14ac:dyDescent="0.2">
      <c r="G384" s="11"/>
      <c r="H384" s="11"/>
      <c r="I384" s="11"/>
    </row>
    <row r="385" spans="7:9" x14ac:dyDescent="0.2">
      <c r="G385" s="11"/>
      <c r="H385" s="11"/>
      <c r="I385" s="11"/>
    </row>
    <row r="386" spans="7:9" x14ac:dyDescent="0.2">
      <c r="G386" s="11"/>
      <c r="H386" s="11"/>
      <c r="I386" s="11"/>
    </row>
    <row r="387" spans="7:9" x14ac:dyDescent="0.2">
      <c r="G387" s="11"/>
      <c r="H387" s="11"/>
      <c r="I387" s="11"/>
    </row>
    <row r="388" spans="7:9" x14ac:dyDescent="0.2">
      <c r="G388" s="11"/>
      <c r="H388" s="11"/>
      <c r="I388" s="11"/>
    </row>
    <row r="389" spans="7:9" x14ac:dyDescent="0.2">
      <c r="G389" s="11"/>
      <c r="H389" s="11"/>
      <c r="I389" s="11"/>
    </row>
    <row r="390" spans="7:9" x14ac:dyDescent="0.2">
      <c r="G390" s="11"/>
      <c r="H390" s="11"/>
      <c r="I390" s="11"/>
    </row>
    <row r="391" spans="7:9" x14ac:dyDescent="0.2">
      <c r="G391" s="11"/>
      <c r="H391" s="11"/>
      <c r="I391" s="11"/>
    </row>
    <row r="392" spans="7:9" x14ac:dyDescent="0.2">
      <c r="G392" s="11"/>
      <c r="H392" s="11"/>
      <c r="I392" s="11"/>
    </row>
    <row r="393" spans="7:9" x14ac:dyDescent="0.2">
      <c r="G393" s="11"/>
      <c r="H393" s="11"/>
      <c r="I393" s="11"/>
    </row>
    <row r="394" spans="7:9" x14ac:dyDescent="0.2">
      <c r="G394" s="11"/>
      <c r="H394" s="11"/>
      <c r="I394" s="11"/>
    </row>
    <row r="395" spans="7:9" x14ac:dyDescent="0.2">
      <c r="G395" s="11"/>
      <c r="H395" s="11"/>
      <c r="I395" s="11"/>
    </row>
    <row r="396" spans="7:9" x14ac:dyDescent="0.2">
      <c r="G396" s="11"/>
      <c r="H396" s="11"/>
      <c r="I396" s="11"/>
    </row>
    <row r="397" spans="7:9" x14ac:dyDescent="0.2">
      <c r="G397" s="11"/>
      <c r="H397" s="11"/>
      <c r="I397" s="11"/>
    </row>
    <row r="398" spans="7:9" x14ac:dyDescent="0.2">
      <c r="G398" s="11"/>
      <c r="H398" s="11"/>
      <c r="I398" s="11"/>
    </row>
    <row r="399" spans="7:9" x14ac:dyDescent="0.2">
      <c r="G399" s="11"/>
      <c r="H399" s="11"/>
      <c r="I399" s="11"/>
    </row>
    <row r="400" spans="7:9" x14ac:dyDescent="0.2">
      <c r="G400" s="11"/>
      <c r="H400" s="11"/>
      <c r="I400" s="11"/>
    </row>
    <row r="401" spans="7:9" x14ac:dyDescent="0.2">
      <c r="G401" s="11"/>
      <c r="H401" s="11"/>
      <c r="I401" s="11"/>
    </row>
    <row r="402" spans="7:9" x14ac:dyDescent="0.2">
      <c r="G402" s="11"/>
      <c r="H402" s="11"/>
      <c r="I402" s="11"/>
    </row>
    <row r="403" spans="7:9" x14ac:dyDescent="0.2">
      <c r="G403" s="11"/>
      <c r="H403" s="11"/>
      <c r="I403" s="11"/>
    </row>
    <row r="404" spans="7:9" x14ac:dyDescent="0.2">
      <c r="G404" s="11"/>
      <c r="H404" s="11"/>
      <c r="I404" s="11"/>
    </row>
    <row r="405" spans="7:9" x14ac:dyDescent="0.2">
      <c r="G405" s="11"/>
      <c r="H405" s="11"/>
      <c r="I405" s="11"/>
    </row>
    <row r="406" spans="7:9" x14ac:dyDescent="0.2">
      <c r="G406" s="11"/>
      <c r="H406" s="11"/>
      <c r="I406" s="11"/>
    </row>
    <row r="407" spans="7:9" x14ac:dyDescent="0.2">
      <c r="G407" s="11"/>
      <c r="H407" s="11"/>
      <c r="I407" s="11"/>
    </row>
    <row r="408" spans="7:9" x14ac:dyDescent="0.2">
      <c r="G408" s="11"/>
      <c r="H408" s="11"/>
      <c r="I408" s="11"/>
    </row>
    <row r="409" spans="7:9" x14ac:dyDescent="0.2">
      <c r="G409" s="11"/>
      <c r="H409" s="11"/>
      <c r="I409" s="11"/>
    </row>
    <row r="410" spans="7:9" x14ac:dyDescent="0.2">
      <c r="G410" s="11"/>
      <c r="H410" s="11"/>
      <c r="I410" s="11"/>
    </row>
    <row r="411" spans="7:9" x14ac:dyDescent="0.2">
      <c r="G411" s="11"/>
      <c r="H411" s="11"/>
      <c r="I411" s="11"/>
    </row>
    <row r="412" spans="7:9" x14ac:dyDescent="0.2">
      <c r="G412" s="11"/>
      <c r="H412" s="11"/>
      <c r="I412" s="11"/>
    </row>
    <row r="413" spans="7:9" x14ac:dyDescent="0.2">
      <c r="G413" s="11"/>
      <c r="H413" s="11"/>
      <c r="I413" s="11"/>
    </row>
    <row r="414" spans="7:9" x14ac:dyDescent="0.2">
      <c r="G414" s="11"/>
      <c r="H414" s="11"/>
      <c r="I414" s="11"/>
    </row>
    <row r="415" spans="7:9" x14ac:dyDescent="0.2">
      <c r="G415" s="11"/>
      <c r="H415" s="11"/>
      <c r="I415" s="11"/>
    </row>
    <row r="416" spans="7:9" x14ac:dyDescent="0.2">
      <c r="G416" s="11"/>
      <c r="H416" s="11"/>
      <c r="I416" s="11"/>
    </row>
    <row r="417" spans="7:9" x14ac:dyDescent="0.2">
      <c r="G417" s="11"/>
      <c r="H417" s="11"/>
      <c r="I417" s="11"/>
    </row>
    <row r="418" spans="7:9" x14ac:dyDescent="0.2">
      <c r="G418" s="11"/>
      <c r="H418" s="11"/>
      <c r="I418" s="11"/>
    </row>
    <row r="419" spans="7:9" x14ac:dyDescent="0.2">
      <c r="G419" s="11"/>
      <c r="H419" s="11"/>
      <c r="I419" s="11"/>
    </row>
    <row r="420" spans="7:9" x14ac:dyDescent="0.2">
      <c r="G420" s="11"/>
      <c r="H420" s="11"/>
      <c r="I420" s="11"/>
    </row>
    <row r="421" spans="7:9" x14ac:dyDescent="0.2">
      <c r="G421" s="11"/>
      <c r="H421" s="11"/>
      <c r="I421" s="11"/>
    </row>
    <row r="422" spans="7:9" x14ac:dyDescent="0.2">
      <c r="G422" s="11"/>
      <c r="H422" s="11"/>
      <c r="I422" s="11"/>
    </row>
    <row r="423" spans="7:9" x14ac:dyDescent="0.2">
      <c r="G423" s="11"/>
      <c r="H423" s="11"/>
      <c r="I423" s="11"/>
    </row>
    <row r="424" spans="7:9" x14ac:dyDescent="0.2">
      <c r="G424" s="11"/>
      <c r="H424" s="11"/>
      <c r="I424" s="11"/>
    </row>
    <row r="425" spans="7:9" x14ac:dyDescent="0.2">
      <c r="G425" s="11"/>
      <c r="H425" s="11"/>
      <c r="I425" s="11"/>
    </row>
    <row r="426" spans="7:9" x14ac:dyDescent="0.2">
      <c r="G426" s="11"/>
      <c r="H426" s="11"/>
      <c r="I426" s="11"/>
    </row>
    <row r="427" spans="7:9" x14ac:dyDescent="0.2">
      <c r="G427" s="11"/>
      <c r="H427" s="11"/>
      <c r="I427" s="11"/>
    </row>
    <row r="428" spans="7:9" x14ac:dyDescent="0.2">
      <c r="G428" s="11"/>
      <c r="H428" s="11"/>
      <c r="I428" s="11"/>
    </row>
    <row r="429" spans="7:9" x14ac:dyDescent="0.2">
      <c r="G429" s="11"/>
      <c r="H429" s="11"/>
      <c r="I429" s="11"/>
    </row>
    <row r="430" spans="7:9" x14ac:dyDescent="0.2">
      <c r="G430" s="11"/>
      <c r="H430" s="11"/>
      <c r="I430" s="11"/>
    </row>
    <row r="431" spans="7:9" x14ac:dyDescent="0.2">
      <c r="G431" s="11"/>
      <c r="H431" s="11"/>
      <c r="I431" s="11"/>
    </row>
    <row r="432" spans="7:9" x14ac:dyDescent="0.2">
      <c r="G432" s="11"/>
      <c r="H432" s="11"/>
      <c r="I432" s="11"/>
    </row>
    <row r="433" spans="7:9" x14ac:dyDescent="0.2">
      <c r="G433" s="11"/>
      <c r="H433" s="11"/>
      <c r="I433" s="11"/>
    </row>
    <row r="434" spans="7:9" x14ac:dyDescent="0.2">
      <c r="G434" s="11"/>
      <c r="H434" s="11"/>
      <c r="I434" s="11"/>
    </row>
    <row r="435" spans="7:9" x14ac:dyDescent="0.2">
      <c r="G435" s="11"/>
      <c r="H435" s="11"/>
      <c r="I435" s="11"/>
    </row>
    <row r="436" spans="7:9" x14ac:dyDescent="0.2">
      <c r="G436" s="11"/>
      <c r="H436" s="11"/>
      <c r="I436" s="11"/>
    </row>
    <row r="437" spans="7:9" x14ac:dyDescent="0.2">
      <c r="G437" s="11"/>
      <c r="H437" s="11"/>
      <c r="I437" s="11"/>
    </row>
    <row r="438" spans="7:9" x14ac:dyDescent="0.2">
      <c r="G438" s="11"/>
      <c r="H438" s="11"/>
      <c r="I438" s="11"/>
    </row>
    <row r="439" spans="7:9" x14ac:dyDescent="0.2">
      <c r="G439" s="11"/>
      <c r="H439" s="11"/>
      <c r="I439" s="11"/>
    </row>
    <row r="440" spans="7:9" x14ac:dyDescent="0.2">
      <c r="G440" s="11"/>
      <c r="H440" s="11"/>
      <c r="I440" s="11"/>
    </row>
    <row r="441" spans="7:9" x14ac:dyDescent="0.2">
      <c r="G441" s="11"/>
      <c r="H441" s="11"/>
      <c r="I441" s="11"/>
    </row>
    <row r="442" spans="7:9" x14ac:dyDescent="0.2">
      <c r="G442" s="11"/>
      <c r="H442" s="11"/>
      <c r="I442" s="11"/>
    </row>
    <row r="443" spans="7:9" x14ac:dyDescent="0.2">
      <c r="G443" s="11"/>
      <c r="H443" s="11"/>
      <c r="I443" s="11"/>
    </row>
    <row r="444" spans="7:9" x14ac:dyDescent="0.2">
      <c r="G444" s="11"/>
      <c r="H444" s="11"/>
      <c r="I444" s="11"/>
    </row>
    <row r="445" spans="7:9" x14ac:dyDescent="0.2">
      <c r="G445" s="11"/>
      <c r="H445" s="11"/>
      <c r="I445" s="11"/>
    </row>
    <row r="446" spans="7:9" x14ac:dyDescent="0.2">
      <c r="G446" s="11"/>
      <c r="H446" s="11"/>
      <c r="I446" s="11"/>
    </row>
    <row r="447" spans="7:9" x14ac:dyDescent="0.2">
      <c r="G447" s="11"/>
      <c r="H447" s="11"/>
      <c r="I447" s="10"/>
    </row>
    <row r="448" spans="7:9" x14ac:dyDescent="0.2">
      <c r="G448" s="11"/>
      <c r="H448" s="11"/>
      <c r="I448" s="10"/>
    </row>
    <row r="449" spans="7:9" x14ac:dyDescent="0.2">
      <c r="G449" s="11"/>
      <c r="H449" s="11"/>
      <c r="I449" s="10"/>
    </row>
    <row r="450" spans="7:9" x14ac:dyDescent="0.2">
      <c r="G450" s="11"/>
      <c r="H450" s="11"/>
      <c r="I450" s="10"/>
    </row>
    <row r="451" spans="7:9" x14ac:dyDescent="0.2">
      <c r="G451" s="11"/>
      <c r="H451" s="11"/>
      <c r="I451" s="10"/>
    </row>
    <row r="452" spans="7:9" x14ac:dyDescent="0.2">
      <c r="G452" s="11"/>
      <c r="H452" s="11"/>
      <c r="I452" s="10"/>
    </row>
    <row r="453" spans="7:9" x14ac:dyDescent="0.2">
      <c r="G453" s="11"/>
      <c r="H453" s="11"/>
      <c r="I453" s="10"/>
    </row>
    <row r="454" spans="7:9" x14ac:dyDescent="0.2">
      <c r="G454" s="11"/>
      <c r="H454" s="11"/>
      <c r="I454" s="10"/>
    </row>
    <row r="455" spans="7:9" x14ac:dyDescent="0.2">
      <c r="G455" s="11"/>
      <c r="H455" s="11"/>
      <c r="I455" s="10"/>
    </row>
    <row r="456" spans="7:9" x14ac:dyDescent="0.2">
      <c r="G456" s="11"/>
      <c r="H456" s="11"/>
      <c r="I456" s="10"/>
    </row>
    <row r="457" spans="7:9" x14ac:dyDescent="0.2">
      <c r="G457" s="11"/>
      <c r="H457" s="11"/>
      <c r="I457" s="10"/>
    </row>
    <row r="458" spans="7:9" x14ac:dyDescent="0.2">
      <c r="G458" s="11"/>
      <c r="H458" s="11"/>
      <c r="I458" s="10"/>
    </row>
    <row r="459" spans="7:9" x14ac:dyDescent="0.2">
      <c r="G459" s="11"/>
      <c r="H459" s="11"/>
      <c r="I459" s="10"/>
    </row>
    <row r="460" spans="7:9" x14ac:dyDescent="0.2">
      <c r="G460" s="11"/>
      <c r="H460" s="11"/>
      <c r="I460" s="10"/>
    </row>
    <row r="461" spans="7:9" x14ac:dyDescent="0.2">
      <c r="G461" s="11"/>
      <c r="H461" s="11"/>
      <c r="I461" s="10"/>
    </row>
    <row r="462" spans="7:9" x14ac:dyDescent="0.2">
      <c r="G462" s="11"/>
      <c r="H462" s="11"/>
      <c r="I462" s="10"/>
    </row>
    <row r="463" spans="7:9" x14ac:dyDescent="0.2">
      <c r="G463" s="11"/>
      <c r="H463" s="11"/>
      <c r="I463" s="10"/>
    </row>
    <row r="464" spans="7:9" x14ac:dyDescent="0.2">
      <c r="G464" s="11"/>
      <c r="H464" s="11"/>
      <c r="I464" s="10"/>
    </row>
    <row r="465" spans="7:9" x14ac:dyDescent="0.2">
      <c r="G465" s="11"/>
      <c r="H465" s="11"/>
      <c r="I465" s="10"/>
    </row>
    <row r="466" spans="7:9" x14ac:dyDescent="0.2">
      <c r="G466" s="11"/>
      <c r="H466" s="11"/>
      <c r="I466" s="10"/>
    </row>
    <row r="467" spans="7:9" x14ac:dyDescent="0.2">
      <c r="G467" s="11"/>
      <c r="H467" s="11"/>
      <c r="I467" s="10"/>
    </row>
    <row r="468" spans="7:9" x14ac:dyDescent="0.2">
      <c r="G468" s="11"/>
      <c r="H468" s="11"/>
      <c r="I468" s="10"/>
    </row>
    <row r="469" spans="7:9" x14ac:dyDescent="0.2">
      <c r="G469" s="11"/>
      <c r="H469" s="11"/>
      <c r="I469" s="10"/>
    </row>
    <row r="470" spans="7:9" x14ac:dyDescent="0.2">
      <c r="G470" s="11"/>
      <c r="H470" s="11"/>
      <c r="I470" s="10"/>
    </row>
    <row r="471" spans="7:9" x14ac:dyDescent="0.2">
      <c r="G471" s="11"/>
      <c r="H471" s="11"/>
      <c r="I471" s="10"/>
    </row>
    <row r="472" spans="7:9" x14ac:dyDescent="0.2">
      <c r="G472" s="11"/>
      <c r="H472" s="11"/>
      <c r="I472" s="10"/>
    </row>
    <row r="473" spans="7:9" x14ac:dyDescent="0.2">
      <c r="G473" s="11"/>
      <c r="H473" s="11"/>
      <c r="I473" s="10"/>
    </row>
    <row r="474" spans="7:9" x14ac:dyDescent="0.2">
      <c r="G474" s="11"/>
      <c r="H474" s="11"/>
      <c r="I474" s="10"/>
    </row>
    <row r="475" spans="7:9" x14ac:dyDescent="0.2">
      <c r="G475" s="11"/>
      <c r="H475" s="11"/>
      <c r="I475" s="10"/>
    </row>
    <row r="476" spans="7:9" x14ac:dyDescent="0.2">
      <c r="G476" s="11"/>
      <c r="H476" s="11"/>
      <c r="I476" s="10"/>
    </row>
    <row r="477" spans="7:9" x14ac:dyDescent="0.2">
      <c r="G477" s="11"/>
      <c r="H477" s="11"/>
      <c r="I477" s="10"/>
    </row>
    <row r="478" spans="7:9" x14ac:dyDescent="0.2">
      <c r="G478" s="11"/>
      <c r="H478" s="11"/>
      <c r="I478" s="10"/>
    </row>
    <row r="479" spans="7:9" x14ac:dyDescent="0.2">
      <c r="G479" s="11"/>
      <c r="H479" s="11"/>
      <c r="I479" s="10"/>
    </row>
    <row r="480" spans="7:9" x14ac:dyDescent="0.2">
      <c r="G480" s="11"/>
      <c r="H480" s="11"/>
      <c r="I480" s="10"/>
    </row>
    <row r="481" spans="7:9" x14ac:dyDescent="0.2">
      <c r="G481" s="11"/>
      <c r="H481" s="11"/>
      <c r="I481" s="10"/>
    </row>
    <row r="482" spans="7:9" x14ac:dyDescent="0.2">
      <c r="G482" s="11"/>
      <c r="H482" s="11"/>
      <c r="I482" s="10"/>
    </row>
    <row r="483" spans="7:9" x14ac:dyDescent="0.2">
      <c r="G483" s="11"/>
      <c r="H483" s="11"/>
      <c r="I483" s="10"/>
    </row>
    <row r="484" spans="7:9" x14ac:dyDescent="0.2">
      <c r="G484" s="11"/>
      <c r="H484" s="11"/>
      <c r="I484" s="10"/>
    </row>
    <row r="485" spans="7:9" x14ac:dyDescent="0.2">
      <c r="G485" s="11"/>
      <c r="H485" s="11"/>
      <c r="I485" s="10"/>
    </row>
    <row r="486" spans="7:9" x14ac:dyDescent="0.2">
      <c r="G486" s="11"/>
      <c r="H486" s="11"/>
      <c r="I486" s="10"/>
    </row>
    <row r="487" spans="7:9" x14ac:dyDescent="0.2">
      <c r="G487" s="11"/>
      <c r="H487" s="11"/>
      <c r="I487" s="10"/>
    </row>
    <row r="488" spans="7:9" x14ac:dyDescent="0.2">
      <c r="G488" s="11"/>
      <c r="H488" s="11"/>
      <c r="I488" s="10"/>
    </row>
    <row r="489" spans="7:9" x14ac:dyDescent="0.2">
      <c r="G489" s="11"/>
      <c r="H489" s="11"/>
      <c r="I489" s="10"/>
    </row>
    <row r="490" spans="7:9" x14ac:dyDescent="0.2">
      <c r="G490" s="11"/>
      <c r="H490" s="11"/>
      <c r="I490" s="10"/>
    </row>
    <row r="491" spans="7:9" x14ac:dyDescent="0.2">
      <c r="G491" s="11"/>
      <c r="H491" s="11"/>
      <c r="I491" s="10"/>
    </row>
    <row r="492" spans="7:9" x14ac:dyDescent="0.2">
      <c r="G492" s="11"/>
      <c r="H492" s="11"/>
      <c r="I492" s="10"/>
    </row>
    <row r="493" spans="7:9" x14ac:dyDescent="0.2">
      <c r="G493" s="11"/>
      <c r="H493" s="11"/>
      <c r="I493" s="10"/>
    </row>
    <row r="494" spans="7:9" x14ac:dyDescent="0.2">
      <c r="G494" s="11"/>
      <c r="H494" s="11"/>
      <c r="I494" s="10"/>
    </row>
    <row r="495" spans="7:9" x14ac:dyDescent="0.2">
      <c r="G495" s="11"/>
      <c r="H495" s="11"/>
      <c r="I495" s="10"/>
    </row>
    <row r="496" spans="7:9" x14ac:dyDescent="0.2">
      <c r="G496" s="11"/>
      <c r="H496" s="11"/>
      <c r="I496" s="10"/>
    </row>
    <row r="497" spans="7:9" x14ac:dyDescent="0.2">
      <c r="G497" s="11"/>
      <c r="H497" s="11"/>
      <c r="I497" s="10"/>
    </row>
    <row r="498" spans="7:9" x14ac:dyDescent="0.2">
      <c r="G498" s="11"/>
      <c r="H498" s="11"/>
      <c r="I498" s="10"/>
    </row>
    <row r="499" spans="7:9" x14ac:dyDescent="0.2">
      <c r="G499" s="11"/>
      <c r="H499" s="11"/>
      <c r="I499" s="10"/>
    </row>
    <row r="500" spans="7:9" x14ac:dyDescent="0.2">
      <c r="G500" s="11"/>
      <c r="H500" s="11"/>
      <c r="I500" s="10"/>
    </row>
    <row r="501" spans="7:9" x14ac:dyDescent="0.2">
      <c r="G501" s="11"/>
      <c r="H501" s="11"/>
      <c r="I501" s="10"/>
    </row>
    <row r="502" spans="7:9" x14ac:dyDescent="0.2">
      <c r="G502" s="11"/>
      <c r="H502" s="11"/>
      <c r="I502" s="10"/>
    </row>
    <row r="503" spans="7:9" x14ac:dyDescent="0.2">
      <c r="G503" s="11"/>
      <c r="H503" s="11"/>
      <c r="I503" s="10"/>
    </row>
    <row r="504" spans="7:9" x14ac:dyDescent="0.2">
      <c r="G504" s="11"/>
      <c r="H504" s="11"/>
      <c r="I504" s="10"/>
    </row>
    <row r="505" spans="7:9" x14ac:dyDescent="0.2">
      <c r="G505" s="11"/>
      <c r="H505" s="11"/>
      <c r="I505" s="10"/>
    </row>
    <row r="506" spans="7:9" x14ac:dyDescent="0.2">
      <c r="G506" s="11"/>
      <c r="H506" s="11"/>
      <c r="I506" s="10"/>
    </row>
    <row r="507" spans="7:9" x14ac:dyDescent="0.2">
      <c r="G507" s="11"/>
      <c r="H507" s="11"/>
      <c r="I507" s="10"/>
    </row>
    <row r="508" spans="7:9" x14ac:dyDescent="0.2">
      <c r="G508" s="11"/>
      <c r="H508" s="11"/>
      <c r="I508" s="10"/>
    </row>
    <row r="509" spans="7:9" x14ac:dyDescent="0.2">
      <c r="G509" s="11"/>
      <c r="H509" s="11"/>
      <c r="I509" s="10"/>
    </row>
    <row r="510" spans="7:9" x14ac:dyDescent="0.2">
      <c r="G510" s="11"/>
      <c r="H510" s="11"/>
      <c r="I510" s="10"/>
    </row>
    <row r="511" spans="7:9" x14ac:dyDescent="0.2">
      <c r="G511" s="11"/>
      <c r="H511" s="11"/>
      <c r="I511" s="10"/>
    </row>
    <row r="512" spans="7:9" x14ac:dyDescent="0.2">
      <c r="G512" s="11"/>
      <c r="H512" s="11"/>
      <c r="I512" s="10"/>
    </row>
    <row r="513" spans="7:9" x14ac:dyDescent="0.2">
      <c r="G513" s="11"/>
      <c r="H513" s="11"/>
      <c r="I513" s="10"/>
    </row>
    <row r="514" spans="7:9" x14ac:dyDescent="0.2">
      <c r="G514" s="11"/>
      <c r="H514" s="11"/>
      <c r="I514" s="10"/>
    </row>
    <row r="515" spans="7:9" x14ac:dyDescent="0.2">
      <c r="G515" s="11"/>
      <c r="H515" s="11"/>
      <c r="I515" s="10"/>
    </row>
    <row r="516" spans="7:9" x14ac:dyDescent="0.2">
      <c r="G516" s="11"/>
      <c r="H516" s="11"/>
      <c r="I516" s="10"/>
    </row>
    <row r="517" spans="7:9" x14ac:dyDescent="0.2">
      <c r="G517" s="11"/>
      <c r="H517" s="11"/>
      <c r="I517" s="10"/>
    </row>
    <row r="518" spans="7:9" x14ac:dyDescent="0.2">
      <c r="G518" s="11"/>
      <c r="H518" s="11"/>
      <c r="I518" s="10"/>
    </row>
    <row r="519" spans="7:9" x14ac:dyDescent="0.2">
      <c r="G519" s="11"/>
      <c r="H519" s="11"/>
      <c r="I519" s="10"/>
    </row>
    <row r="520" spans="7:9" x14ac:dyDescent="0.2">
      <c r="G520" s="11"/>
      <c r="H520" s="11"/>
      <c r="I520" s="10"/>
    </row>
    <row r="521" spans="7:9" x14ac:dyDescent="0.2">
      <c r="G521" s="11"/>
      <c r="H521" s="11"/>
      <c r="I521" s="10"/>
    </row>
    <row r="522" spans="7:9" x14ac:dyDescent="0.2">
      <c r="G522" s="11"/>
      <c r="H522" s="11"/>
      <c r="I522" s="10"/>
    </row>
    <row r="523" spans="7:9" x14ac:dyDescent="0.2">
      <c r="G523" s="11"/>
      <c r="H523" s="11"/>
      <c r="I523" s="10"/>
    </row>
    <row r="524" spans="7:9" x14ac:dyDescent="0.2">
      <c r="G524" s="11"/>
      <c r="H524" s="11"/>
      <c r="I524" s="10"/>
    </row>
    <row r="525" spans="7:9" x14ac:dyDescent="0.2">
      <c r="G525" s="11"/>
      <c r="H525" s="11"/>
      <c r="I525" s="10"/>
    </row>
    <row r="526" spans="7:9" x14ac:dyDescent="0.2">
      <c r="G526" s="11"/>
      <c r="H526" s="11"/>
      <c r="I526" s="10"/>
    </row>
    <row r="527" spans="7:9" x14ac:dyDescent="0.2">
      <c r="G527" s="11"/>
      <c r="H527" s="11"/>
      <c r="I527" s="10"/>
    </row>
    <row r="528" spans="7:9" x14ac:dyDescent="0.2">
      <c r="G528" s="11"/>
      <c r="H528" s="11"/>
      <c r="I528" s="10"/>
    </row>
    <row r="529" spans="7:9" x14ac:dyDescent="0.2">
      <c r="G529" s="11"/>
      <c r="H529" s="11"/>
      <c r="I529" s="10"/>
    </row>
    <row r="530" spans="7:9" x14ac:dyDescent="0.2">
      <c r="G530" s="11"/>
      <c r="H530" s="11"/>
      <c r="I530" s="10"/>
    </row>
    <row r="531" spans="7:9" x14ac:dyDescent="0.2">
      <c r="G531" s="11"/>
      <c r="H531" s="11"/>
      <c r="I531" s="10"/>
    </row>
    <row r="532" spans="7:9" x14ac:dyDescent="0.2">
      <c r="G532" s="11"/>
      <c r="H532" s="11"/>
      <c r="I532" s="10"/>
    </row>
    <row r="533" spans="7:9" x14ac:dyDescent="0.2">
      <c r="G533" s="11"/>
      <c r="H533" s="11"/>
      <c r="I533" s="10"/>
    </row>
    <row r="534" spans="7:9" x14ac:dyDescent="0.2">
      <c r="G534" s="11"/>
      <c r="H534" s="11"/>
      <c r="I534" s="10"/>
    </row>
    <row r="535" spans="7:9" x14ac:dyDescent="0.2">
      <c r="G535" s="11"/>
      <c r="H535" s="11"/>
      <c r="I535" s="10"/>
    </row>
    <row r="536" spans="7:9" x14ac:dyDescent="0.2">
      <c r="G536" s="11"/>
      <c r="H536" s="11"/>
      <c r="I536" s="10"/>
    </row>
    <row r="537" spans="7:9" x14ac:dyDescent="0.2">
      <c r="G537" s="11"/>
      <c r="H537" s="11"/>
      <c r="I537" s="10"/>
    </row>
    <row r="538" spans="7:9" x14ac:dyDescent="0.2">
      <c r="G538" s="11"/>
      <c r="H538" s="11"/>
      <c r="I538" s="10"/>
    </row>
    <row r="539" spans="7:9" x14ac:dyDescent="0.2">
      <c r="G539" s="11"/>
      <c r="H539" s="11"/>
      <c r="I539" s="10"/>
    </row>
    <row r="540" spans="7:9" x14ac:dyDescent="0.2">
      <c r="G540" s="11"/>
      <c r="H540" s="11"/>
      <c r="I540" s="10"/>
    </row>
    <row r="541" spans="7:9" x14ac:dyDescent="0.2">
      <c r="G541" s="11"/>
      <c r="H541" s="11"/>
      <c r="I541" s="10"/>
    </row>
    <row r="542" spans="7:9" x14ac:dyDescent="0.2">
      <c r="G542" s="11"/>
      <c r="H542" s="11"/>
      <c r="I542" s="10"/>
    </row>
    <row r="543" spans="7:9" x14ac:dyDescent="0.2">
      <c r="G543" s="11"/>
      <c r="H543" s="11"/>
      <c r="I543" s="10"/>
    </row>
    <row r="544" spans="7:9" x14ac:dyDescent="0.2">
      <c r="G544" s="11"/>
      <c r="H544" s="11"/>
      <c r="I544" s="10"/>
    </row>
    <row r="545" spans="7:9" x14ac:dyDescent="0.2">
      <c r="G545" s="11"/>
      <c r="H545" s="11"/>
      <c r="I545" s="10"/>
    </row>
    <row r="546" spans="7:9" x14ac:dyDescent="0.2">
      <c r="G546" s="11"/>
      <c r="H546" s="11"/>
      <c r="I546" s="10"/>
    </row>
    <row r="547" spans="7:9" x14ac:dyDescent="0.2">
      <c r="G547" s="11"/>
      <c r="H547" s="11"/>
      <c r="I547" s="10"/>
    </row>
    <row r="548" spans="7:9" x14ac:dyDescent="0.2">
      <c r="G548" s="11"/>
      <c r="H548" s="11"/>
      <c r="I548" s="10"/>
    </row>
  </sheetData>
  <mergeCells count="1">
    <mergeCell ref="A1:I1"/>
  </mergeCells>
  <conditionalFormatting sqref="F2:F3 F5:F86 F88 F90:F119">
    <cfRule type="cellIs" dxfId="59" priority="3" stopIfTrue="1" operator="between">
      <formula>0.009</formula>
      <formula>-0.009</formula>
    </cfRule>
  </conditionalFormatting>
  <conditionalFormatting sqref="F120:I242">
    <cfRule type="cellIs" dxfId="58" priority="2" stopIfTrue="1" operator="between">
      <formula>0.009</formula>
      <formula>-0.009</formula>
    </cfRule>
  </conditionalFormatting>
  <conditionalFormatting sqref="F87">
    <cfRule type="cellIs" dxfId="57"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06"/>
  <sheetViews>
    <sheetView showGridLines="0" workbookViewId="0">
      <selection sqref="A1:F1"/>
    </sheetView>
  </sheetViews>
  <sheetFormatPr defaultColWidth="9.140625" defaultRowHeight="11.25" x14ac:dyDescent="0.2"/>
  <cols>
    <col min="1" max="1" width="38.7109375" style="7" bestFit="1" customWidth="1"/>
    <col min="2" max="2" width="33.42578125" style="7" bestFit="1" customWidth="1"/>
    <col min="3" max="3" width="24.7109375" style="7" bestFit="1" customWidth="1"/>
    <col min="4" max="4" width="15.140625" style="7" bestFit="1" customWidth="1"/>
    <col min="5" max="5" width="22.85546875" style="10" customWidth="1"/>
    <col min="6" max="6" width="13.5703125" style="11" bestFit="1" customWidth="1"/>
    <col min="7" max="7" width="27.7109375" style="7" customWidth="1"/>
    <col min="8" max="16384" width="9.140625" style="7"/>
  </cols>
  <sheetData>
    <row r="1" spans="1:8" s="1" customFormat="1" ht="15" x14ac:dyDescent="0.2">
      <c r="A1" s="87" t="s">
        <v>11</v>
      </c>
      <c r="B1" s="88"/>
      <c r="C1" s="88"/>
      <c r="D1" s="88"/>
      <c r="E1" s="88"/>
      <c r="F1" s="88"/>
    </row>
    <row r="2" spans="1:8" s="1" customFormat="1" ht="12" x14ac:dyDescent="0.2">
      <c r="E2" s="5"/>
      <c r="F2" s="9"/>
    </row>
    <row r="3" spans="1:8" s="1" customFormat="1" ht="12" x14ac:dyDescent="0.2">
      <c r="A3" s="8" t="s">
        <v>7</v>
      </c>
      <c r="B3" s="2"/>
      <c r="C3" s="3"/>
      <c r="D3" s="3"/>
      <c r="E3" s="4"/>
      <c r="F3" s="9"/>
    </row>
    <row r="4" spans="1:8" s="1" customFormat="1" ht="33.75" x14ac:dyDescent="0.2">
      <c r="A4" s="6" t="s">
        <v>2</v>
      </c>
      <c r="B4" s="6" t="s">
        <v>0</v>
      </c>
      <c r="C4" s="13" t="s">
        <v>306</v>
      </c>
      <c r="D4" s="13" t="s">
        <v>1</v>
      </c>
      <c r="E4" s="15" t="s">
        <v>6</v>
      </c>
      <c r="F4" s="12" t="s">
        <v>3</v>
      </c>
      <c r="G4" s="16"/>
      <c r="H4" s="14"/>
    </row>
    <row r="5" spans="1:8" x14ac:dyDescent="0.2">
      <c r="A5" s="19" t="s">
        <v>81</v>
      </c>
      <c r="B5" s="20"/>
      <c r="C5" s="20"/>
      <c r="D5" s="20"/>
      <c r="E5" s="21"/>
      <c r="F5" s="22"/>
    </row>
    <row r="6" spans="1:8" x14ac:dyDescent="0.2">
      <c r="A6" s="23" t="s">
        <v>26</v>
      </c>
      <c r="B6" s="24"/>
      <c r="C6" s="24"/>
      <c r="D6" s="24"/>
      <c r="E6" s="25"/>
      <c r="F6" s="26"/>
    </row>
    <row r="7" spans="1:8" x14ac:dyDescent="0.2">
      <c r="A7" s="24" t="s">
        <v>86</v>
      </c>
      <c r="B7" s="24" t="s">
        <v>85</v>
      </c>
      <c r="C7" s="24" t="s">
        <v>84</v>
      </c>
      <c r="D7" s="27">
        <v>750000</v>
      </c>
      <c r="E7" s="25">
        <v>6239.25</v>
      </c>
      <c r="F7" s="26">
        <v>7.5621427453451497</v>
      </c>
    </row>
    <row r="8" spans="1:8" x14ac:dyDescent="0.2">
      <c r="A8" s="24" t="s">
        <v>83</v>
      </c>
      <c r="B8" s="24" t="s">
        <v>82</v>
      </c>
      <c r="C8" s="24" t="s">
        <v>84</v>
      </c>
      <c r="D8" s="27">
        <v>300000</v>
      </c>
      <c r="E8" s="25">
        <v>4810.5</v>
      </c>
      <c r="F8" s="26">
        <v>5.8304584167140003</v>
      </c>
    </row>
    <row r="9" spans="1:8" x14ac:dyDescent="0.2">
      <c r="A9" s="24" t="s">
        <v>102</v>
      </c>
      <c r="B9" s="24" t="s">
        <v>101</v>
      </c>
      <c r="C9" s="24" t="s">
        <v>84</v>
      </c>
      <c r="D9" s="27">
        <v>800000</v>
      </c>
      <c r="E9" s="25">
        <v>4428</v>
      </c>
      <c r="F9" s="26">
        <v>5.3668578877891298</v>
      </c>
    </row>
    <row r="10" spans="1:8" x14ac:dyDescent="0.2">
      <c r="A10" s="24" t="s">
        <v>94</v>
      </c>
      <c r="B10" s="24" t="s">
        <v>93</v>
      </c>
      <c r="C10" s="24" t="s">
        <v>84</v>
      </c>
      <c r="D10" s="27">
        <v>400000</v>
      </c>
      <c r="E10" s="25">
        <v>3486.4</v>
      </c>
      <c r="F10" s="26">
        <v>4.2256127687416498</v>
      </c>
    </row>
    <row r="11" spans="1:8" x14ac:dyDescent="0.2">
      <c r="A11" s="24" t="s">
        <v>104</v>
      </c>
      <c r="B11" s="24" t="s">
        <v>103</v>
      </c>
      <c r="C11" s="24" t="s">
        <v>89</v>
      </c>
      <c r="D11" s="27">
        <v>300000</v>
      </c>
      <c r="E11" s="25">
        <v>3366.6</v>
      </c>
      <c r="F11" s="26">
        <v>4.0804118710548503</v>
      </c>
    </row>
    <row r="12" spans="1:8" x14ac:dyDescent="0.2">
      <c r="A12" s="24" t="s">
        <v>109</v>
      </c>
      <c r="B12" s="24" t="s">
        <v>108</v>
      </c>
      <c r="C12" s="24" t="s">
        <v>110</v>
      </c>
      <c r="D12" s="27">
        <v>1900000</v>
      </c>
      <c r="E12" s="25">
        <v>3251.85</v>
      </c>
      <c r="F12" s="26">
        <v>3.9413317123773899</v>
      </c>
    </row>
    <row r="13" spans="1:8" x14ac:dyDescent="0.2">
      <c r="A13" s="24" t="s">
        <v>257</v>
      </c>
      <c r="B13" s="24" t="s">
        <v>256</v>
      </c>
      <c r="C13" s="24" t="s">
        <v>119</v>
      </c>
      <c r="D13" s="27">
        <v>190000</v>
      </c>
      <c r="E13" s="25">
        <v>3021.38</v>
      </c>
      <c r="F13" s="26">
        <v>3.66199572832166</v>
      </c>
    </row>
    <row r="14" spans="1:8" x14ac:dyDescent="0.2">
      <c r="A14" s="24" t="s">
        <v>259</v>
      </c>
      <c r="B14" s="24" t="s">
        <v>258</v>
      </c>
      <c r="C14" s="24" t="s">
        <v>220</v>
      </c>
      <c r="D14" s="27">
        <v>700000</v>
      </c>
      <c r="E14" s="25">
        <v>2466.4499999999998</v>
      </c>
      <c r="F14" s="26">
        <v>2.9894052929849799</v>
      </c>
    </row>
    <row r="15" spans="1:8" x14ac:dyDescent="0.2">
      <c r="A15" s="24" t="s">
        <v>261</v>
      </c>
      <c r="B15" s="24" t="s">
        <v>260</v>
      </c>
      <c r="C15" s="24" t="s">
        <v>143</v>
      </c>
      <c r="D15" s="27">
        <v>1000000</v>
      </c>
      <c r="E15" s="25">
        <v>2307.5</v>
      </c>
      <c r="F15" s="26">
        <v>2.7967535176317599</v>
      </c>
    </row>
    <row r="16" spans="1:8" x14ac:dyDescent="0.2">
      <c r="A16" s="24" t="s">
        <v>173</v>
      </c>
      <c r="B16" s="24" t="s">
        <v>172</v>
      </c>
      <c r="C16" s="24" t="s">
        <v>89</v>
      </c>
      <c r="D16" s="27">
        <v>225000</v>
      </c>
      <c r="E16" s="25">
        <v>2283.75</v>
      </c>
      <c r="F16" s="26">
        <v>2.7679678638749801</v>
      </c>
    </row>
    <row r="17" spans="1:6" x14ac:dyDescent="0.2">
      <c r="A17" s="24" t="s">
        <v>263</v>
      </c>
      <c r="B17" s="24" t="s">
        <v>262</v>
      </c>
      <c r="C17" s="24" t="s">
        <v>264</v>
      </c>
      <c r="D17" s="27">
        <v>2400000</v>
      </c>
      <c r="E17" s="25">
        <v>2278.8000000000002</v>
      </c>
      <c r="F17" s="26">
        <v>2.7619683276183098</v>
      </c>
    </row>
    <row r="18" spans="1:6" x14ac:dyDescent="0.2">
      <c r="A18" s="24" t="s">
        <v>266</v>
      </c>
      <c r="B18" s="24" t="s">
        <v>265</v>
      </c>
      <c r="C18" s="24" t="s">
        <v>267</v>
      </c>
      <c r="D18" s="27">
        <v>1400000</v>
      </c>
      <c r="E18" s="25">
        <v>2028.6</v>
      </c>
      <c r="F18" s="26">
        <v>2.4587190404627401</v>
      </c>
    </row>
    <row r="19" spans="1:6" x14ac:dyDescent="0.2">
      <c r="A19" s="24" t="s">
        <v>121</v>
      </c>
      <c r="B19" s="24" t="s">
        <v>120</v>
      </c>
      <c r="C19" s="24" t="s">
        <v>122</v>
      </c>
      <c r="D19" s="27">
        <v>2000000</v>
      </c>
      <c r="E19" s="25">
        <v>1903</v>
      </c>
      <c r="F19" s="26">
        <v>2.30648838312166</v>
      </c>
    </row>
    <row r="20" spans="1:6" x14ac:dyDescent="0.2">
      <c r="A20" s="24" t="s">
        <v>269</v>
      </c>
      <c r="B20" s="24" t="s">
        <v>268</v>
      </c>
      <c r="C20" s="24" t="s">
        <v>140</v>
      </c>
      <c r="D20" s="27">
        <v>70000</v>
      </c>
      <c r="E20" s="25">
        <v>1836.0650000000001</v>
      </c>
      <c r="F20" s="26">
        <v>2.22536132062862</v>
      </c>
    </row>
    <row r="21" spans="1:6" x14ac:dyDescent="0.2">
      <c r="A21" s="24" t="s">
        <v>153</v>
      </c>
      <c r="B21" s="24" t="s">
        <v>152</v>
      </c>
      <c r="C21" s="24" t="s">
        <v>119</v>
      </c>
      <c r="D21" s="27">
        <v>480000</v>
      </c>
      <c r="E21" s="25">
        <v>1734.48</v>
      </c>
      <c r="F21" s="26">
        <v>2.1022375043388601</v>
      </c>
    </row>
    <row r="22" spans="1:6" x14ac:dyDescent="0.2">
      <c r="A22" s="24" t="s">
        <v>271</v>
      </c>
      <c r="B22" s="24" t="s">
        <v>270</v>
      </c>
      <c r="C22" s="24" t="s">
        <v>110</v>
      </c>
      <c r="D22" s="27">
        <v>800000</v>
      </c>
      <c r="E22" s="25">
        <v>1733.2</v>
      </c>
      <c r="F22" s="26">
        <v>2.1006861091048101</v>
      </c>
    </row>
    <row r="23" spans="1:6" x14ac:dyDescent="0.2">
      <c r="A23" s="24" t="s">
        <v>273</v>
      </c>
      <c r="B23" s="24" t="s">
        <v>272</v>
      </c>
      <c r="C23" s="24" t="s">
        <v>122</v>
      </c>
      <c r="D23" s="27">
        <v>400000</v>
      </c>
      <c r="E23" s="25">
        <v>1701.8</v>
      </c>
      <c r="F23" s="26">
        <v>2.06262844476954</v>
      </c>
    </row>
    <row r="24" spans="1:6" x14ac:dyDescent="0.2">
      <c r="A24" s="24" t="s">
        <v>96</v>
      </c>
      <c r="B24" s="24" t="s">
        <v>95</v>
      </c>
      <c r="C24" s="24" t="s">
        <v>97</v>
      </c>
      <c r="D24" s="27">
        <v>220000</v>
      </c>
      <c r="E24" s="25">
        <v>1694.66</v>
      </c>
      <c r="F24" s="26">
        <v>2.0539745682296102</v>
      </c>
    </row>
    <row r="25" spans="1:6" x14ac:dyDescent="0.2">
      <c r="A25" s="24" t="s">
        <v>275</v>
      </c>
      <c r="B25" s="24" t="s">
        <v>274</v>
      </c>
      <c r="C25" s="24" t="s">
        <v>100</v>
      </c>
      <c r="D25" s="27">
        <v>2000000</v>
      </c>
      <c r="E25" s="25">
        <v>1635</v>
      </c>
      <c r="F25" s="26">
        <v>1.9816650059926</v>
      </c>
    </row>
    <row r="26" spans="1:6" x14ac:dyDescent="0.2">
      <c r="A26" s="24" t="s">
        <v>277</v>
      </c>
      <c r="B26" s="24" t="s">
        <v>276</v>
      </c>
      <c r="C26" s="24" t="s">
        <v>122</v>
      </c>
      <c r="D26" s="27">
        <v>600000</v>
      </c>
      <c r="E26" s="25">
        <v>1618.8</v>
      </c>
      <c r="F26" s="26">
        <v>1.9620301600616601</v>
      </c>
    </row>
    <row r="27" spans="1:6" x14ac:dyDescent="0.2">
      <c r="A27" s="24" t="s">
        <v>128</v>
      </c>
      <c r="B27" s="24" t="s">
        <v>127</v>
      </c>
      <c r="C27" s="24" t="s">
        <v>129</v>
      </c>
      <c r="D27" s="27">
        <v>500000</v>
      </c>
      <c r="E27" s="25">
        <v>1567</v>
      </c>
      <c r="F27" s="26">
        <v>1.89924713418373</v>
      </c>
    </row>
    <row r="28" spans="1:6" x14ac:dyDescent="0.2">
      <c r="A28" s="24" t="s">
        <v>279</v>
      </c>
      <c r="B28" s="24" t="s">
        <v>278</v>
      </c>
      <c r="C28" s="24" t="s">
        <v>140</v>
      </c>
      <c r="D28" s="27">
        <v>260000</v>
      </c>
      <c r="E28" s="25">
        <v>1549.47</v>
      </c>
      <c r="F28" s="26">
        <v>1.8780002916424201</v>
      </c>
    </row>
    <row r="29" spans="1:6" x14ac:dyDescent="0.2">
      <c r="A29" s="24" t="s">
        <v>281</v>
      </c>
      <c r="B29" s="24" t="s">
        <v>280</v>
      </c>
      <c r="C29" s="24" t="s">
        <v>100</v>
      </c>
      <c r="D29" s="27">
        <v>1262900</v>
      </c>
      <c r="E29" s="25">
        <v>1488.3276499999999</v>
      </c>
      <c r="F29" s="26">
        <v>1.8038940804013499</v>
      </c>
    </row>
    <row r="30" spans="1:6" x14ac:dyDescent="0.2">
      <c r="A30" s="24" t="s">
        <v>175</v>
      </c>
      <c r="B30" s="24" t="s">
        <v>174</v>
      </c>
      <c r="C30" s="24" t="s">
        <v>176</v>
      </c>
      <c r="D30" s="27">
        <v>110000</v>
      </c>
      <c r="E30" s="25">
        <v>1479.5</v>
      </c>
      <c r="F30" s="26">
        <v>1.79319472560615</v>
      </c>
    </row>
    <row r="31" spans="1:6" x14ac:dyDescent="0.2">
      <c r="A31" s="24" t="s">
        <v>134</v>
      </c>
      <c r="B31" s="24" t="s">
        <v>133</v>
      </c>
      <c r="C31" s="24" t="s">
        <v>84</v>
      </c>
      <c r="D31" s="27">
        <v>130000</v>
      </c>
      <c r="E31" s="25">
        <v>1407.835</v>
      </c>
      <c r="F31" s="26">
        <v>1.70633477291229</v>
      </c>
    </row>
    <row r="32" spans="1:6" x14ac:dyDescent="0.2">
      <c r="A32" s="24" t="s">
        <v>136</v>
      </c>
      <c r="B32" s="24" t="s">
        <v>135</v>
      </c>
      <c r="C32" s="24" t="s">
        <v>137</v>
      </c>
      <c r="D32" s="27">
        <v>420000</v>
      </c>
      <c r="E32" s="25">
        <v>1389.99</v>
      </c>
      <c r="F32" s="26">
        <v>1.6847061417000899</v>
      </c>
    </row>
    <row r="33" spans="1:6" x14ac:dyDescent="0.2">
      <c r="A33" s="24" t="s">
        <v>145</v>
      </c>
      <c r="B33" s="24" t="s">
        <v>144</v>
      </c>
      <c r="C33" s="24" t="s">
        <v>146</v>
      </c>
      <c r="D33" s="27">
        <v>300000</v>
      </c>
      <c r="E33" s="25">
        <v>1357.2</v>
      </c>
      <c r="F33" s="26">
        <v>1.6449637591028501</v>
      </c>
    </row>
    <row r="34" spans="1:6" x14ac:dyDescent="0.2">
      <c r="A34" s="24" t="s">
        <v>283</v>
      </c>
      <c r="B34" s="24" t="s">
        <v>282</v>
      </c>
      <c r="C34" s="24" t="s">
        <v>113</v>
      </c>
      <c r="D34" s="27">
        <v>140000</v>
      </c>
      <c r="E34" s="25">
        <v>1278.55</v>
      </c>
      <c r="F34" s="26">
        <v>1.54963779413568</v>
      </c>
    </row>
    <row r="35" spans="1:6" x14ac:dyDescent="0.2">
      <c r="A35" s="24" t="s">
        <v>185</v>
      </c>
      <c r="B35" s="24" t="s">
        <v>184</v>
      </c>
      <c r="C35" s="24" t="s">
        <v>186</v>
      </c>
      <c r="D35" s="27">
        <v>50000</v>
      </c>
      <c r="E35" s="25">
        <v>1152</v>
      </c>
      <c r="F35" s="26">
        <v>1.3962557106443301</v>
      </c>
    </row>
    <row r="36" spans="1:6" x14ac:dyDescent="0.2">
      <c r="A36" s="24" t="s">
        <v>285</v>
      </c>
      <c r="B36" s="24" t="s">
        <v>284</v>
      </c>
      <c r="C36" s="24" t="s">
        <v>286</v>
      </c>
      <c r="D36" s="27">
        <v>500000</v>
      </c>
      <c r="E36" s="25">
        <v>1124.25</v>
      </c>
      <c r="F36" s="26">
        <v>1.36262194678115</v>
      </c>
    </row>
    <row r="37" spans="1:6" x14ac:dyDescent="0.2">
      <c r="A37" s="24" t="s">
        <v>288</v>
      </c>
      <c r="B37" s="24" t="s">
        <v>287</v>
      </c>
      <c r="C37" s="24" t="s">
        <v>137</v>
      </c>
      <c r="D37" s="27">
        <v>50000</v>
      </c>
      <c r="E37" s="25">
        <v>1122.45</v>
      </c>
      <c r="F37" s="26">
        <v>1.3604402972332701</v>
      </c>
    </row>
    <row r="38" spans="1:6" x14ac:dyDescent="0.2">
      <c r="A38" s="24" t="s">
        <v>163</v>
      </c>
      <c r="B38" s="24" t="s">
        <v>162</v>
      </c>
      <c r="C38" s="24" t="s">
        <v>164</v>
      </c>
      <c r="D38" s="27">
        <v>600000</v>
      </c>
      <c r="E38" s="25">
        <v>1085.0999999999999</v>
      </c>
      <c r="F38" s="26">
        <v>1.31517106911472</v>
      </c>
    </row>
    <row r="39" spans="1:6" x14ac:dyDescent="0.2">
      <c r="A39" s="24" t="s">
        <v>155</v>
      </c>
      <c r="B39" s="24" t="s">
        <v>154</v>
      </c>
      <c r="C39" s="24" t="s">
        <v>156</v>
      </c>
      <c r="D39" s="27">
        <v>120000</v>
      </c>
      <c r="E39" s="25">
        <v>1055.82</v>
      </c>
      <c r="F39" s="26">
        <v>1.2796829031358401</v>
      </c>
    </row>
    <row r="40" spans="1:6" x14ac:dyDescent="0.2">
      <c r="A40" s="24" t="s">
        <v>290</v>
      </c>
      <c r="B40" s="24" t="s">
        <v>289</v>
      </c>
      <c r="C40" s="24" t="s">
        <v>291</v>
      </c>
      <c r="D40" s="27">
        <v>150000</v>
      </c>
      <c r="E40" s="25">
        <v>1053.5250000000001</v>
      </c>
      <c r="F40" s="26">
        <v>1.2769012999623</v>
      </c>
    </row>
    <row r="41" spans="1:6" x14ac:dyDescent="0.2">
      <c r="A41" s="24" t="s">
        <v>188</v>
      </c>
      <c r="B41" s="24" t="s">
        <v>187</v>
      </c>
      <c r="C41" s="24" t="s">
        <v>119</v>
      </c>
      <c r="D41" s="27">
        <v>50000</v>
      </c>
      <c r="E41" s="25">
        <v>984.15</v>
      </c>
      <c r="F41" s="26">
        <v>1.1928168903043499</v>
      </c>
    </row>
    <row r="42" spans="1:6" x14ac:dyDescent="0.2">
      <c r="A42" s="24" t="s">
        <v>293</v>
      </c>
      <c r="B42" s="24" t="s">
        <v>292</v>
      </c>
      <c r="C42" s="24" t="s">
        <v>107</v>
      </c>
      <c r="D42" s="27">
        <v>120000</v>
      </c>
      <c r="E42" s="25">
        <v>884.76</v>
      </c>
      <c r="F42" s="26">
        <v>1.0723534744354799</v>
      </c>
    </row>
    <row r="43" spans="1:6" x14ac:dyDescent="0.2">
      <c r="A43" s="24" t="s">
        <v>295</v>
      </c>
      <c r="B43" s="24" t="s">
        <v>294</v>
      </c>
      <c r="C43" s="24" t="s">
        <v>100</v>
      </c>
      <c r="D43" s="27">
        <v>250000</v>
      </c>
      <c r="E43" s="25">
        <v>858.125</v>
      </c>
      <c r="F43" s="26">
        <v>1.04007112126446</v>
      </c>
    </row>
    <row r="44" spans="1:6" x14ac:dyDescent="0.2">
      <c r="A44" s="24" t="s">
        <v>297</v>
      </c>
      <c r="B44" s="24" t="s">
        <v>296</v>
      </c>
      <c r="C44" s="24" t="s">
        <v>116</v>
      </c>
      <c r="D44" s="27">
        <v>750000</v>
      </c>
      <c r="E44" s="25">
        <v>828.375</v>
      </c>
      <c r="F44" s="26">
        <v>1.00401330234808</v>
      </c>
    </row>
    <row r="45" spans="1:6" x14ac:dyDescent="0.2">
      <c r="A45" s="24" t="s">
        <v>197</v>
      </c>
      <c r="B45" s="24" t="s">
        <v>196</v>
      </c>
      <c r="C45" s="24" t="s">
        <v>198</v>
      </c>
      <c r="D45" s="27">
        <v>250000</v>
      </c>
      <c r="E45" s="25">
        <v>754.75</v>
      </c>
      <c r="F45" s="26">
        <v>0.91477777570208796</v>
      </c>
    </row>
    <row r="46" spans="1:6" x14ac:dyDescent="0.2">
      <c r="A46" s="24" t="s">
        <v>299</v>
      </c>
      <c r="B46" s="24" t="s">
        <v>298</v>
      </c>
      <c r="C46" s="24" t="s">
        <v>300</v>
      </c>
      <c r="D46" s="27">
        <v>230000</v>
      </c>
      <c r="E46" s="25">
        <v>697.59</v>
      </c>
      <c r="F46" s="26">
        <v>0.84549828228157597</v>
      </c>
    </row>
    <row r="47" spans="1:6" x14ac:dyDescent="0.2">
      <c r="A47" s="24" t="s">
        <v>302</v>
      </c>
      <c r="B47" s="24" t="s">
        <v>301</v>
      </c>
      <c r="C47" s="24" t="s">
        <v>84</v>
      </c>
      <c r="D47" s="27">
        <v>400000</v>
      </c>
      <c r="E47" s="25">
        <v>634.4</v>
      </c>
      <c r="F47" s="26">
        <v>0.76891026287566</v>
      </c>
    </row>
    <row r="48" spans="1:6" x14ac:dyDescent="0.2">
      <c r="A48" s="24" t="s">
        <v>304</v>
      </c>
      <c r="B48" s="24" t="s">
        <v>303</v>
      </c>
      <c r="C48" s="24" t="s">
        <v>305</v>
      </c>
      <c r="D48" s="27">
        <v>275000</v>
      </c>
      <c r="E48" s="25">
        <v>574.88750000000005</v>
      </c>
      <c r="F48" s="26">
        <v>0.69677947469881996</v>
      </c>
    </row>
    <row r="49" spans="1:9" x14ac:dyDescent="0.2">
      <c r="A49" s="24" t="s">
        <v>131</v>
      </c>
      <c r="B49" s="24" t="s">
        <v>130</v>
      </c>
      <c r="C49" s="24" t="s">
        <v>132</v>
      </c>
      <c r="D49" s="27">
        <v>50000</v>
      </c>
      <c r="E49" s="25">
        <v>384.32499999999999</v>
      </c>
      <c r="F49" s="26">
        <v>0.465812479160921</v>
      </c>
    </row>
    <row r="50" spans="1:9" x14ac:dyDescent="0.2">
      <c r="A50" s="23" t="s">
        <v>27</v>
      </c>
      <c r="B50" s="23"/>
      <c r="C50" s="23"/>
      <c r="D50" s="23"/>
      <c r="E50" s="28">
        <f>SUM(E7:E49)</f>
        <v>78538.465149999989</v>
      </c>
      <c r="F50" s="29">
        <f>SUM(F7:F49)</f>
        <v>95.190781658791565</v>
      </c>
      <c r="G50" s="17"/>
      <c r="H50" s="17"/>
      <c r="I50" s="17"/>
    </row>
    <row r="51" spans="1:9" x14ac:dyDescent="0.2">
      <c r="A51" s="24"/>
      <c r="B51" s="24"/>
      <c r="C51" s="24"/>
      <c r="D51" s="24"/>
      <c r="E51" s="25"/>
      <c r="F51" s="26"/>
    </row>
    <row r="52" spans="1:9" x14ac:dyDescent="0.2">
      <c r="A52" s="23" t="s">
        <v>30</v>
      </c>
      <c r="B52" s="23"/>
      <c r="C52" s="23"/>
      <c r="D52" s="23"/>
      <c r="E52" s="28">
        <f>E50</f>
        <v>78538.465149999989</v>
      </c>
      <c r="F52" s="29">
        <f>F50</f>
        <v>95.190781658791565</v>
      </c>
      <c r="G52" s="17"/>
      <c r="H52" s="17"/>
      <c r="I52" s="17"/>
    </row>
    <row r="53" spans="1:9" x14ac:dyDescent="0.2">
      <c r="A53" s="23"/>
      <c r="B53" s="23"/>
      <c r="C53" s="23"/>
      <c r="D53" s="23"/>
      <c r="E53" s="28"/>
      <c r="F53" s="29"/>
      <c r="G53" s="17"/>
      <c r="H53" s="17"/>
      <c r="I53" s="17"/>
    </row>
    <row r="54" spans="1:9" x14ac:dyDescent="0.2">
      <c r="A54" s="23" t="s">
        <v>32</v>
      </c>
      <c r="B54" s="23"/>
      <c r="C54" s="23"/>
      <c r="D54" s="23"/>
      <c r="E54" s="28">
        <f>E56-(E50)</f>
        <v>3967.9118136000179</v>
      </c>
      <c r="F54" s="29">
        <f>F56-(F50)</f>
        <v>4.8092183412084353</v>
      </c>
      <c r="G54" s="17"/>
      <c r="H54" s="17"/>
      <c r="I54" s="17"/>
    </row>
    <row r="55" spans="1:9" x14ac:dyDescent="0.2">
      <c r="A55" s="23"/>
      <c r="B55" s="23"/>
      <c r="C55" s="23"/>
      <c r="D55" s="23"/>
      <c r="E55" s="28"/>
      <c r="F55" s="29"/>
      <c r="G55" s="17"/>
      <c r="H55" s="17"/>
      <c r="I55" s="17"/>
    </row>
    <row r="56" spans="1:9" x14ac:dyDescent="0.2">
      <c r="A56" s="30" t="s">
        <v>31</v>
      </c>
      <c r="B56" s="30"/>
      <c r="C56" s="30"/>
      <c r="D56" s="30"/>
      <c r="E56" s="31">
        <v>82506.376963600007</v>
      </c>
      <c r="F56" s="32">
        <v>100</v>
      </c>
      <c r="G56" s="17"/>
      <c r="H56" s="17"/>
      <c r="I56" s="17"/>
    </row>
    <row r="59" spans="1:9" x14ac:dyDescent="0.2">
      <c r="A59" s="17" t="s">
        <v>35</v>
      </c>
    </row>
    <row r="60" spans="1:9" x14ac:dyDescent="0.2">
      <c r="A60" s="17" t="s">
        <v>36</v>
      </c>
    </row>
    <row r="61" spans="1:9" x14ac:dyDescent="0.2">
      <c r="A61" s="17" t="s">
        <v>37</v>
      </c>
      <c r="B61" s="17"/>
      <c r="C61" s="33" t="s">
        <v>39</v>
      </c>
      <c r="D61" s="17" t="s">
        <v>38</v>
      </c>
    </row>
    <row r="62" spans="1:9" x14ac:dyDescent="0.2">
      <c r="A62" s="7" t="s">
        <v>72</v>
      </c>
      <c r="C62" s="34">
        <v>409.95460000000003</v>
      </c>
      <c r="D62" s="34">
        <v>442.69450000000001</v>
      </c>
    </row>
    <row r="63" spans="1:9" x14ac:dyDescent="0.2">
      <c r="A63" s="7" t="s">
        <v>74</v>
      </c>
      <c r="C63" s="34">
        <v>75.6066</v>
      </c>
      <c r="D63" s="34">
        <v>74.924499999999995</v>
      </c>
    </row>
    <row r="64" spans="1:9" x14ac:dyDescent="0.2">
      <c r="A64" s="7" t="s">
        <v>73</v>
      </c>
      <c r="C64" s="34">
        <v>441.36939999999998</v>
      </c>
      <c r="D64" s="34">
        <v>479.17939999999999</v>
      </c>
    </row>
    <row r="65" spans="1:4" x14ac:dyDescent="0.2">
      <c r="A65" s="7" t="s">
        <v>75</v>
      </c>
      <c r="C65" s="34">
        <v>84.058499999999995</v>
      </c>
      <c r="D65" s="34">
        <v>83.7971</v>
      </c>
    </row>
    <row r="67" spans="1:4" x14ac:dyDescent="0.2">
      <c r="A67" s="17" t="s">
        <v>41</v>
      </c>
    </row>
    <row r="68" spans="1:4" x14ac:dyDescent="0.2">
      <c r="A68" s="89" t="s">
        <v>57</v>
      </c>
      <c r="B68" s="90"/>
      <c r="C68" s="37" t="s">
        <v>58</v>
      </c>
    </row>
    <row r="69" spans="1:4" x14ac:dyDescent="0.2">
      <c r="A69" s="85" t="s">
        <v>74</v>
      </c>
      <c r="B69" s="86"/>
      <c r="C69" s="38">
        <v>7</v>
      </c>
    </row>
    <row r="70" spans="1:4" x14ac:dyDescent="0.2">
      <c r="A70" s="85" t="s">
        <v>75</v>
      </c>
      <c r="B70" s="86"/>
      <c r="C70" s="38">
        <v>7.75</v>
      </c>
    </row>
    <row r="71" spans="1:4" x14ac:dyDescent="0.2">
      <c r="A71" s="7" t="s">
        <v>59</v>
      </c>
    </row>
    <row r="72" spans="1:4" x14ac:dyDescent="0.2">
      <c r="A72" s="7" t="s">
        <v>40</v>
      </c>
    </row>
    <row r="74" spans="1:4" x14ac:dyDescent="0.2">
      <c r="A74" s="17" t="s">
        <v>241</v>
      </c>
      <c r="D74" s="54">
        <v>0.161473640963613</v>
      </c>
    </row>
    <row r="76" spans="1:4" x14ac:dyDescent="0.2">
      <c r="A76" s="17" t="s">
        <v>810</v>
      </c>
    </row>
    <row r="77" spans="1:4" x14ac:dyDescent="0.2">
      <c r="A77" s="56"/>
    </row>
    <row r="78" spans="1:4" x14ac:dyDescent="0.2">
      <c r="A78" s="57" t="s">
        <v>805</v>
      </c>
    </row>
    <row r="79" spans="1:4" x14ac:dyDescent="0.2">
      <c r="A79" s="58"/>
    </row>
    <row r="80" spans="1:4" x14ac:dyDescent="0.2">
      <c r="A80" s="59"/>
    </row>
    <row r="81" spans="1:1" x14ac:dyDescent="0.2">
      <c r="A81" s="59"/>
    </row>
    <row r="82" spans="1:1" x14ac:dyDescent="0.2">
      <c r="A82" s="59"/>
    </row>
    <row r="83" spans="1:1" x14ac:dyDescent="0.2">
      <c r="A83" s="59"/>
    </row>
    <row r="84" spans="1:1" x14ac:dyDescent="0.2">
      <c r="A84" s="59"/>
    </row>
    <row r="85" spans="1:1" x14ac:dyDescent="0.2">
      <c r="A85" s="59"/>
    </row>
    <row r="86" spans="1:1" x14ac:dyDescent="0.2">
      <c r="A86" s="59"/>
    </row>
    <row r="87" spans="1:1" x14ac:dyDescent="0.2">
      <c r="A87" s="59"/>
    </row>
    <row r="88" spans="1:1" x14ac:dyDescent="0.2">
      <c r="A88" s="59"/>
    </row>
    <row r="89" spans="1:1" x14ac:dyDescent="0.2">
      <c r="A89" s="59"/>
    </row>
    <row r="90" spans="1:1" x14ac:dyDescent="0.2">
      <c r="A90" s="59"/>
    </row>
    <row r="91" spans="1:1" x14ac:dyDescent="0.2">
      <c r="A91" s="59"/>
    </row>
    <row r="92" spans="1:1" x14ac:dyDescent="0.2">
      <c r="A92" s="57" t="s">
        <v>811</v>
      </c>
    </row>
    <row r="93" spans="1:1" x14ac:dyDescent="0.2">
      <c r="A93" s="59"/>
    </row>
    <row r="94" spans="1:1" x14ac:dyDescent="0.2">
      <c r="A94" s="57" t="s">
        <v>806</v>
      </c>
    </row>
    <row r="95" spans="1:1" x14ac:dyDescent="0.2">
      <c r="A95" s="59"/>
    </row>
    <row r="96" spans="1:1" x14ac:dyDescent="0.2">
      <c r="A96" s="59"/>
    </row>
    <row r="97" spans="1:1" x14ac:dyDescent="0.2">
      <c r="A97" s="59"/>
    </row>
    <row r="98" spans="1:1" x14ac:dyDescent="0.2">
      <c r="A98" s="59"/>
    </row>
    <row r="99" spans="1:1" x14ac:dyDescent="0.2">
      <c r="A99" s="59"/>
    </row>
    <row r="100" spans="1:1" x14ac:dyDescent="0.2">
      <c r="A100" s="59"/>
    </row>
    <row r="101" spans="1:1" x14ac:dyDescent="0.2">
      <c r="A101" s="59"/>
    </row>
    <row r="102" spans="1:1" x14ac:dyDescent="0.2">
      <c r="A102" s="59"/>
    </row>
    <row r="103" spans="1:1" x14ac:dyDescent="0.2">
      <c r="A103" s="59"/>
    </row>
    <row r="104" spans="1:1" x14ac:dyDescent="0.2">
      <c r="A104" s="59"/>
    </row>
    <row r="105" spans="1:1" x14ac:dyDescent="0.2">
      <c r="A105" s="59"/>
    </row>
    <row r="106" spans="1:1" x14ac:dyDescent="0.2">
      <c r="A106" s="59"/>
    </row>
  </sheetData>
  <mergeCells count="4">
    <mergeCell ref="A1:F1"/>
    <mergeCell ref="A68:B68"/>
    <mergeCell ref="A69:B69"/>
    <mergeCell ref="A70:B70"/>
  </mergeCells>
  <conditionalFormatting sqref="F2:F3 F5:F75">
    <cfRule type="cellIs" dxfId="56" priority="2" stopIfTrue="1" operator="between">
      <formula>0.009</formula>
      <formula>-0.009</formula>
    </cfRule>
  </conditionalFormatting>
  <conditionalFormatting sqref="F76:F208">
    <cfRule type="cellIs" dxfId="55" priority="1" stopIfTrue="1" operator="between">
      <formula>0.009</formula>
      <formula>-0.009</formula>
    </cfRule>
  </conditionalFormatting>
  <hyperlinks>
    <hyperlink ref="A77"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12"/>
  <sheetViews>
    <sheetView workbookViewId="0">
      <selection sqref="A1:F1"/>
    </sheetView>
  </sheetViews>
  <sheetFormatPr defaultColWidth="9.140625" defaultRowHeight="11.25" x14ac:dyDescent="0.2"/>
  <cols>
    <col min="1" max="1" width="40.5703125" style="7" bestFit="1" customWidth="1"/>
    <col min="2" max="2" width="33.42578125" style="7" bestFit="1" customWidth="1"/>
    <col min="3" max="3" width="24.7109375" style="7" bestFit="1" customWidth="1"/>
    <col min="4" max="4" width="15.140625" style="7" bestFit="1" customWidth="1"/>
    <col min="5" max="5" width="22.85546875" style="10" customWidth="1"/>
    <col min="6" max="6" width="13.5703125" style="11" bestFit="1" customWidth="1"/>
    <col min="7" max="16384" width="9.140625" style="7"/>
  </cols>
  <sheetData>
    <row r="1" spans="1:7" s="1" customFormat="1" ht="15" x14ac:dyDescent="0.2">
      <c r="A1" s="87" t="s">
        <v>12</v>
      </c>
      <c r="B1" s="88"/>
      <c r="C1" s="88"/>
      <c r="D1" s="88"/>
      <c r="E1" s="88"/>
      <c r="F1" s="88"/>
    </row>
    <row r="2" spans="1:7" s="1" customFormat="1" ht="12" x14ac:dyDescent="0.2">
      <c r="E2" s="5"/>
      <c r="F2" s="9"/>
    </row>
    <row r="3" spans="1:7" s="1" customFormat="1" ht="12" x14ac:dyDescent="0.2">
      <c r="A3" s="8" t="s">
        <v>7</v>
      </c>
      <c r="B3" s="2"/>
      <c r="C3" s="3"/>
      <c r="D3" s="3"/>
      <c r="E3" s="4"/>
      <c r="F3" s="9"/>
    </row>
    <row r="4" spans="1:7" s="1" customFormat="1" ht="33.75" x14ac:dyDescent="0.2">
      <c r="A4" s="6" t="s">
        <v>2</v>
      </c>
      <c r="B4" s="6" t="s">
        <v>0</v>
      </c>
      <c r="C4" s="13" t="s">
        <v>306</v>
      </c>
      <c r="D4" s="13" t="s">
        <v>1</v>
      </c>
      <c r="E4" s="15" t="s">
        <v>6</v>
      </c>
      <c r="F4" s="12" t="s">
        <v>3</v>
      </c>
      <c r="G4" s="14"/>
    </row>
    <row r="5" spans="1:7" x14ac:dyDescent="0.2">
      <c r="A5" s="19" t="s">
        <v>81</v>
      </c>
      <c r="B5" s="20"/>
      <c r="C5" s="20"/>
      <c r="D5" s="20"/>
      <c r="E5" s="21"/>
      <c r="F5" s="22"/>
    </row>
    <row r="6" spans="1:7" x14ac:dyDescent="0.2">
      <c r="A6" s="23" t="s">
        <v>26</v>
      </c>
      <c r="B6" s="24"/>
      <c r="C6" s="24"/>
      <c r="D6" s="24"/>
      <c r="E6" s="25"/>
      <c r="F6" s="26"/>
    </row>
    <row r="7" spans="1:7" x14ac:dyDescent="0.2">
      <c r="A7" s="24" t="s">
        <v>88</v>
      </c>
      <c r="B7" s="24" t="s">
        <v>87</v>
      </c>
      <c r="C7" s="24" t="s">
        <v>89</v>
      </c>
      <c r="D7" s="27">
        <v>500000</v>
      </c>
      <c r="E7" s="25">
        <v>7668.75</v>
      </c>
      <c r="F7" s="26">
        <v>5.6645447515242404</v>
      </c>
    </row>
    <row r="8" spans="1:7" x14ac:dyDescent="0.2">
      <c r="A8" s="24" t="s">
        <v>271</v>
      </c>
      <c r="B8" s="24" t="s">
        <v>270</v>
      </c>
      <c r="C8" s="24" t="s">
        <v>110</v>
      </c>
      <c r="D8" s="27">
        <v>3500000</v>
      </c>
      <c r="E8" s="25">
        <v>7582.75</v>
      </c>
      <c r="F8" s="26">
        <v>5.60102059848351</v>
      </c>
    </row>
    <row r="9" spans="1:7" x14ac:dyDescent="0.2">
      <c r="A9" s="24" t="s">
        <v>109</v>
      </c>
      <c r="B9" s="24" t="s">
        <v>108</v>
      </c>
      <c r="C9" s="24" t="s">
        <v>110</v>
      </c>
      <c r="D9" s="27">
        <v>3800000</v>
      </c>
      <c r="E9" s="25">
        <v>6503.7</v>
      </c>
      <c r="F9" s="26">
        <v>4.8039771410579499</v>
      </c>
    </row>
    <row r="10" spans="1:7" x14ac:dyDescent="0.2">
      <c r="A10" s="24" t="s">
        <v>104</v>
      </c>
      <c r="B10" s="24" t="s">
        <v>103</v>
      </c>
      <c r="C10" s="24" t="s">
        <v>89</v>
      </c>
      <c r="D10" s="27">
        <v>530000</v>
      </c>
      <c r="E10" s="25">
        <v>5947.66</v>
      </c>
      <c r="F10" s="26">
        <v>4.3932565590025296</v>
      </c>
    </row>
    <row r="11" spans="1:7" x14ac:dyDescent="0.2">
      <c r="A11" s="24" t="s">
        <v>308</v>
      </c>
      <c r="B11" s="24" t="s">
        <v>307</v>
      </c>
      <c r="C11" s="24" t="s">
        <v>110</v>
      </c>
      <c r="D11" s="27">
        <v>13400000</v>
      </c>
      <c r="E11" s="25">
        <v>5882.6</v>
      </c>
      <c r="F11" s="26">
        <v>4.3451997985742699</v>
      </c>
    </row>
    <row r="12" spans="1:7" x14ac:dyDescent="0.2">
      <c r="A12" s="24" t="s">
        <v>259</v>
      </c>
      <c r="B12" s="24" t="s">
        <v>258</v>
      </c>
      <c r="C12" s="24" t="s">
        <v>220</v>
      </c>
      <c r="D12" s="27">
        <v>1500000</v>
      </c>
      <c r="E12" s="25">
        <v>5285.25</v>
      </c>
      <c r="F12" s="26">
        <v>3.9039654634710299</v>
      </c>
    </row>
    <row r="13" spans="1:7" x14ac:dyDescent="0.2">
      <c r="A13" s="24" t="s">
        <v>121</v>
      </c>
      <c r="B13" s="24" t="s">
        <v>120</v>
      </c>
      <c r="C13" s="24" t="s">
        <v>122</v>
      </c>
      <c r="D13" s="27">
        <v>5250000</v>
      </c>
      <c r="E13" s="25">
        <v>4995.375</v>
      </c>
      <c r="F13" s="26">
        <v>3.6898484418119502</v>
      </c>
    </row>
    <row r="14" spans="1:7" x14ac:dyDescent="0.2">
      <c r="A14" s="24" t="s">
        <v>266</v>
      </c>
      <c r="B14" s="24" t="s">
        <v>265</v>
      </c>
      <c r="C14" s="24" t="s">
        <v>267</v>
      </c>
      <c r="D14" s="27">
        <v>3300000</v>
      </c>
      <c r="E14" s="25">
        <v>4781.7</v>
      </c>
      <c r="F14" s="26">
        <v>3.5320167743587199</v>
      </c>
    </row>
    <row r="15" spans="1:7" x14ac:dyDescent="0.2">
      <c r="A15" s="24" t="s">
        <v>173</v>
      </c>
      <c r="B15" s="24" t="s">
        <v>172</v>
      </c>
      <c r="C15" s="24" t="s">
        <v>89</v>
      </c>
      <c r="D15" s="27">
        <v>400000</v>
      </c>
      <c r="E15" s="25">
        <v>4060</v>
      </c>
      <c r="F15" s="26">
        <v>2.9989309458762401</v>
      </c>
    </row>
    <row r="16" spans="1:7" x14ac:dyDescent="0.2">
      <c r="A16" s="24" t="s">
        <v>269</v>
      </c>
      <c r="B16" s="24" t="s">
        <v>268</v>
      </c>
      <c r="C16" s="24" t="s">
        <v>140</v>
      </c>
      <c r="D16" s="27">
        <v>150000</v>
      </c>
      <c r="E16" s="25">
        <v>3934.4250000000002</v>
      </c>
      <c r="F16" s="26">
        <v>2.9061746026426398</v>
      </c>
    </row>
    <row r="17" spans="1:6" x14ac:dyDescent="0.2">
      <c r="A17" s="24" t="s">
        <v>219</v>
      </c>
      <c r="B17" s="24" t="s">
        <v>218</v>
      </c>
      <c r="C17" s="24" t="s">
        <v>220</v>
      </c>
      <c r="D17" s="27">
        <v>150000</v>
      </c>
      <c r="E17" s="25">
        <v>3865.125</v>
      </c>
      <c r="F17" s="26">
        <v>2.8549859537388902</v>
      </c>
    </row>
    <row r="18" spans="1:6" x14ac:dyDescent="0.2">
      <c r="A18" s="24" t="s">
        <v>183</v>
      </c>
      <c r="B18" s="24" t="s">
        <v>182</v>
      </c>
      <c r="C18" s="24" t="s">
        <v>122</v>
      </c>
      <c r="D18" s="27">
        <v>1700000</v>
      </c>
      <c r="E18" s="25">
        <v>3693.25</v>
      </c>
      <c r="F18" s="26">
        <v>2.7280299792752301</v>
      </c>
    </row>
    <row r="19" spans="1:6" x14ac:dyDescent="0.2">
      <c r="A19" s="24" t="s">
        <v>285</v>
      </c>
      <c r="B19" s="24" t="s">
        <v>284</v>
      </c>
      <c r="C19" s="24" t="s">
        <v>286</v>
      </c>
      <c r="D19" s="27">
        <v>1600000</v>
      </c>
      <c r="E19" s="25">
        <v>3597.6</v>
      </c>
      <c r="F19" s="26">
        <v>2.6573778253409701</v>
      </c>
    </row>
    <row r="20" spans="1:6" x14ac:dyDescent="0.2">
      <c r="A20" s="24" t="s">
        <v>257</v>
      </c>
      <c r="B20" s="24" t="s">
        <v>256</v>
      </c>
      <c r="C20" s="24" t="s">
        <v>119</v>
      </c>
      <c r="D20" s="27">
        <v>200000</v>
      </c>
      <c r="E20" s="25">
        <v>3180.4</v>
      </c>
      <c r="F20" s="26">
        <v>2.3492118177992101</v>
      </c>
    </row>
    <row r="21" spans="1:6" x14ac:dyDescent="0.2">
      <c r="A21" s="24" t="s">
        <v>310</v>
      </c>
      <c r="B21" s="24" t="s">
        <v>309</v>
      </c>
      <c r="C21" s="24" t="s">
        <v>143</v>
      </c>
      <c r="D21" s="27">
        <v>80000</v>
      </c>
      <c r="E21" s="25">
        <v>3054.6</v>
      </c>
      <c r="F21" s="26">
        <v>2.2562892776535799</v>
      </c>
    </row>
    <row r="22" spans="1:6" x14ac:dyDescent="0.2">
      <c r="A22" s="24" t="s">
        <v>288</v>
      </c>
      <c r="B22" s="24" t="s">
        <v>287</v>
      </c>
      <c r="C22" s="24" t="s">
        <v>137</v>
      </c>
      <c r="D22" s="27">
        <v>135700</v>
      </c>
      <c r="E22" s="25">
        <v>3046.3292999999999</v>
      </c>
      <c r="F22" s="26">
        <v>2.2501801007634201</v>
      </c>
    </row>
    <row r="23" spans="1:6" x14ac:dyDescent="0.2">
      <c r="A23" s="24" t="s">
        <v>126</v>
      </c>
      <c r="B23" s="24" t="s">
        <v>125</v>
      </c>
      <c r="C23" s="24" t="s">
        <v>100</v>
      </c>
      <c r="D23" s="27">
        <v>1200000</v>
      </c>
      <c r="E23" s="25">
        <v>2854.8</v>
      </c>
      <c r="F23" s="26">
        <v>2.1087064197752401</v>
      </c>
    </row>
    <row r="24" spans="1:6" x14ac:dyDescent="0.2">
      <c r="A24" s="24" t="s">
        <v>312</v>
      </c>
      <c r="B24" s="24" t="s">
        <v>311</v>
      </c>
      <c r="C24" s="24" t="s">
        <v>89</v>
      </c>
      <c r="D24" s="27">
        <v>80000</v>
      </c>
      <c r="E24" s="25">
        <v>2686.96</v>
      </c>
      <c r="F24" s="26">
        <v>1.9847309099338999</v>
      </c>
    </row>
    <row r="25" spans="1:6" x14ac:dyDescent="0.2">
      <c r="A25" s="24" t="s">
        <v>281</v>
      </c>
      <c r="B25" s="24" t="s">
        <v>280</v>
      </c>
      <c r="C25" s="24" t="s">
        <v>100</v>
      </c>
      <c r="D25" s="27">
        <v>2083100</v>
      </c>
      <c r="E25" s="25">
        <v>2454.9333499999998</v>
      </c>
      <c r="F25" s="26">
        <v>1.81334374221148</v>
      </c>
    </row>
    <row r="26" spans="1:6" x14ac:dyDescent="0.2">
      <c r="A26" s="24" t="s">
        <v>314</v>
      </c>
      <c r="B26" s="24" t="s">
        <v>313</v>
      </c>
      <c r="C26" s="24" t="s">
        <v>113</v>
      </c>
      <c r="D26" s="27">
        <v>160000</v>
      </c>
      <c r="E26" s="25">
        <v>2324.88</v>
      </c>
      <c r="F26" s="26">
        <v>1.7172794525735799</v>
      </c>
    </row>
    <row r="27" spans="1:6" x14ac:dyDescent="0.2">
      <c r="A27" s="24" t="s">
        <v>275</v>
      </c>
      <c r="B27" s="24" t="s">
        <v>274</v>
      </c>
      <c r="C27" s="24" t="s">
        <v>100</v>
      </c>
      <c r="D27" s="27">
        <v>2550000</v>
      </c>
      <c r="E27" s="25">
        <v>2084.625</v>
      </c>
      <c r="F27" s="26">
        <v>1.53981438991312</v>
      </c>
    </row>
    <row r="28" spans="1:6" x14ac:dyDescent="0.2">
      <c r="A28" s="24" t="s">
        <v>316</v>
      </c>
      <c r="B28" s="24" t="s">
        <v>315</v>
      </c>
      <c r="C28" s="24" t="s">
        <v>181</v>
      </c>
      <c r="D28" s="27">
        <v>400000</v>
      </c>
      <c r="E28" s="25">
        <v>1971</v>
      </c>
      <c r="F28" s="26">
        <v>1.45588494934041</v>
      </c>
    </row>
    <row r="29" spans="1:6" x14ac:dyDescent="0.2">
      <c r="A29" s="24" t="s">
        <v>263</v>
      </c>
      <c r="B29" s="24" t="s">
        <v>262</v>
      </c>
      <c r="C29" s="24" t="s">
        <v>264</v>
      </c>
      <c r="D29" s="27">
        <v>2000000</v>
      </c>
      <c r="E29" s="25">
        <v>1899</v>
      </c>
      <c r="F29" s="26">
        <v>1.4027019374923599</v>
      </c>
    </row>
    <row r="30" spans="1:6" x14ac:dyDescent="0.2">
      <c r="A30" s="24" t="s">
        <v>226</v>
      </c>
      <c r="B30" s="24" t="s">
        <v>225</v>
      </c>
      <c r="C30" s="24" t="s">
        <v>110</v>
      </c>
      <c r="D30" s="27">
        <v>800000</v>
      </c>
      <c r="E30" s="25">
        <v>1703.2</v>
      </c>
      <c r="F30" s="26">
        <v>1.2580736913833499</v>
      </c>
    </row>
    <row r="31" spans="1:6" x14ac:dyDescent="0.2">
      <c r="A31" s="24" t="s">
        <v>277</v>
      </c>
      <c r="B31" s="24" t="s">
        <v>276</v>
      </c>
      <c r="C31" s="24" t="s">
        <v>122</v>
      </c>
      <c r="D31" s="27">
        <v>600000</v>
      </c>
      <c r="E31" s="25">
        <v>1618.8</v>
      </c>
      <c r="F31" s="26">
        <v>1.19573138305036</v>
      </c>
    </row>
    <row r="32" spans="1:6" x14ac:dyDescent="0.2">
      <c r="A32" s="24" t="s">
        <v>318</v>
      </c>
      <c r="B32" s="24" t="s">
        <v>317</v>
      </c>
      <c r="C32" s="24" t="s">
        <v>129</v>
      </c>
      <c r="D32" s="27">
        <v>700000</v>
      </c>
      <c r="E32" s="25">
        <v>1207.1500000000001</v>
      </c>
      <c r="F32" s="26">
        <v>0.89166489933854698</v>
      </c>
    </row>
    <row r="33" spans="1:9" x14ac:dyDescent="0.2">
      <c r="A33" s="24" t="s">
        <v>320</v>
      </c>
      <c r="B33" s="24" t="s">
        <v>319</v>
      </c>
      <c r="C33" s="24" t="s">
        <v>110</v>
      </c>
      <c r="D33" s="27">
        <v>1500000</v>
      </c>
      <c r="E33" s="25">
        <v>1086.75</v>
      </c>
      <c r="F33" s="26">
        <v>0.80273108508152702</v>
      </c>
    </row>
    <row r="34" spans="1:9" x14ac:dyDescent="0.2">
      <c r="A34" s="24" t="s">
        <v>304</v>
      </c>
      <c r="B34" s="24" t="s">
        <v>303</v>
      </c>
      <c r="C34" s="24" t="s">
        <v>305</v>
      </c>
      <c r="D34" s="27">
        <v>500000</v>
      </c>
      <c r="E34" s="25">
        <v>1045.25</v>
      </c>
      <c r="F34" s="26">
        <v>0.77207698797466395</v>
      </c>
    </row>
    <row r="35" spans="1:9" x14ac:dyDescent="0.2">
      <c r="A35" s="23" t="s">
        <v>27</v>
      </c>
      <c r="B35" s="23"/>
      <c r="C35" s="23"/>
      <c r="D35" s="23"/>
      <c r="E35" s="28">
        <f>SUM(E7:E34)</f>
        <v>100016.86265000001</v>
      </c>
      <c r="F35" s="29">
        <f>SUM(F7:F34)</f>
        <v>73.877749879442931</v>
      </c>
      <c r="G35" s="17"/>
      <c r="H35" s="17"/>
      <c r="I35" s="17"/>
    </row>
    <row r="36" spans="1:9" x14ac:dyDescent="0.2">
      <c r="A36" s="24"/>
      <c r="B36" s="24"/>
      <c r="C36" s="24"/>
      <c r="D36" s="24"/>
      <c r="E36" s="25"/>
      <c r="F36" s="26"/>
    </row>
    <row r="37" spans="1:9" x14ac:dyDescent="0.2">
      <c r="A37" s="23" t="s">
        <v>321</v>
      </c>
      <c r="B37" s="24"/>
      <c r="C37" s="24"/>
      <c r="D37" s="24"/>
      <c r="E37" s="25"/>
      <c r="F37" s="26"/>
    </row>
    <row r="38" spans="1:9" x14ac:dyDescent="0.2">
      <c r="A38" s="24" t="s">
        <v>323</v>
      </c>
      <c r="B38" s="24" t="s">
        <v>322</v>
      </c>
      <c r="C38" s="24" t="s">
        <v>427</v>
      </c>
      <c r="D38" s="27">
        <v>1500000</v>
      </c>
      <c r="E38" s="25">
        <v>4378.5</v>
      </c>
      <c r="F38" s="26">
        <v>3.2341919080096302</v>
      </c>
    </row>
    <row r="39" spans="1:9" x14ac:dyDescent="0.2">
      <c r="A39" s="24" t="s">
        <v>325</v>
      </c>
      <c r="B39" s="24" t="s">
        <v>324</v>
      </c>
      <c r="C39" s="24" t="s">
        <v>427</v>
      </c>
      <c r="D39" s="27">
        <v>1300000</v>
      </c>
      <c r="E39" s="25">
        <v>4268.29</v>
      </c>
      <c r="F39" s="26">
        <v>3.1527849672350001</v>
      </c>
    </row>
    <row r="40" spans="1:9" x14ac:dyDescent="0.2">
      <c r="A40" s="23" t="s">
        <v>27</v>
      </c>
      <c r="B40" s="23"/>
      <c r="C40" s="23"/>
      <c r="D40" s="23"/>
      <c r="E40" s="28">
        <f>SUM(E37:E39)</f>
        <v>8646.7900000000009</v>
      </c>
      <c r="F40" s="29">
        <f>SUM(F37:F39)</f>
        <v>6.3869768752446303</v>
      </c>
      <c r="G40" s="17"/>
      <c r="H40" s="17"/>
      <c r="I40" s="17"/>
    </row>
    <row r="41" spans="1:9" x14ac:dyDescent="0.2">
      <c r="A41" s="24"/>
      <c r="B41" s="24"/>
      <c r="C41" s="24"/>
      <c r="D41" s="24"/>
      <c r="E41" s="25"/>
      <c r="F41" s="26"/>
    </row>
    <row r="42" spans="1:9" x14ac:dyDescent="0.2">
      <c r="A42" s="23" t="s">
        <v>326</v>
      </c>
      <c r="B42" s="24"/>
      <c r="C42" s="24"/>
      <c r="D42" s="24"/>
      <c r="E42" s="25"/>
      <c r="F42" s="26"/>
    </row>
    <row r="43" spans="1:9" x14ac:dyDescent="0.2">
      <c r="A43" s="24" t="s">
        <v>328</v>
      </c>
      <c r="B43" s="24" t="s">
        <v>327</v>
      </c>
      <c r="C43" s="24" t="s">
        <v>329</v>
      </c>
      <c r="D43" s="27">
        <v>86900</v>
      </c>
      <c r="E43" s="25">
        <v>3575.6882260000002</v>
      </c>
      <c r="F43" s="26">
        <v>2.6411926290041099</v>
      </c>
    </row>
    <row r="44" spans="1:9" x14ac:dyDescent="0.2">
      <c r="A44" s="24" t="s">
        <v>331</v>
      </c>
      <c r="B44" s="24" t="s">
        <v>330</v>
      </c>
      <c r="C44" s="24" t="s">
        <v>137</v>
      </c>
      <c r="D44" s="27">
        <v>2297307</v>
      </c>
      <c r="E44" s="25">
        <v>2497.014334</v>
      </c>
      <c r="F44" s="26">
        <v>1.8444269848593899</v>
      </c>
    </row>
    <row r="45" spans="1:9" x14ac:dyDescent="0.2">
      <c r="A45" s="24" t="s">
        <v>333</v>
      </c>
      <c r="B45" s="24" t="s">
        <v>332</v>
      </c>
      <c r="C45" s="24" t="s">
        <v>334</v>
      </c>
      <c r="D45" s="27">
        <v>123000</v>
      </c>
      <c r="E45" s="25">
        <v>2405.7936530000002</v>
      </c>
      <c r="F45" s="26">
        <v>1.77704656043703</v>
      </c>
    </row>
    <row r="46" spans="1:9" x14ac:dyDescent="0.2">
      <c r="A46" s="24" t="s">
        <v>336</v>
      </c>
      <c r="B46" s="24" t="s">
        <v>335</v>
      </c>
      <c r="C46" s="24" t="s">
        <v>334</v>
      </c>
      <c r="D46" s="27">
        <v>187038</v>
      </c>
      <c r="E46" s="25">
        <v>1808.78531</v>
      </c>
      <c r="F46" s="26">
        <v>1.3360645912821001</v>
      </c>
    </row>
    <row r="47" spans="1:9" x14ac:dyDescent="0.2">
      <c r="A47" s="24" t="s">
        <v>338</v>
      </c>
      <c r="B47" s="24" t="s">
        <v>337</v>
      </c>
      <c r="C47" s="24" t="s">
        <v>339</v>
      </c>
      <c r="D47" s="27">
        <v>1575983</v>
      </c>
      <c r="E47" s="25">
        <v>1673.4544539999999</v>
      </c>
      <c r="F47" s="26">
        <v>1.2361020563091201</v>
      </c>
    </row>
    <row r="48" spans="1:9" x14ac:dyDescent="0.2">
      <c r="A48" s="24" t="s">
        <v>341</v>
      </c>
      <c r="B48" s="24" t="s">
        <v>340</v>
      </c>
      <c r="C48" s="24" t="s">
        <v>137</v>
      </c>
      <c r="D48" s="27">
        <v>65000</v>
      </c>
      <c r="E48" s="25">
        <v>1667.0183420000001</v>
      </c>
      <c r="F48" s="26">
        <v>1.2313480032431301</v>
      </c>
    </row>
    <row r="49" spans="1:9" x14ac:dyDescent="0.2">
      <c r="A49" s="24" t="s">
        <v>343</v>
      </c>
      <c r="B49" s="24" t="s">
        <v>342</v>
      </c>
      <c r="C49" s="24" t="s">
        <v>156</v>
      </c>
      <c r="D49" s="27">
        <v>25300</v>
      </c>
      <c r="E49" s="25">
        <v>1352.7290720000001</v>
      </c>
      <c r="F49" s="26">
        <v>0.99919730921360705</v>
      </c>
    </row>
    <row r="50" spans="1:9" x14ac:dyDescent="0.2">
      <c r="A50" s="24" t="s">
        <v>345</v>
      </c>
      <c r="B50" s="24" t="s">
        <v>344</v>
      </c>
      <c r="C50" s="24" t="s">
        <v>97</v>
      </c>
      <c r="D50" s="27">
        <v>43300</v>
      </c>
      <c r="E50" s="25">
        <v>1337.1799920000001</v>
      </c>
      <c r="F50" s="26">
        <v>0.98771193552101899</v>
      </c>
    </row>
    <row r="51" spans="1:9" x14ac:dyDescent="0.2">
      <c r="A51" s="24" t="s">
        <v>347</v>
      </c>
      <c r="B51" s="24" t="s">
        <v>346</v>
      </c>
      <c r="C51" s="24" t="s">
        <v>334</v>
      </c>
      <c r="D51" s="27">
        <v>500000</v>
      </c>
      <c r="E51" s="25">
        <v>783.1891607</v>
      </c>
      <c r="F51" s="26">
        <v>0.57850497795518896</v>
      </c>
    </row>
    <row r="52" spans="1:9" x14ac:dyDescent="0.2">
      <c r="A52" s="24" t="s">
        <v>349</v>
      </c>
      <c r="B52" s="24" t="s">
        <v>348</v>
      </c>
      <c r="C52" s="24" t="s">
        <v>339</v>
      </c>
      <c r="D52" s="27">
        <v>244000</v>
      </c>
      <c r="E52" s="25">
        <v>662.69516780000004</v>
      </c>
      <c r="F52" s="26">
        <v>0.489501735566026</v>
      </c>
    </row>
    <row r="53" spans="1:9" x14ac:dyDescent="0.2">
      <c r="A53" s="23" t="s">
        <v>27</v>
      </c>
      <c r="B53" s="23"/>
      <c r="C53" s="23"/>
      <c r="D53" s="23"/>
      <c r="E53" s="28">
        <f>SUM(E42:E52)</f>
        <v>17763.547711499999</v>
      </c>
      <c r="F53" s="29">
        <f>SUM(F42:F52)</f>
        <v>13.121096783390724</v>
      </c>
      <c r="G53" s="17"/>
      <c r="H53" s="17"/>
      <c r="I53" s="17"/>
    </row>
    <row r="54" spans="1:9" x14ac:dyDescent="0.2">
      <c r="A54" s="24"/>
      <c r="B54" s="24"/>
      <c r="C54" s="24"/>
      <c r="D54" s="24"/>
      <c r="E54" s="25"/>
      <c r="F54" s="26"/>
    </row>
    <row r="55" spans="1:9" x14ac:dyDescent="0.2">
      <c r="A55" s="23" t="s">
        <v>833</v>
      </c>
      <c r="B55" s="24"/>
      <c r="C55" s="24"/>
      <c r="D55" s="24"/>
      <c r="E55" s="25"/>
      <c r="F55" s="26"/>
    </row>
    <row r="56" spans="1:9" x14ac:dyDescent="0.2">
      <c r="A56" s="24" t="s">
        <v>352</v>
      </c>
      <c r="B56" s="24" t="s">
        <v>351</v>
      </c>
      <c r="C56" s="24" t="s">
        <v>353</v>
      </c>
      <c r="D56" s="27">
        <v>3408000</v>
      </c>
      <c r="E56" s="25">
        <v>2463.9354370000001</v>
      </c>
      <c r="F56" s="26">
        <v>1.8199931602611801</v>
      </c>
    </row>
    <row r="57" spans="1:9" x14ac:dyDescent="0.2">
      <c r="A57" s="23" t="s">
        <v>27</v>
      </c>
      <c r="B57" s="23"/>
      <c r="C57" s="23"/>
      <c r="D57" s="23"/>
      <c r="E57" s="28">
        <f>SUM(E56:E56)</f>
        <v>2463.9354370000001</v>
      </c>
      <c r="F57" s="29">
        <f>SUM(F56:F56)</f>
        <v>1.8199931602611801</v>
      </c>
      <c r="G57" s="17"/>
      <c r="H57" s="17"/>
      <c r="I57" s="17"/>
    </row>
    <row r="58" spans="1:9" x14ac:dyDescent="0.2">
      <c r="A58" s="24"/>
      <c r="B58" s="24"/>
      <c r="C58" s="24"/>
      <c r="D58" s="24"/>
      <c r="E58" s="25"/>
      <c r="F58" s="26"/>
    </row>
    <row r="59" spans="1:9" x14ac:dyDescent="0.2">
      <c r="A59" s="23" t="s">
        <v>30</v>
      </c>
      <c r="B59" s="23"/>
      <c r="C59" s="23"/>
      <c r="D59" s="23"/>
      <c r="E59" s="28">
        <f>E35+E40+E53+E57</f>
        <v>128891.13579850001</v>
      </c>
      <c r="F59" s="29">
        <f>F35+F40+F53+F57</f>
        <v>95.205816698339461</v>
      </c>
      <c r="G59" s="17"/>
      <c r="H59" s="17"/>
      <c r="I59" s="17"/>
    </row>
    <row r="60" spans="1:9" x14ac:dyDescent="0.2">
      <c r="A60" s="23"/>
      <c r="B60" s="23"/>
      <c r="C60" s="23"/>
      <c r="D60" s="23"/>
      <c r="E60" s="28"/>
      <c r="F60" s="29"/>
      <c r="G60" s="17"/>
      <c r="H60" s="17"/>
      <c r="I60" s="17"/>
    </row>
    <row r="61" spans="1:9" x14ac:dyDescent="0.2">
      <c r="A61" s="23" t="s">
        <v>32</v>
      </c>
      <c r="B61" s="23"/>
      <c r="C61" s="23"/>
      <c r="D61" s="23"/>
      <c r="E61" s="28">
        <f>E63-(E35+E40+E53+E57)</f>
        <v>6490.4409457999864</v>
      </c>
      <c r="F61" s="29">
        <f>F63-(F35+F40+F53+F57)</f>
        <v>4.7941833016605386</v>
      </c>
      <c r="G61" s="17"/>
      <c r="H61" s="17"/>
      <c r="I61" s="17"/>
    </row>
    <row r="62" spans="1:9" x14ac:dyDescent="0.2">
      <c r="A62" s="23"/>
      <c r="B62" s="23"/>
      <c r="C62" s="23"/>
      <c r="D62" s="23"/>
      <c r="E62" s="28"/>
      <c r="F62" s="29"/>
      <c r="G62" s="17"/>
      <c r="H62" s="17"/>
      <c r="I62" s="17"/>
    </row>
    <row r="63" spans="1:9" x14ac:dyDescent="0.2">
      <c r="A63" s="30" t="s">
        <v>31</v>
      </c>
      <c r="B63" s="30"/>
      <c r="C63" s="30"/>
      <c r="D63" s="30"/>
      <c r="E63" s="31">
        <v>135381.57674429999</v>
      </c>
      <c r="F63" s="32">
        <v>100</v>
      </c>
      <c r="G63" s="17"/>
      <c r="H63" s="17"/>
      <c r="I63" s="17"/>
    </row>
    <row r="66" spans="1:4" x14ac:dyDescent="0.2">
      <c r="A66" s="17" t="s">
        <v>35</v>
      </c>
    </row>
    <row r="67" spans="1:4" x14ac:dyDescent="0.2">
      <c r="A67" s="17" t="s">
        <v>36</v>
      </c>
    </row>
    <row r="68" spans="1:4" x14ac:dyDescent="0.2">
      <c r="A68" s="17" t="s">
        <v>37</v>
      </c>
      <c r="B68" s="17"/>
      <c r="C68" s="33" t="s">
        <v>39</v>
      </c>
      <c r="D68" s="17" t="s">
        <v>38</v>
      </c>
    </row>
    <row r="69" spans="1:4" x14ac:dyDescent="0.2">
      <c r="A69" s="7" t="s">
        <v>72</v>
      </c>
      <c r="C69" s="34">
        <v>83.523300000000006</v>
      </c>
      <c r="D69" s="34">
        <v>87.542500000000004</v>
      </c>
    </row>
    <row r="70" spans="1:4" x14ac:dyDescent="0.2">
      <c r="A70" s="7" t="s">
        <v>74</v>
      </c>
      <c r="C70" s="34">
        <v>20.1677</v>
      </c>
      <c r="D70" s="34">
        <v>20.217300000000002</v>
      </c>
    </row>
    <row r="71" spans="1:4" x14ac:dyDescent="0.2">
      <c r="A71" s="7" t="s">
        <v>73</v>
      </c>
      <c r="C71" s="34">
        <v>89.194199999999995</v>
      </c>
      <c r="D71" s="34">
        <v>93.825599999999994</v>
      </c>
    </row>
    <row r="72" spans="1:4" x14ac:dyDescent="0.2">
      <c r="A72" s="7" t="s">
        <v>75</v>
      </c>
      <c r="C72" s="34">
        <v>22.1965</v>
      </c>
      <c r="D72" s="34">
        <v>22.3124</v>
      </c>
    </row>
    <row r="74" spans="1:4" x14ac:dyDescent="0.2">
      <c r="A74" s="17" t="s">
        <v>41</v>
      </c>
    </row>
    <row r="75" spans="1:4" x14ac:dyDescent="0.2">
      <c r="A75" s="89" t="s">
        <v>57</v>
      </c>
      <c r="B75" s="90"/>
      <c r="C75" s="37" t="s">
        <v>58</v>
      </c>
    </row>
    <row r="76" spans="1:4" x14ac:dyDescent="0.2">
      <c r="A76" s="85" t="s">
        <v>74</v>
      </c>
      <c r="B76" s="86"/>
      <c r="C76" s="38">
        <v>0.85</v>
      </c>
    </row>
    <row r="77" spans="1:4" x14ac:dyDescent="0.2">
      <c r="A77" s="85" t="s">
        <v>75</v>
      </c>
      <c r="B77" s="86"/>
      <c r="C77" s="38">
        <v>0.95</v>
      </c>
    </row>
    <row r="78" spans="1:4" x14ac:dyDescent="0.2">
      <c r="A78" s="7" t="s">
        <v>59</v>
      </c>
    </row>
    <row r="79" spans="1:4" x14ac:dyDescent="0.2">
      <c r="A79" s="7" t="s">
        <v>40</v>
      </c>
    </row>
    <row r="81" spans="1:4" x14ac:dyDescent="0.2">
      <c r="A81" s="17" t="s">
        <v>241</v>
      </c>
      <c r="D81" s="54">
        <v>0.117648018625444</v>
      </c>
    </row>
    <row r="83" spans="1:4" x14ac:dyDescent="0.2">
      <c r="A83" s="17" t="s">
        <v>810</v>
      </c>
    </row>
    <row r="84" spans="1:4" x14ac:dyDescent="0.2">
      <c r="A84" s="56"/>
    </row>
    <row r="85" spans="1:4" x14ac:dyDescent="0.2">
      <c r="A85" s="57" t="s">
        <v>805</v>
      </c>
    </row>
    <row r="86" spans="1:4" x14ac:dyDescent="0.2">
      <c r="A86" s="58"/>
    </row>
    <row r="87" spans="1:4" x14ac:dyDescent="0.2">
      <c r="A87" s="59"/>
    </row>
    <row r="88" spans="1:4" x14ac:dyDescent="0.2">
      <c r="A88" s="59"/>
    </row>
    <row r="89" spans="1:4" x14ac:dyDescent="0.2">
      <c r="A89" s="59"/>
    </row>
    <row r="90" spans="1:4" x14ac:dyDescent="0.2">
      <c r="A90" s="59"/>
    </row>
    <row r="91" spans="1:4" x14ac:dyDescent="0.2">
      <c r="A91" s="59"/>
    </row>
    <row r="92" spans="1:4" x14ac:dyDescent="0.2">
      <c r="A92" s="59"/>
    </row>
    <row r="93" spans="1:4" x14ac:dyDescent="0.2">
      <c r="A93" s="59"/>
    </row>
    <row r="94" spans="1:4" x14ac:dyDescent="0.2">
      <c r="A94" s="59"/>
    </row>
    <row r="95" spans="1:4" x14ac:dyDescent="0.2">
      <c r="A95" s="59"/>
    </row>
    <row r="96" spans="1:4" x14ac:dyDescent="0.2">
      <c r="A96" s="59"/>
    </row>
    <row r="97" spans="1:1" x14ac:dyDescent="0.2">
      <c r="A97" s="59"/>
    </row>
    <row r="98" spans="1:1" x14ac:dyDescent="0.2">
      <c r="A98" s="57" t="s">
        <v>812</v>
      </c>
    </row>
    <row r="99" spans="1:1" x14ac:dyDescent="0.2">
      <c r="A99" s="59"/>
    </row>
    <row r="100" spans="1:1" x14ac:dyDescent="0.2">
      <c r="A100" s="57" t="s">
        <v>806</v>
      </c>
    </row>
    <row r="101" spans="1:1" x14ac:dyDescent="0.2">
      <c r="A101" s="59"/>
    </row>
    <row r="102" spans="1:1" x14ac:dyDescent="0.2">
      <c r="A102" s="59"/>
    </row>
    <row r="103" spans="1:1" x14ac:dyDescent="0.2">
      <c r="A103" s="59"/>
    </row>
    <row r="104" spans="1:1" x14ac:dyDescent="0.2">
      <c r="A104" s="59"/>
    </row>
    <row r="105" spans="1:1" x14ac:dyDescent="0.2">
      <c r="A105" s="59"/>
    </row>
    <row r="106" spans="1:1" x14ac:dyDescent="0.2">
      <c r="A106" s="59"/>
    </row>
    <row r="107" spans="1:1" x14ac:dyDescent="0.2">
      <c r="A107" s="59"/>
    </row>
    <row r="108" spans="1:1" x14ac:dyDescent="0.2">
      <c r="A108" s="59"/>
    </row>
    <row r="109" spans="1:1" x14ac:dyDescent="0.2">
      <c r="A109" s="59"/>
    </row>
    <row r="110" spans="1:1" x14ac:dyDescent="0.2">
      <c r="A110" s="59"/>
    </row>
    <row r="111" spans="1:1" x14ac:dyDescent="0.2">
      <c r="A111" s="59"/>
    </row>
    <row r="112" spans="1:1" x14ac:dyDescent="0.2">
      <c r="A112" s="59"/>
    </row>
  </sheetData>
  <mergeCells count="4">
    <mergeCell ref="A1:F1"/>
    <mergeCell ref="A75:B75"/>
    <mergeCell ref="A76:B76"/>
    <mergeCell ref="A77:B77"/>
  </mergeCells>
  <conditionalFormatting sqref="F2:F3 F5:F82">
    <cfRule type="cellIs" dxfId="54" priority="2" stopIfTrue="1" operator="between">
      <formula>0.009</formula>
      <formula>-0.009</formula>
    </cfRule>
  </conditionalFormatting>
  <conditionalFormatting sqref="F83:F214">
    <cfRule type="cellIs" dxfId="53" priority="1" stopIfTrue="1" operator="between">
      <formula>0.009</formula>
      <formula>-0.009</formula>
    </cfRule>
  </conditionalFormatting>
  <hyperlinks>
    <hyperlink ref="A86"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23"/>
  <sheetViews>
    <sheetView workbookViewId="0">
      <selection sqref="A1:F1"/>
    </sheetView>
  </sheetViews>
  <sheetFormatPr defaultColWidth="9.140625" defaultRowHeight="11.25" x14ac:dyDescent="0.2"/>
  <cols>
    <col min="1" max="1" width="38.7109375" style="7" bestFit="1" customWidth="1"/>
    <col min="2" max="2" width="34.28515625" style="7" bestFit="1" customWidth="1"/>
    <col min="3" max="3" width="24.7109375" style="7" bestFit="1" customWidth="1"/>
    <col min="4" max="4" width="15.140625" style="7" bestFit="1" customWidth="1"/>
    <col min="5" max="5" width="22.85546875" style="10" customWidth="1"/>
    <col min="6" max="6" width="13.5703125" style="11" bestFit="1" customWidth="1"/>
    <col min="7" max="16384" width="9.140625" style="7"/>
  </cols>
  <sheetData>
    <row r="1" spans="1:6" s="1" customFormat="1" ht="15" x14ac:dyDescent="0.2">
      <c r="A1" s="87" t="s">
        <v>13</v>
      </c>
      <c r="B1" s="88"/>
      <c r="C1" s="88"/>
      <c r="D1" s="88"/>
      <c r="E1" s="88"/>
      <c r="F1" s="8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306</v>
      </c>
      <c r="D4" s="13" t="s">
        <v>1</v>
      </c>
      <c r="E4" s="15" t="s">
        <v>6</v>
      </c>
      <c r="F4" s="12" t="s">
        <v>3</v>
      </c>
    </row>
    <row r="5" spans="1:6" x14ac:dyDescent="0.2">
      <c r="A5" s="19" t="s">
        <v>81</v>
      </c>
      <c r="B5" s="20"/>
      <c r="C5" s="20"/>
      <c r="D5" s="20"/>
      <c r="E5" s="21"/>
      <c r="F5" s="22"/>
    </row>
    <row r="6" spans="1:6" x14ac:dyDescent="0.2">
      <c r="A6" s="23" t="s">
        <v>26</v>
      </c>
      <c r="B6" s="24"/>
      <c r="C6" s="24"/>
      <c r="D6" s="24"/>
      <c r="E6" s="25"/>
      <c r="F6" s="26"/>
    </row>
    <row r="7" spans="1:6" x14ac:dyDescent="0.2">
      <c r="A7" s="24" t="s">
        <v>88</v>
      </c>
      <c r="B7" s="24" t="s">
        <v>87</v>
      </c>
      <c r="C7" s="24" t="s">
        <v>89</v>
      </c>
      <c r="D7" s="27">
        <v>657408</v>
      </c>
      <c r="E7" s="25">
        <v>10082.995199999999</v>
      </c>
      <c r="F7" s="26">
        <v>14.1275793451616</v>
      </c>
    </row>
    <row r="8" spans="1:6" x14ac:dyDescent="0.2">
      <c r="A8" s="24" t="s">
        <v>312</v>
      </c>
      <c r="B8" s="24" t="s">
        <v>311</v>
      </c>
      <c r="C8" s="24" t="s">
        <v>89</v>
      </c>
      <c r="D8" s="27">
        <v>264394</v>
      </c>
      <c r="E8" s="25">
        <v>8880.2012780000005</v>
      </c>
      <c r="F8" s="26">
        <v>12.442309618073599</v>
      </c>
    </row>
    <row r="9" spans="1:6" x14ac:dyDescent="0.2">
      <c r="A9" s="24" t="s">
        <v>104</v>
      </c>
      <c r="B9" s="24" t="s">
        <v>103</v>
      </c>
      <c r="C9" s="24" t="s">
        <v>89</v>
      </c>
      <c r="D9" s="27">
        <v>628738</v>
      </c>
      <c r="E9" s="25">
        <v>7055.6978360000003</v>
      </c>
      <c r="F9" s="26">
        <v>9.8859445072010796</v>
      </c>
    </row>
    <row r="10" spans="1:6" x14ac:dyDescent="0.2">
      <c r="A10" s="24" t="s">
        <v>96</v>
      </c>
      <c r="B10" s="24" t="s">
        <v>95</v>
      </c>
      <c r="C10" s="24" t="s">
        <v>97</v>
      </c>
      <c r="D10" s="27">
        <v>509988</v>
      </c>
      <c r="E10" s="25">
        <v>3928.4375639999998</v>
      </c>
      <c r="F10" s="26">
        <v>5.5042487164848799</v>
      </c>
    </row>
    <row r="11" spans="1:6" x14ac:dyDescent="0.2">
      <c r="A11" s="24" t="s">
        <v>173</v>
      </c>
      <c r="B11" s="24" t="s">
        <v>172</v>
      </c>
      <c r="C11" s="24" t="s">
        <v>89</v>
      </c>
      <c r="D11" s="27">
        <v>284336</v>
      </c>
      <c r="E11" s="25">
        <v>2886.0104000000001</v>
      </c>
      <c r="F11" s="26">
        <v>4.0436735422587002</v>
      </c>
    </row>
    <row r="12" spans="1:6" x14ac:dyDescent="0.2">
      <c r="A12" s="24" t="s">
        <v>355</v>
      </c>
      <c r="B12" s="24" t="s">
        <v>354</v>
      </c>
      <c r="C12" s="24" t="s">
        <v>149</v>
      </c>
      <c r="D12" s="27">
        <v>56186</v>
      </c>
      <c r="E12" s="25">
        <v>2062.5599670000001</v>
      </c>
      <c r="F12" s="26">
        <v>2.8899130674927198</v>
      </c>
    </row>
    <row r="13" spans="1:6" x14ac:dyDescent="0.2">
      <c r="A13" s="24" t="s">
        <v>155</v>
      </c>
      <c r="B13" s="24" t="s">
        <v>154</v>
      </c>
      <c r="C13" s="24" t="s">
        <v>156</v>
      </c>
      <c r="D13" s="27">
        <v>228123</v>
      </c>
      <c r="E13" s="25">
        <v>2007.140216</v>
      </c>
      <c r="F13" s="26">
        <v>2.81226283420275</v>
      </c>
    </row>
    <row r="14" spans="1:6" x14ac:dyDescent="0.2">
      <c r="A14" s="24" t="s">
        <v>166</v>
      </c>
      <c r="B14" s="24" t="s">
        <v>165</v>
      </c>
      <c r="C14" s="24" t="s">
        <v>149</v>
      </c>
      <c r="D14" s="27">
        <v>3560723</v>
      </c>
      <c r="E14" s="25">
        <v>1771.459693</v>
      </c>
      <c r="F14" s="26">
        <v>2.4820439634458098</v>
      </c>
    </row>
    <row r="15" spans="1:6" x14ac:dyDescent="0.2">
      <c r="A15" s="24" t="s">
        <v>190</v>
      </c>
      <c r="B15" s="24" t="s">
        <v>189</v>
      </c>
      <c r="C15" s="24" t="s">
        <v>191</v>
      </c>
      <c r="D15" s="27">
        <v>386738</v>
      </c>
      <c r="E15" s="25">
        <v>1657.3656989999999</v>
      </c>
      <c r="F15" s="26">
        <v>2.3221835329815201</v>
      </c>
    </row>
    <row r="16" spans="1:6" x14ac:dyDescent="0.2">
      <c r="A16" s="24" t="s">
        <v>185</v>
      </c>
      <c r="B16" s="24" t="s">
        <v>184</v>
      </c>
      <c r="C16" s="24" t="s">
        <v>186</v>
      </c>
      <c r="D16" s="27">
        <v>44039</v>
      </c>
      <c r="E16" s="25">
        <v>1014.65856</v>
      </c>
      <c r="F16" s="26">
        <v>1.42166777136296</v>
      </c>
    </row>
    <row r="17" spans="1:9" x14ac:dyDescent="0.2">
      <c r="A17" s="24" t="s">
        <v>357</v>
      </c>
      <c r="B17" s="24" t="s">
        <v>356</v>
      </c>
      <c r="C17" s="24" t="s">
        <v>191</v>
      </c>
      <c r="D17" s="27">
        <v>188516</v>
      </c>
      <c r="E17" s="25">
        <v>1000.831444</v>
      </c>
      <c r="F17" s="26">
        <v>1.4022941949077401</v>
      </c>
    </row>
    <row r="18" spans="1:9" x14ac:dyDescent="0.2">
      <c r="A18" s="24" t="s">
        <v>200</v>
      </c>
      <c r="B18" s="24" t="s">
        <v>199</v>
      </c>
      <c r="C18" s="24" t="s">
        <v>156</v>
      </c>
      <c r="D18" s="27">
        <v>67217</v>
      </c>
      <c r="E18" s="25">
        <v>742.88228400000003</v>
      </c>
      <c r="F18" s="26">
        <v>1.04087408583958</v>
      </c>
    </row>
    <row r="19" spans="1:9" x14ac:dyDescent="0.2">
      <c r="A19" s="24" t="s">
        <v>359</v>
      </c>
      <c r="B19" s="24" t="s">
        <v>358</v>
      </c>
      <c r="C19" s="24" t="s">
        <v>149</v>
      </c>
      <c r="D19" s="27">
        <v>15929</v>
      </c>
      <c r="E19" s="25">
        <v>722.95359399999995</v>
      </c>
      <c r="F19" s="26">
        <v>1.0129514156770301</v>
      </c>
    </row>
    <row r="20" spans="1:9" x14ac:dyDescent="0.2">
      <c r="A20" s="24" t="s">
        <v>361</v>
      </c>
      <c r="B20" s="24" t="s">
        <v>360</v>
      </c>
      <c r="C20" s="24" t="s">
        <v>89</v>
      </c>
      <c r="D20" s="27">
        <v>30759</v>
      </c>
      <c r="E20" s="25">
        <v>637.57255199999997</v>
      </c>
      <c r="F20" s="26">
        <v>0.89332154166622602</v>
      </c>
    </row>
    <row r="21" spans="1:9" x14ac:dyDescent="0.2">
      <c r="A21" s="24" t="s">
        <v>363</v>
      </c>
      <c r="B21" s="24" t="s">
        <v>362</v>
      </c>
      <c r="C21" s="24" t="s">
        <v>89</v>
      </c>
      <c r="D21" s="27">
        <v>160474</v>
      </c>
      <c r="E21" s="25">
        <v>589.100054</v>
      </c>
      <c r="F21" s="26">
        <v>0.82540530765342102</v>
      </c>
    </row>
    <row r="22" spans="1:9" x14ac:dyDescent="0.2">
      <c r="A22" s="24" t="s">
        <v>365</v>
      </c>
      <c r="B22" s="24" t="s">
        <v>364</v>
      </c>
      <c r="C22" s="24" t="s">
        <v>149</v>
      </c>
      <c r="D22" s="27">
        <v>390108</v>
      </c>
      <c r="E22" s="25">
        <v>533.27763600000003</v>
      </c>
      <c r="F22" s="26">
        <v>0.74719088585802296</v>
      </c>
    </row>
    <row r="23" spans="1:9" x14ac:dyDescent="0.2">
      <c r="A23" s="24" t="s">
        <v>367</v>
      </c>
      <c r="B23" s="24" t="s">
        <v>366</v>
      </c>
      <c r="C23" s="24" t="s">
        <v>89</v>
      </c>
      <c r="D23" s="27">
        <v>100550</v>
      </c>
      <c r="E23" s="25">
        <v>442.21890000000002</v>
      </c>
      <c r="F23" s="26">
        <v>0.619605828799767</v>
      </c>
    </row>
    <row r="24" spans="1:9" x14ac:dyDescent="0.2">
      <c r="A24" s="24" t="s">
        <v>369</v>
      </c>
      <c r="B24" s="24" t="s">
        <v>368</v>
      </c>
      <c r="C24" s="24" t="s">
        <v>186</v>
      </c>
      <c r="D24" s="27">
        <v>375996</v>
      </c>
      <c r="E24" s="25">
        <v>406.26367800000003</v>
      </c>
      <c r="F24" s="26">
        <v>0.56922791612577295</v>
      </c>
    </row>
    <row r="25" spans="1:9" x14ac:dyDescent="0.2">
      <c r="A25" s="24" t="s">
        <v>371</v>
      </c>
      <c r="B25" s="24" t="s">
        <v>370</v>
      </c>
      <c r="C25" s="24" t="s">
        <v>186</v>
      </c>
      <c r="D25" s="27">
        <v>235566</v>
      </c>
      <c r="E25" s="25">
        <v>219.90086099999999</v>
      </c>
      <c r="F25" s="26">
        <v>0.30810952501959399</v>
      </c>
    </row>
    <row r="26" spans="1:9" x14ac:dyDescent="0.2">
      <c r="A26" s="24" t="s">
        <v>373</v>
      </c>
      <c r="B26" s="24" t="s">
        <v>372</v>
      </c>
      <c r="C26" s="24" t="s">
        <v>89</v>
      </c>
      <c r="D26" s="27">
        <v>43495</v>
      </c>
      <c r="E26" s="25">
        <v>100.16898500000001</v>
      </c>
      <c r="F26" s="26">
        <v>0.14034969326493399</v>
      </c>
    </row>
    <row r="27" spans="1:9" x14ac:dyDescent="0.2">
      <c r="A27" s="24" t="s">
        <v>375</v>
      </c>
      <c r="B27" s="24" t="s">
        <v>374</v>
      </c>
      <c r="C27" s="24" t="s">
        <v>89</v>
      </c>
      <c r="D27" s="27">
        <v>63629</v>
      </c>
      <c r="E27" s="25">
        <v>92.198420999999996</v>
      </c>
      <c r="F27" s="26">
        <v>0.129181903029777</v>
      </c>
    </row>
    <row r="28" spans="1:9" x14ac:dyDescent="0.2">
      <c r="A28" s="23" t="s">
        <v>27</v>
      </c>
      <c r="B28" s="23"/>
      <c r="C28" s="23"/>
      <c r="D28" s="23"/>
      <c r="E28" s="28">
        <f>SUM(E7:E27)</f>
        <v>46833.894822000002</v>
      </c>
      <c r="F28" s="29">
        <f>SUM(F7:F27)</f>
        <v>65.620339196507487</v>
      </c>
      <c r="G28" s="17"/>
      <c r="H28" s="17"/>
      <c r="I28" s="17"/>
    </row>
    <row r="29" spans="1:9" x14ac:dyDescent="0.2">
      <c r="A29" s="24"/>
      <c r="B29" s="24"/>
      <c r="C29" s="24"/>
      <c r="D29" s="24"/>
      <c r="E29" s="25"/>
      <c r="F29" s="26"/>
    </row>
    <row r="30" spans="1:9" x14ac:dyDescent="0.2">
      <c r="A30" s="23" t="s">
        <v>326</v>
      </c>
      <c r="B30" s="24"/>
      <c r="C30" s="24"/>
      <c r="D30" s="24"/>
      <c r="E30" s="25"/>
      <c r="F30" s="26"/>
    </row>
    <row r="31" spans="1:9" x14ac:dyDescent="0.2">
      <c r="A31" s="24" t="s">
        <v>343</v>
      </c>
      <c r="B31" s="24" t="s">
        <v>342</v>
      </c>
      <c r="C31" s="24" t="s">
        <v>156</v>
      </c>
      <c r="D31" s="27">
        <v>26334</v>
      </c>
      <c r="E31" s="25">
        <v>1439.9413099999999</v>
      </c>
      <c r="F31" s="26">
        <v>2.0175438652793298</v>
      </c>
    </row>
    <row r="32" spans="1:9" x14ac:dyDescent="0.2">
      <c r="A32" s="24" t="s">
        <v>377</v>
      </c>
      <c r="B32" s="24" t="s">
        <v>376</v>
      </c>
      <c r="C32" s="24" t="s">
        <v>149</v>
      </c>
      <c r="D32" s="27">
        <v>111883</v>
      </c>
      <c r="E32" s="25">
        <v>1258.186539</v>
      </c>
      <c r="F32" s="26">
        <v>1.7628819421372699</v>
      </c>
    </row>
    <row r="33" spans="1:6" x14ac:dyDescent="0.2">
      <c r="A33" s="24" t="s">
        <v>379</v>
      </c>
      <c r="B33" s="24" t="s">
        <v>378</v>
      </c>
      <c r="C33" s="24" t="s">
        <v>149</v>
      </c>
      <c r="D33" s="27">
        <v>14487</v>
      </c>
      <c r="E33" s="25">
        <v>1223.883748</v>
      </c>
      <c r="F33" s="26">
        <v>1.71481929884522</v>
      </c>
    </row>
    <row r="34" spans="1:6" x14ac:dyDescent="0.2">
      <c r="A34" s="24" t="s">
        <v>381</v>
      </c>
      <c r="B34" s="24" t="s">
        <v>380</v>
      </c>
      <c r="C34" s="24" t="s">
        <v>156</v>
      </c>
      <c r="D34" s="27">
        <v>90474</v>
      </c>
      <c r="E34" s="25">
        <v>1199.16515</v>
      </c>
      <c r="F34" s="26">
        <v>1.6801853485537299</v>
      </c>
    </row>
    <row r="35" spans="1:6" x14ac:dyDescent="0.2">
      <c r="A35" s="24" t="s">
        <v>383</v>
      </c>
      <c r="B35" s="24" t="s">
        <v>382</v>
      </c>
      <c r="C35" s="24" t="s">
        <v>89</v>
      </c>
      <c r="D35" s="27">
        <v>25217</v>
      </c>
      <c r="E35" s="25">
        <v>1007.285916</v>
      </c>
      <c r="F35" s="26">
        <v>1.41133774431964</v>
      </c>
    </row>
    <row r="36" spans="1:6" x14ac:dyDescent="0.2">
      <c r="A36" s="24" t="s">
        <v>385</v>
      </c>
      <c r="B36" s="24" t="s">
        <v>384</v>
      </c>
      <c r="C36" s="24" t="s">
        <v>334</v>
      </c>
      <c r="D36" s="27">
        <v>22900</v>
      </c>
      <c r="E36" s="25">
        <v>925.72368180000001</v>
      </c>
      <c r="F36" s="26">
        <v>1.2970585135580199</v>
      </c>
    </row>
    <row r="37" spans="1:6" x14ac:dyDescent="0.2">
      <c r="A37" s="24" t="s">
        <v>387</v>
      </c>
      <c r="B37" s="24" t="s">
        <v>386</v>
      </c>
      <c r="C37" s="24" t="s">
        <v>116</v>
      </c>
      <c r="D37" s="27">
        <v>30808</v>
      </c>
      <c r="E37" s="25">
        <v>731.37241570000003</v>
      </c>
      <c r="F37" s="26">
        <v>1.0247472728802101</v>
      </c>
    </row>
    <row r="38" spans="1:6" x14ac:dyDescent="0.2">
      <c r="A38" s="24" t="s">
        <v>333</v>
      </c>
      <c r="B38" s="24" t="s">
        <v>332</v>
      </c>
      <c r="C38" s="24" t="s">
        <v>334</v>
      </c>
      <c r="D38" s="27">
        <v>37000</v>
      </c>
      <c r="E38" s="25">
        <v>723.69402579999996</v>
      </c>
      <c r="F38" s="26">
        <v>1.0139888563181001</v>
      </c>
    </row>
    <row r="39" spans="1:6" x14ac:dyDescent="0.2">
      <c r="A39" s="24" t="s">
        <v>389</v>
      </c>
      <c r="B39" s="24" t="s">
        <v>388</v>
      </c>
      <c r="C39" s="24" t="s">
        <v>156</v>
      </c>
      <c r="D39" s="27">
        <v>5173</v>
      </c>
      <c r="E39" s="25">
        <v>711.78837439999995</v>
      </c>
      <c r="F39" s="26">
        <v>0.997307500086837</v>
      </c>
    </row>
    <row r="40" spans="1:6" x14ac:dyDescent="0.2">
      <c r="A40" s="24" t="s">
        <v>391</v>
      </c>
      <c r="B40" s="24" t="s">
        <v>390</v>
      </c>
      <c r="C40" s="24" t="s">
        <v>89</v>
      </c>
      <c r="D40" s="27">
        <v>3100</v>
      </c>
      <c r="E40" s="25">
        <v>629.29924589999996</v>
      </c>
      <c r="F40" s="26">
        <v>0.88172957062427204</v>
      </c>
    </row>
    <row r="41" spans="1:6" x14ac:dyDescent="0.2">
      <c r="A41" s="24" t="s">
        <v>393</v>
      </c>
      <c r="B41" s="24" t="s">
        <v>392</v>
      </c>
      <c r="C41" s="24" t="s">
        <v>394</v>
      </c>
      <c r="D41" s="27">
        <v>1273</v>
      </c>
      <c r="E41" s="25">
        <v>582.0945739</v>
      </c>
      <c r="F41" s="26">
        <v>0.81558972468421598</v>
      </c>
    </row>
    <row r="42" spans="1:6" x14ac:dyDescent="0.2">
      <c r="A42" s="24" t="s">
        <v>396</v>
      </c>
      <c r="B42" s="24" t="s">
        <v>395</v>
      </c>
      <c r="C42" s="24" t="s">
        <v>334</v>
      </c>
      <c r="D42" s="27">
        <v>1149</v>
      </c>
      <c r="E42" s="25">
        <v>521.58687780000002</v>
      </c>
      <c r="F42" s="26">
        <v>0.73081062277155495</v>
      </c>
    </row>
    <row r="43" spans="1:6" x14ac:dyDescent="0.2">
      <c r="A43" s="24" t="s">
        <v>398</v>
      </c>
      <c r="B43" s="24" t="s">
        <v>397</v>
      </c>
      <c r="C43" s="24" t="s">
        <v>334</v>
      </c>
      <c r="D43" s="27">
        <v>19982</v>
      </c>
      <c r="E43" s="25">
        <v>462.58101210000001</v>
      </c>
      <c r="F43" s="26">
        <v>0.64813577933746302</v>
      </c>
    </row>
    <row r="44" spans="1:6" x14ac:dyDescent="0.2">
      <c r="A44" s="24" t="s">
        <v>400</v>
      </c>
      <c r="B44" s="24" t="s">
        <v>399</v>
      </c>
      <c r="C44" s="24" t="s">
        <v>89</v>
      </c>
      <c r="D44" s="27">
        <v>1500</v>
      </c>
      <c r="E44" s="25">
        <v>455.05990430000003</v>
      </c>
      <c r="F44" s="26">
        <v>0.637597735323714</v>
      </c>
    </row>
    <row r="45" spans="1:6" x14ac:dyDescent="0.2">
      <c r="A45" s="24" t="s">
        <v>402</v>
      </c>
      <c r="B45" s="24" t="s">
        <v>401</v>
      </c>
      <c r="C45" s="24" t="s">
        <v>89</v>
      </c>
      <c r="D45" s="27">
        <v>7250</v>
      </c>
      <c r="E45" s="25">
        <v>445.4264063</v>
      </c>
      <c r="F45" s="26">
        <v>0.62409995964625997</v>
      </c>
    </row>
    <row r="46" spans="1:6" x14ac:dyDescent="0.2">
      <c r="A46" s="24" t="s">
        <v>404</v>
      </c>
      <c r="B46" s="24" t="s">
        <v>403</v>
      </c>
      <c r="C46" s="24" t="s">
        <v>89</v>
      </c>
      <c r="D46" s="27">
        <v>3000</v>
      </c>
      <c r="E46" s="25">
        <v>366.09749929999998</v>
      </c>
      <c r="F46" s="26">
        <v>0.51294990891456405</v>
      </c>
    </row>
    <row r="47" spans="1:6" x14ac:dyDescent="0.2">
      <c r="A47" s="24" t="s">
        <v>406</v>
      </c>
      <c r="B47" s="24" t="s">
        <v>405</v>
      </c>
      <c r="C47" s="24" t="s">
        <v>334</v>
      </c>
      <c r="D47" s="27">
        <v>25000</v>
      </c>
      <c r="E47" s="25">
        <v>355.4997755</v>
      </c>
      <c r="F47" s="26">
        <v>0.49810112828015402</v>
      </c>
    </row>
    <row r="48" spans="1:6" x14ac:dyDescent="0.2">
      <c r="A48" s="24" t="s">
        <v>408</v>
      </c>
      <c r="B48" s="24" t="s">
        <v>407</v>
      </c>
      <c r="C48" s="24" t="s">
        <v>156</v>
      </c>
      <c r="D48" s="27">
        <v>4743</v>
      </c>
      <c r="E48" s="25">
        <v>316.61692909999999</v>
      </c>
      <c r="F48" s="26">
        <v>0.44362123547194099</v>
      </c>
    </row>
    <row r="49" spans="1:9" x14ac:dyDescent="0.2">
      <c r="A49" s="24" t="s">
        <v>410</v>
      </c>
      <c r="B49" s="24" t="s">
        <v>409</v>
      </c>
      <c r="C49" s="24" t="s">
        <v>334</v>
      </c>
      <c r="D49" s="27">
        <v>2300</v>
      </c>
      <c r="E49" s="25">
        <v>271.85714969999998</v>
      </c>
      <c r="F49" s="26">
        <v>0.380907000028743</v>
      </c>
    </row>
    <row r="50" spans="1:9" x14ac:dyDescent="0.2">
      <c r="A50" s="24" t="s">
        <v>412</v>
      </c>
      <c r="B50" s="24" t="s">
        <v>411</v>
      </c>
      <c r="C50" s="24" t="s">
        <v>89</v>
      </c>
      <c r="D50" s="27">
        <v>4500</v>
      </c>
      <c r="E50" s="25">
        <v>223.536474</v>
      </c>
      <c r="F50" s="26">
        <v>0.31320348867890402</v>
      </c>
    </row>
    <row r="51" spans="1:9" x14ac:dyDescent="0.2">
      <c r="A51" s="24" t="s">
        <v>414</v>
      </c>
      <c r="B51" s="24" t="s">
        <v>413</v>
      </c>
      <c r="C51" s="24" t="s">
        <v>149</v>
      </c>
      <c r="D51" s="27">
        <v>2521</v>
      </c>
      <c r="E51" s="25">
        <v>46.002956699999999</v>
      </c>
      <c r="F51" s="26">
        <v>6.44560875017854E-2</v>
      </c>
    </row>
    <row r="52" spans="1:9" x14ac:dyDescent="0.2">
      <c r="A52" s="23" t="s">
        <v>27</v>
      </c>
      <c r="B52" s="23"/>
      <c r="C52" s="23"/>
      <c r="D52" s="23"/>
      <c r="E52" s="28">
        <f>SUM(E30:E51)</f>
        <v>13896.699965299998</v>
      </c>
      <c r="F52" s="29">
        <f>SUM(F30:F51)</f>
        <v>19.471072583241927</v>
      </c>
      <c r="G52" s="17"/>
      <c r="H52" s="17"/>
      <c r="I52" s="17"/>
    </row>
    <row r="53" spans="1:9" x14ac:dyDescent="0.2">
      <c r="A53" s="24"/>
      <c r="B53" s="24"/>
      <c r="C53" s="24"/>
      <c r="D53" s="24"/>
      <c r="E53" s="25"/>
      <c r="F53" s="26"/>
    </row>
    <row r="54" spans="1:9" x14ac:dyDescent="0.2">
      <c r="A54" s="23" t="s">
        <v>350</v>
      </c>
      <c r="B54" s="24"/>
      <c r="C54" s="24"/>
      <c r="D54" s="24"/>
      <c r="E54" s="25"/>
      <c r="F54" s="26"/>
    </row>
    <row r="55" spans="1:9" x14ac:dyDescent="0.2">
      <c r="A55" s="24" t="s">
        <v>416</v>
      </c>
      <c r="B55" s="24" t="s">
        <v>415</v>
      </c>
      <c r="C55" s="24" t="s">
        <v>353</v>
      </c>
      <c r="D55" s="27">
        <v>175810.12400000001</v>
      </c>
      <c r="E55" s="25">
        <v>6224.5123460000004</v>
      </c>
      <c r="F55" s="26">
        <v>8.7213462179425392</v>
      </c>
    </row>
    <row r="56" spans="1:9" x14ac:dyDescent="0.2">
      <c r="A56" s="23" t="s">
        <v>27</v>
      </c>
      <c r="B56" s="24"/>
      <c r="C56" s="24"/>
      <c r="D56" s="27"/>
      <c r="E56" s="28">
        <f>SUM(E55)</f>
        <v>6224.5123460000004</v>
      </c>
      <c r="F56" s="28">
        <f>SUM(F55)</f>
        <v>8.7213462179425392</v>
      </c>
    </row>
    <row r="57" spans="1:9" x14ac:dyDescent="0.2">
      <c r="A57" s="24"/>
      <c r="B57" s="24"/>
      <c r="C57" s="24"/>
      <c r="D57" s="27"/>
      <c r="E57" s="25"/>
      <c r="F57" s="26"/>
    </row>
    <row r="58" spans="1:9" x14ac:dyDescent="0.2">
      <c r="A58" s="23" t="s">
        <v>833</v>
      </c>
      <c r="B58" s="24"/>
      <c r="C58" s="24"/>
      <c r="D58" s="27"/>
      <c r="E58" s="25"/>
      <c r="F58" s="26"/>
    </row>
    <row r="59" spans="1:9" x14ac:dyDescent="0.2">
      <c r="A59" s="24" t="s">
        <v>418</v>
      </c>
      <c r="B59" s="24" t="s">
        <v>417</v>
      </c>
      <c r="C59" s="24" t="s">
        <v>353</v>
      </c>
      <c r="D59" s="27">
        <v>15053</v>
      </c>
      <c r="E59" s="25">
        <v>420.11857620000001</v>
      </c>
      <c r="F59" s="26">
        <v>0.58864041903360298</v>
      </c>
    </row>
    <row r="60" spans="1:9" x14ac:dyDescent="0.2">
      <c r="A60" s="24" t="s">
        <v>420</v>
      </c>
      <c r="B60" s="24" t="s">
        <v>419</v>
      </c>
      <c r="C60" s="24" t="s">
        <v>353</v>
      </c>
      <c r="D60" s="27">
        <v>2989</v>
      </c>
      <c r="E60" s="25">
        <v>345.85261309999999</v>
      </c>
      <c r="F60" s="26">
        <v>0.48458420701238802</v>
      </c>
    </row>
    <row r="61" spans="1:9" x14ac:dyDescent="0.2">
      <c r="A61" s="24" t="s">
        <v>422</v>
      </c>
      <c r="B61" s="24" t="s">
        <v>421</v>
      </c>
      <c r="C61" s="24" t="s">
        <v>353</v>
      </c>
      <c r="D61" s="27">
        <v>8931</v>
      </c>
      <c r="E61" s="25">
        <v>336.0262649</v>
      </c>
      <c r="F61" s="26">
        <v>0.47081622328185102</v>
      </c>
    </row>
    <row r="62" spans="1:9" x14ac:dyDescent="0.2">
      <c r="A62" s="24" t="s">
        <v>424</v>
      </c>
      <c r="B62" s="24" t="s">
        <v>423</v>
      </c>
      <c r="C62" s="24" t="s">
        <v>353</v>
      </c>
      <c r="D62" s="27">
        <v>6000</v>
      </c>
      <c r="E62" s="25">
        <v>314.80895249999998</v>
      </c>
      <c r="F62" s="26">
        <v>0.44108802660254698</v>
      </c>
    </row>
    <row r="63" spans="1:9" x14ac:dyDescent="0.2">
      <c r="A63" s="23" t="s">
        <v>27</v>
      </c>
      <c r="B63" s="23"/>
      <c r="C63" s="23"/>
      <c r="D63" s="23"/>
      <c r="E63" s="28">
        <f>SUM(E59:E62)</f>
        <v>1416.8064067</v>
      </c>
      <c r="F63" s="28">
        <f>SUM(F59:F62)</f>
        <v>1.9851288759303891</v>
      </c>
      <c r="G63" s="17"/>
      <c r="H63" s="17"/>
      <c r="I63" s="17"/>
    </row>
    <row r="64" spans="1:9" x14ac:dyDescent="0.2">
      <c r="A64" s="24"/>
      <c r="B64" s="24"/>
      <c r="C64" s="24"/>
      <c r="D64" s="24"/>
      <c r="E64" s="25"/>
      <c r="F64" s="26"/>
    </row>
    <row r="65" spans="1:9" x14ac:dyDescent="0.2">
      <c r="A65" s="23" t="s">
        <v>30</v>
      </c>
      <c r="B65" s="23"/>
      <c r="C65" s="23"/>
      <c r="D65" s="23"/>
      <c r="E65" s="28">
        <f>E28+E52+E63+E56</f>
        <v>68371.913539999994</v>
      </c>
      <c r="F65" s="28">
        <f>F28+F52+F63+F56</f>
        <v>95.797886873622346</v>
      </c>
      <c r="G65" s="17"/>
      <c r="H65" s="17"/>
      <c r="I65" s="17"/>
    </row>
    <row r="66" spans="1:9" x14ac:dyDescent="0.2">
      <c r="A66" s="23"/>
      <c r="B66" s="23"/>
      <c r="C66" s="23"/>
      <c r="D66" s="23"/>
      <c r="E66" s="28"/>
      <c r="F66" s="29"/>
      <c r="G66" s="17"/>
      <c r="H66" s="17"/>
      <c r="I66" s="17"/>
    </row>
    <row r="67" spans="1:9" x14ac:dyDescent="0.2">
      <c r="A67" s="23" t="s">
        <v>32</v>
      </c>
      <c r="B67" s="23"/>
      <c r="C67" s="23"/>
      <c r="D67" s="23"/>
      <c r="E67" s="28">
        <f>E69-(E28+E52+E63+E56)</f>
        <v>2999.0903217000014</v>
      </c>
      <c r="F67" s="28">
        <f>F69-(F28+F52+F63+F56)</f>
        <v>4.2021131263776539</v>
      </c>
      <c r="G67" s="17"/>
      <c r="H67" s="17"/>
      <c r="I67" s="17"/>
    </row>
    <row r="68" spans="1:9" x14ac:dyDescent="0.2">
      <c r="A68" s="23"/>
      <c r="B68" s="23"/>
      <c r="C68" s="23"/>
      <c r="D68" s="23"/>
      <c r="E68" s="28"/>
      <c r="F68" s="29"/>
      <c r="G68" s="17"/>
      <c r="H68" s="17"/>
      <c r="I68" s="17"/>
    </row>
    <row r="69" spans="1:9" x14ac:dyDescent="0.2">
      <c r="A69" s="30" t="s">
        <v>31</v>
      </c>
      <c r="B69" s="30"/>
      <c r="C69" s="30"/>
      <c r="D69" s="30"/>
      <c r="E69" s="31">
        <v>71371.003861699995</v>
      </c>
      <c r="F69" s="32">
        <v>100</v>
      </c>
      <c r="G69" s="17"/>
      <c r="H69" s="17"/>
      <c r="I69" s="17"/>
    </row>
    <row r="72" spans="1:9" x14ac:dyDescent="0.2">
      <c r="A72" s="17" t="s">
        <v>35</v>
      </c>
    </row>
    <row r="73" spans="1:9" x14ac:dyDescent="0.2">
      <c r="A73" s="17" t="s">
        <v>36</v>
      </c>
    </row>
    <row r="74" spans="1:9" x14ac:dyDescent="0.2">
      <c r="A74" s="17" t="s">
        <v>37</v>
      </c>
      <c r="B74" s="17"/>
      <c r="C74" s="33" t="s">
        <v>39</v>
      </c>
      <c r="D74" s="17" t="s">
        <v>38</v>
      </c>
    </row>
    <row r="75" spans="1:9" x14ac:dyDescent="0.2">
      <c r="A75" s="7" t="s">
        <v>72</v>
      </c>
      <c r="C75" s="34">
        <v>287.41989999999998</v>
      </c>
      <c r="D75" s="34">
        <v>293.96570000000003</v>
      </c>
    </row>
    <row r="76" spans="1:9" x14ac:dyDescent="0.2">
      <c r="A76" s="7" t="s">
        <v>74</v>
      </c>
      <c r="C76" s="34">
        <v>35.5047</v>
      </c>
      <c r="D76" s="34">
        <v>32.8855</v>
      </c>
    </row>
    <row r="77" spans="1:9" x14ac:dyDescent="0.2">
      <c r="A77" s="7" t="s">
        <v>73</v>
      </c>
      <c r="C77" s="34">
        <v>306.7704</v>
      </c>
      <c r="D77" s="34">
        <v>315.33429999999998</v>
      </c>
    </row>
    <row r="78" spans="1:9" x14ac:dyDescent="0.2">
      <c r="A78" s="7" t="s">
        <v>75</v>
      </c>
      <c r="C78" s="34">
        <v>38.593299999999999</v>
      </c>
      <c r="D78" s="34">
        <v>35.966000000000001</v>
      </c>
    </row>
    <row r="80" spans="1:9" x14ac:dyDescent="0.2">
      <c r="A80" s="17" t="s">
        <v>41</v>
      </c>
    </row>
    <row r="81" spans="1:4" x14ac:dyDescent="0.2">
      <c r="A81" s="89" t="s">
        <v>57</v>
      </c>
      <c r="B81" s="90"/>
      <c r="C81" s="37" t="s">
        <v>58</v>
      </c>
    </row>
    <row r="82" spans="1:4" x14ac:dyDescent="0.2">
      <c r="A82" s="85" t="s">
        <v>74</v>
      </c>
      <c r="B82" s="86"/>
      <c r="C82" s="38">
        <v>3.25</v>
      </c>
    </row>
    <row r="83" spans="1:4" x14ac:dyDescent="0.2">
      <c r="A83" s="85" t="s">
        <v>75</v>
      </c>
      <c r="B83" s="86"/>
      <c r="C83" s="38">
        <v>3.5</v>
      </c>
    </row>
    <row r="84" spans="1:4" x14ac:dyDescent="0.2">
      <c r="A84" s="7" t="s">
        <v>59</v>
      </c>
    </row>
    <row r="85" spans="1:4" x14ac:dyDescent="0.2">
      <c r="A85" s="7" t="s">
        <v>40</v>
      </c>
    </row>
    <row r="87" spans="1:4" x14ac:dyDescent="0.2">
      <c r="A87" s="17" t="s">
        <v>241</v>
      </c>
      <c r="D87" s="54">
        <v>0.159021503814473</v>
      </c>
    </row>
    <row r="88" spans="1:4" x14ac:dyDescent="0.2">
      <c r="A88" s="17"/>
      <c r="D88" s="54"/>
    </row>
    <row r="89" spans="1:4" x14ac:dyDescent="0.2">
      <c r="A89" s="17" t="s">
        <v>834</v>
      </c>
      <c r="D89" s="33" t="s">
        <v>42</v>
      </c>
    </row>
    <row r="90" spans="1:4" x14ac:dyDescent="0.2">
      <c r="A90" s="7" t="s">
        <v>835</v>
      </c>
    </row>
    <row r="91" spans="1:4" x14ac:dyDescent="0.2">
      <c r="A91" s="56" t="s">
        <v>836</v>
      </c>
    </row>
    <row r="93" spans="1:4" x14ac:dyDescent="0.2">
      <c r="A93" s="17" t="s">
        <v>813</v>
      </c>
    </row>
    <row r="94" spans="1:4" x14ac:dyDescent="0.2">
      <c r="A94" s="17"/>
    </row>
    <row r="95" spans="1:4" x14ac:dyDescent="0.2">
      <c r="A95" s="57" t="s">
        <v>805</v>
      </c>
    </row>
    <row r="96" spans="1:4" x14ac:dyDescent="0.2">
      <c r="A96" s="58"/>
    </row>
    <row r="97" spans="1:1" x14ac:dyDescent="0.2">
      <c r="A97" s="59"/>
    </row>
    <row r="98" spans="1:1" x14ac:dyDescent="0.2">
      <c r="A98" s="59"/>
    </row>
    <row r="99" spans="1:1" x14ac:dyDescent="0.2">
      <c r="A99" s="59"/>
    </row>
    <row r="100" spans="1:1" x14ac:dyDescent="0.2">
      <c r="A100" s="59"/>
    </row>
    <row r="101" spans="1:1" x14ac:dyDescent="0.2">
      <c r="A101" s="59"/>
    </row>
    <row r="102" spans="1:1" x14ac:dyDescent="0.2">
      <c r="A102" s="59"/>
    </row>
    <row r="103" spans="1:1" x14ac:dyDescent="0.2">
      <c r="A103" s="59"/>
    </row>
    <row r="104" spans="1:1" x14ac:dyDescent="0.2">
      <c r="A104" s="59"/>
    </row>
    <row r="105" spans="1:1" x14ac:dyDescent="0.2">
      <c r="A105" s="59"/>
    </row>
    <row r="106" spans="1:1" x14ac:dyDescent="0.2">
      <c r="A106" s="59"/>
    </row>
    <row r="107" spans="1:1" x14ac:dyDescent="0.2">
      <c r="A107" s="59"/>
    </row>
    <row r="108" spans="1:1" x14ac:dyDescent="0.2">
      <c r="A108" s="59"/>
    </row>
    <row r="109" spans="1:1" x14ac:dyDescent="0.2">
      <c r="A109" s="57" t="s">
        <v>814</v>
      </c>
    </row>
    <row r="110" spans="1:1" x14ac:dyDescent="0.2">
      <c r="A110" s="59"/>
    </row>
    <row r="111" spans="1:1" x14ac:dyDescent="0.2">
      <c r="A111" s="57" t="s">
        <v>806</v>
      </c>
    </row>
    <row r="112" spans="1:1" x14ac:dyDescent="0.2">
      <c r="A112" s="59"/>
    </row>
    <row r="113" spans="1:1" x14ac:dyDescent="0.2">
      <c r="A113" s="59"/>
    </row>
    <row r="114" spans="1:1" x14ac:dyDescent="0.2">
      <c r="A114" s="59"/>
    </row>
    <row r="115" spans="1:1" x14ac:dyDescent="0.2">
      <c r="A115" s="59"/>
    </row>
    <row r="116" spans="1:1" x14ac:dyDescent="0.2">
      <c r="A116" s="59"/>
    </row>
    <row r="117" spans="1:1" x14ac:dyDescent="0.2">
      <c r="A117" s="59"/>
    </row>
    <row r="118" spans="1:1" x14ac:dyDescent="0.2">
      <c r="A118" s="59"/>
    </row>
    <row r="119" spans="1:1" x14ac:dyDescent="0.2">
      <c r="A119" s="59"/>
    </row>
    <row r="120" spans="1:1" x14ac:dyDescent="0.2">
      <c r="A120" s="59"/>
    </row>
    <row r="121" spans="1:1" x14ac:dyDescent="0.2">
      <c r="A121" s="59"/>
    </row>
    <row r="122" spans="1:1" x14ac:dyDescent="0.2">
      <c r="A122" s="59"/>
    </row>
    <row r="123" spans="1:1" x14ac:dyDescent="0.2">
      <c r="A123" s="59"/>
    </row>
  </sheetData>
  <mergeCells count="4">
    <mergeCell ref="A1:F1"/>
    <mergeCell ref="A81:B81"/>
    <mergeCell ref="A82:B82"/>
    <mergeCell ref="A83:B83"/>
  </mergeCells>
  <conditionalFormatting sqref="F2:F3 F5:F55 F59:F62 F64 F66 F68:F92">
    <cfRule type="cellIs" dxfId="52" priority="3" stopIfTrue="1" operator="between">
      <formula>0.009</formula>
      <formula>-0.009</formula>
    </cfRule>
  </conditionalFormatting>
  <conditionalFormatting sqref="F93:F225">
    <cfRule type="cellIs" dxfId="51" priority="2" stopIfTrue="1" operator="between">
      <formula>0.009</formula>
      <formula>-0.009</formula>
    </cfRule>
  </conditionalFormatting>
  <conditionalFormatting sqref="F57:F58">
    <cfRule type="cellIs" dxfId="50" priority="1" stopIfTrue="1" operator="between">
      <formula>0.009</formula>
      <formula>-0.009</formula>
    </cfRule>
  </conditionalFormatting>
  <hyperlinks>
    <hyperlink ref="A91" r:id="rId1" tooltip="https://www.franklintempletonindia.com/investor/reports" xr:uid="{00000000-0004-0000-0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46"/>
  <sheetViews>
    <sheetView showGridLines="0" workbookViewId="0">
      <selection sqref="A1:F1"/>
    </sheetView>
  </sheetViews>
  <sheetFormatPr defaultColWidth="9.140625" defaultRowHeight="11.25" x14ac:dyDescent="0.2"/>
  <cols>
    <col min="1" max="1" width="38.7109375" style="7" bestFit="1" customWidth="1"/>
    <col min="2" max="2" width="48.5703125" style="7" bestFit="1" customWidth="1"/>
    <col min="3" max="3" width="25.5703125" style="7" bestFit="1" customWidth="1"/>
    <col min="4" max="4" width="15.140625" style="7" bestFit="1" customWidth="1"/>
    <col min="5" max="5" width="22.85546875" style="10" customWidth="1"/>
    <col min="6" max="6" width="13.5703125" style="11" bestFit="1" customWidth="1"/>
    <col min="7" max="16384" width="9.140625" style="7"/>
  </cols>
  <sheetData>
    <row r="1" spans="1:6" s="1" customFormat="1" ht="15" x14ac:dyDescent="0.2">
      <c r="A1" s="87" t="s">
        <v>14</v>
      </c>
      <c r="B1" s="88"/>
      <c r="C1" s="88"/>
      <c r="D1" s="88"/>
      <c r="E1" s="88"/>
      <c r="F1" s="8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306</v>
      </c>
      <c r="D4" s="13" t="s">
        <v>1</v>
      </c>
      <c r="E4" s="15" t="s">
        <v>6</v>
      </c>
      <c r="F4" s="12" t="s">
        <v>3</v>
      </c>
    </row>
    <row r="5" spans="1:6" x14ac:dyDescent="0.2">
      <c r="A5" s="19" t="s">
        <v>81</v>
      </c>
      <c r="B5" s="20"/>
      <c r="C5" s="20"/>
      <c r="D5" s="20"/>
      <c r="E5" s="21"/>
      <c r="F5" s="22"/>
    </row>
    <row r="6" spans="1:6" x14ac:dyDescent="0.2">
      <c r="A6" s="23" t="s">
        <v>26</v>
      </c>
      <c r="B6" s="24"/>
      <c r="C6" s="24"/>
      <c r="D6" s="24"/>
      <c r="E6" s="25"/>
      <c r="F6" s="26"/>
    </row>
    <row r="7" spans="1:6" x14ac:dyDescent="0.2">
      <c r="A7" s="24" t="s">
        <v>426</v>
      </c>
      <c r="B7" s="24" t="s">
        <v>425</v>
      </c>
      <c r="C7" s="24" t="s">
        <v>427</v>
      </c>
      <c r="D7" s="27">
        <v>6800570</v>
      </c>
      <c r="E7" s="25">
        <v>31231.617730000002</v>
      </c>
      <c r="F7" s="26">
        <v>4.3532044094623599</v>
      </c>
    </row>
    <row r="8" spans="1:6" x14ac:dyDescent="0.2">
      <c r="A8" s="24" t="s">
        <v>429</v>
      </c>
      <c r="B8" s="24" t="s">
        <v>428</v>
      </c>
      <c r="C8" s="24" t="s">
        <v>394</v>
      </c>
      <c r="D8" s="27">
        <v>1387967</v>
      </c>
      <c r="E8" s="25">
        <v>26094.473580000002</v>
      </c>
      <c r="F8" s="26">
        <v>3.6371659781792198</v>
      </c>
    </row>
    <row r="9" spans="1:6" x14ac:dyDescent="0.2">
      <c r="A9" s="24" t="s">
        <v>431</v>
      </c>
      <c r="B9" s="24" t="s">
        <v>430</v>
      </c>
      <c r="C9" s="24" t="s">
        <v>107</v>
      </c>
      <c r="D9" s="27">
        <v>1111988</v>
      </c>
      <c r="E9" s="25">
        <v>22716.80285</v>
      </c>
      <c r="F9" s="26">
        <v>3.1663709254649302</v>
      </c>
    </row>
    <row r="10" spans="1:6" x14ac:dyDescent="0.2">
      <c r="A10" s="24" t="s">
        <v>433</v>
      </c>
      <c r="B10" s="24" t="s">
        <v>432</v>
      </c>
      <c r="C10" s="24" t="s">
        <v>140</v>
      </c>
      <c r="D10" s="27">
        <v>17172603</v>
      </c>
      <c r="E10" s="25">
        <v>20899.057850000001</v>
      </c>
      <c r="F10" s="26">
        <v>2.9130053900102202</v>
      </c>
    </row>
    <row r="11" spans="1:6" x14ac:dyDescent="0.2">
      <c r="A11" s="24" t="s">
        <v>435</v>
      </c>
      <c r="B11" s="24" t="s">
        <v>434</v>
      </c>
      <c r="C11" s="24" t="s">
        <v>84</v>
      </c>
      <c r="D11" s="27">
        <v>19398917</v>
      </c>
      <c r="E11" s="25">
        <v>20795.639019999999</v>
      </c>
      <c r="F11" s="26">
        <v>2.89859040482856</v>
      </c>
    </row>
    <row r="12" spans="1:6" x14ac:dyDescent="0.2">
      <c r="A12" s="24" t="s">
        <v>168</v>
      </c>
      <c r="B12" s="24" t="s">
        <v>167</v>
      </c>
      <c r="C12" s="24" t="s">
        <v>169</v>
      </c>
      <c r="D12" s="27">
        <v>9746119</v>
      </c>
      <c r="E12" s="25">
        <v>19979.543949999999</v>
      </c>
      <c r="F12" s="26">
        <v>2.7848393757279402</v>
      </c>
    </row>
    <row r="13" spans="1:6" x14ac:dyDescent="0.2">
      <c r="A13" s="24" t="s">
        <v>437</v>
      </c>
      <c r="B13" s="24" t="s">
        <v>436</v>
      </c>
      <c r="C13" s="24" t="s">
        <v>438</v>
      </c>
      <c r="D13" s="27">
        <v>3506545</v>
      </c>
      <c r="E13" s="25">
        <v>19038.786080000002</v>
      </c>
      <c r="F13" s="26">
        <v>2.65371228063717</v>
      </c>
    </row>
    <row r="14" spans="1:6" x14ac:dyDescent="0.2">
      <c r="A14" s="24" t="s">
        <v>86</v>
      </c>
      <c r="B14" s="24" t="s">
        <v>85</v>
      </c>
      <c r="C14" s="24" t="s">
        <v>84</v>
      </c>
      <c r="D14" s="27">
        <v>2259945</v>
      </c>
      <c r="E14" s="25">
        <v>18800.482459999999</v>
      </c>
      <c r="F14" s="26">
        <v>2.62049644217683</v>
      </c>
    </row>
    <row r="15" spans="1:6" x14ac:dyDescent="0.2">
      <c r="A15" s="24" t="s">
        <v>440</v>
      </c>
      <c r="B15" s="24" t="s">
        <v>439</v>
      </c>
      <c r="C15" s="24" t="s">
        <v>137</v>
      </c>
      <c r="D15" s="27">
        <v>1473713</v>
      </c>
      <c r="E15" s="25">
        <v>18111.195909999999</v>
      </c>
      <c r="F15" s="26">
        <v>2.5244205592435902</v>
      </c>
    </row>
    <row r="16" spans="1:6" x14ac:dyDescent="0.2">
      <c r="A16" s="24" t="s">
        <v>442</v>
      </c>
      <c r="B16" s="24" t="s">
        <v>441</v>
      </c>
      <c r="C16" s="24" t="s">
        <v>129</v>
      </c>
      <c r="D16" s="27">
        <v>1812883</v>
      </c>
      <c r="E16" s="25">
        <v>17637.538710000001</v>
      </c>
      <c r="F16" s="26">
        <v>2.4584000722666102</v>
      </c>
    </row>
    <row r="17" spans="1:6" x14ac:dyDescent="0.2">
      <c r="A17" s="24" t="s">
        <v>444</v>
      </c>
      <c r="B17" s="24" t="s">
        <v>443</v>
      </c>
      <c r="C17" s="24" t="s">
        <v>129</v>
      </c>
      <c r="D17" s="27">
        <v>3114898</v>
      </c>
      <c r="E17" s="25">
        <v>17254.977470000002</v>
      </c>
      <c r="F17" s="26">
        <v>2.4050769530079599</v>
      </c>
    </row>
    <row r="18" spans="1:6" x14ac:dyDescent="0.2">
      <c r="A18" s="24" t="s">
        <v>83</v>
      </c>
      <c r="B18" s="24" t="s">
        <v>82</v>
      </c>
      <c r="C18" s="24" t="s">
        <v>84</v>
      </c>
      <c r="D18" s="27">
        <v>1036125</v>
      </c>
      <c r="E18" s="25">
        <v>16614.264380000001</v>
      </c>
      <c r="F18" s="26">
        <v>2.3157714590466498</v>
      </c>
    </row>
    <row r="19" spans="1:6" x14ac:dyDescent="0.2">
      <c r="A19" s="24" t="s">
        <v>446</v>
      </c>
      <c r="B19" s="24" t="s">
        <v>445</v>
      </c>
      <c r="C19" s="24" t="s">
        <v>89</v>
      </c>
      <c r="D19" s="27">
        <v>2172610</v>
      </c>
      <c r="E19" s="25">
        <v>16574.841690000001</v>
      </c>
      <c r="F19" s="26">
        <v>2.3102765458652601</v>
      </c>
    </row>
    <row r="20" spans="1:6" x14ac:dyDescent="0.2">
      <c r="A20" s="24" t="s">
        <v>448</v>
      </c>
      <c r="B20" s="24" t="s">
        <v>447</v>
      </c>
      <c r="C20" s="24" t="s">
        <v>164</v>
      </c>
      <c r="D20" s="27">
        <v>568017</v>
      </c>
      <c r="E20" s="25">
        <v>14824.95969</v>
      </c>
      <c r="F20" s="26">
        <v>2.0663700628808201</v>
      </c>
    </row>
    <row r="21" spans="1:6" x14ac:dyDescent="0.2">
      <c r="A21" s="24" t="s">
        <v>180</v>
      </c>
      <c r="B21" s="24" t="s">
        <v>179</v>
      </c>
      <c r="C21" s="24" t="s">
        <v>181</v>
      </c>
      <c r="D21" s="27">
        <v>929140</v>
      </c>
      <c r="E21" s="25">
        <v>14072.754440000001</v>
      </c>
      <c r="F21" s="26">
        <v>1.9615242864170701</v>
      </c>
    </row>
    <row r="22" spans="1:6" x14ac:dyDescent="0.2">
      <c r="A22" s="24" t="s">
        <v>450</v>
      </c>
      <c r="B22" s="24" t="s">
        <v>449</v>
      </c>
      <c r="C22" s="24" t="s">
        <v>92</v>
      </c>
      <c r="D22" s="27">
        <v>2454035</v>
      </c>
      <c r="E22" s="25">
        <v>12499.627270000001</v>
      </c>
      <c r="F22" s="26">
        <v>1.7422546926261899</v>
      </c>
    </row>
    <row r="23" spans="1:6" x14ac:dyDescent="0.2">
      <c r="A23" s="24" t="s">
        <v>452</v>
      </c>
      <c r="B23" s="24" t="s">
        <v>451</v>
      </c>
      <c r="C23" s="24" t="s">
        <v>137</v>
      </c>
      <c r="D23" s="27">
        <v>1776602</v>
      </c>
      <c r="E23" s="25">
        <v>12422.88949</v>
      </c>
      <c r="F23" s="26">
        <v>1.7315586331022701</v>
      </c>
    </row>
    <row r="24" spans="1:6" x14ac:dyDescent="0.2">
      <c r="A24" s="24" t="s">
        <v>454</v>
      </c>
      <c r="B24" s="24" t="s">
        <v>453</v>
      </c>
      <c r="C24" s="24" t="s">
        <v>92</v>
      </c>
      <c r="D24" s="27">
        <v>4997684</v>
      </c>
      <c r="E24" s="25">
        <v>12341.780640000001</v>
      </c>
      <c r="F24" s="26">
        <v>1.72025331403367</v>
      </c>
    </row>
    <row r="25" spans="1:6" x14ac:dyDescent="0.2">
      <c r="A25" s="24" t="s">
        <v>456</v>
      </c>
      <c r="B25" s="24" t="s">
        <v>455</v>
      </c>
      <c r="C25" s="24" t="s">
        <v>84</v>
      </c>
      <c r="D25" s="27">
        <v>10449095</v>
      </c>
      <c r="E25" s="25">
        <v>12115.72565</v>
      </c>
      <c r="F25" s="26">
        <v>1.6887447451290301</v>
      </c>
    </row>
    <row r="26" spans="1:6" x14ac:dyDescent="0.2">
      <c r="A26" s="24" t="s">
        <v>155</v>
      </c>
      <c r="B26" s="24" t="s">
        <v>154</v>
      </c>
      <c r="C26" s="24" t="s">
        <v>156</v>
      </c>
      <c r="D26" s="27">
        <v>1320911</v>
      </c>
      <c r="E26" s="25">
        <v>11622.03543</v>
      </c>
      <c r="F26" s="26">
        <v>1.61993196504214</v>
      </c>
    </row>
    <row r="27" spans="1:6" x14ac:dyDescent="0.2">
      <c r="A27" s="24" t="s">
        <v>458</v>
      </c>
      <c r="B27" s="24" t="s">
        <v>457</v>
      </c>
      <c r="C27" s="24" t="s">
        <v>427</v>
      </c>
      <c r="D27" s="27">
        <v>1877633</v>
      </c>
      <c r="E27" s="25">
        <v>11259.226280000001</v>
      </c>
      <c r="F27" s="26">
        <v>1.56936198159692</v>
      </c>
    </row>
    <row r="28" spans="1:6" x14ac:dyDescent="0.2">
      <c r="A28" s="24" t="s">
        <v>460</v>
      </c>
      <c r="B28" s="24" t="s">
        <v>459</v>
      </c>
      <c r="C28" s="24" t="s">
        <v>300</v>
      </c>
      <c r="D28" s="27">
        <v>2060963</v>
      </c>
      <c r="E28" s="25">
        <v>10898.37234</v>
      </c>
      <c r="F28" s="26">
        <v>1.5190645241818099</v>
      </c>
    </row>
    <row r="29" spans="1:6" x14ac:dyDescent="0.2">
      <c r="A29" s="24" t="s">
        <v>462</v>
      </c>
      <c r="B29" s="24" t="s">
        <v>461</v>
      </c>
      <c r="C29" s="24" t="s">
        <v>116</v>
      </c>
      <c r="D29" s="27">
        <v>13986857</v>
      </c>
      <c r="E29" s="25">
        <v>10699.945610000001</v>
      </c>
      <c r="F29" s="26">
        <v>1.4914069073571301</v>
      </c>
    </row>
    <row r="30" spans="1:6" x14ac:dyDescent="0.2">
      <c r="A30" s="24" t="s">
        <v>464</v>
      </c>
      <c r="B30" s="24" t="s">
        <v>463</v>
      </c>
      <c r="C30" s="24" t="s">
        <v>107</v>
      </c>
      <c r="D30" s="27">
        <v>1710900</v>
      </c>
      <c r="E30" s="25">
        <v>10448.4663</v>
      </c>
      <c r="F30" s="26">
        <v>1.4563545815171799</v>
      </c>
    </row>
    <row r="31" spans="1:6" x14ac:dyDescent="0.2">
      <c r="A31" s="24" t="s">
        <v>466</v>
      </c>
      <c r="B31" s="24" t="s">
        <v>465</v>
      </c>
      <c r="C31" s="24" t="s">
        <v>186</v>
      </c>
      <c r="D31" s="27">
        <v>1776668</v>
      </c>
      <c r="E31" s="25">
        <v>10325.994420000001</v>
      </c>
      <c r="F31" s="26">
        <v>1.43928389588507</v>
      </c>
    </row>
    <row r="32" spans="1:6" x14ac:dyDescent="0.2">
      <c r="A32" s="24" t="s">
        <v>178</v>
      </c>
      <c r="B32" s="24" t="s">
        <v>177</v>
      </c>
      <c r="C32" s="24" t="s">
        <v>116</v>
      </c>
      <c r="D32" s="27">
        <v>1340117</v>
      </c>
      <c r="E32" s="25">
        <v>9855.2204180000008</v>
      </c>
      <c r="F32" s="26">
        <v>1.3736652821109301</v>
      </c>
    </row>
    <row r="33" spans="1:6" x14ac:dyDescent="0.2">
      <c r="A33" s="24" t="s">
        <v>468</v>
      </c>
      <c r="B33" s="24" t="s">
        <v>467</v>
      </c>
      <c r="C33" s="24" t="s">
        <v>129</v>
      </c>
      <c r="D33" s="27">
        <v>1122027</v>
      </c>
      <c r="E33" s="25">
        <v>9807.6380069999996</v>
      </c>
      <c r="F33" s="26">
        <v>1.36703303003968</v>
      </c>
    </row>
    <row r="34" spans="1:6" x14ac:dyDescent="0.2">
      <c r="A34" s="24" t="s">
        <v>470</v>
      </c>
      <c r="B34" s="24" t="s">
        <v>469</v>
      </c>
      <c r="C34" s="24" t="s">
        <v>394</v>
      </c>
      <c r="D34" s="27">
        <v>1969937</v>
      </c>
      <c r="E34" s="25">
        <v>9681.2553869999992</v>
      </c>
      <c r="F34" s="26">
        <v>1.34941724774433</v>
      </c>
    </row>
    <row r="35" spans="1:6" x14ac:dyDescent="0.2">
      <c r="A35" s="24" t="s">
        <v>472</v>
      </c>
      <c r="B35" s="24" t="s">
        <v>471</v>
      </c>
      <c r="C35" s="24" t="s">
        <v>119</v>
      </c>
      <c r="D35" s="27">
        <v>1298727</v>
      </c>
      <c r="E35" s="25">
        <v>9554.7345389999991</v>
      </c>
      <c r="F35" s="26">
        <v>1.33178219860394</v>
      </c>
    </row>
    <row r="36" spans="1:6" x14ac:dyDescent="0.2">
      <c r="A36" s="24" t="s">
        <v>474</v>
      </c>
      <c r="B36" s="24" t="s">
        <v>473</v>
      </c>
      <c r="C36" s="24" t="s">
        <v>137</v>
      </c>
      <c r="D36" s="27">
        <v>7953034</v>
      </c>
      <c r="E36" s="25">
        <v>9380.6036029999996</v>
      </c>
      <c r="F36" s="26">
        <v>1.3075110396466201</v>
      </c>
    </row>
    <row r="37" spans="1:6" x14ac:dyDescent="0.2">
      <c r="A37" s="24" t="s">
        <v>115</v>
      </c>
      <c r="B37" s="24" t="s">
        <v>114</v>
      </c>
      <c r="C37" s="24" t="s">
        <v>116</v>
      </c>
      <c r="D37" s="27">
        <v>690258</v>
      </c>
      <c r="E37" s="25">
        <v>8974.0442579999999</v>
      </c>
      <c r="F37" s="26">
        <v>1.2508429557624401</v>
      </c>
    </row>
    <row r="38" spans="1:6" x14ac:dyDescent="0.2">
      <c r="A38" s="24" t="s">
        <v>185</v>
      </c>
      <c r="B38" s="24" t="s">
        <v>184</v>
      </c>
      <c r="C38" s="24" t="s">
        <v>186</v>
      </c>
      <c r="D38" s="27">
        <v>385274</v>
      </c>
      <c r="E38" s="25">
        <v>8876.7129600000007</v>
      </c>
      <c r="F38" s="26">
        <v>1.2372764783774</v>
      </c>
    </row>
    <row r="39" spans="1:6" x14ac:dyDescent="0.2">
      <c r="A39" s="24" t="s">
        <v>126</v>
      </c>
      <c r="B39" s="24" t="s">
        <v>125</v>
      </c>
      <c r="C39" s="24" t="s">
        <v>100</v>
      </c>
      <c r="D39" s="27">
        <v>3685734</v>
      </c>
      <c r="E39" s="25">
        <v>8768.3611860000001</v>
      </c>
      <c r="F39" s="26">
        <v>1.2221739171067201</v>
      </c>
    </row>
    <row r="40" spans="1:6" x14ac:dyDescent="0.2">
      <c r="A40" s="24" t="s">
        <v>476</v>
      </c>
      <c r="B40" s="24" t="s">
        <v>475</v>
      </c>
      <c r="C40" s="24" t="s">
        <v>394</v>
      </c>
      <c r="D40" s="27">
        <v>1830781</v>
      </c>
      <c r="E40" s="25">
        <v>8091.13663</v>
      </c>
      <c r="F40" s="26">
        <v>1.1277792895577401</v>
      </c>
    </row>
    <row r="41" spans="1:6" x14ac:dyDescent="0.2">
      <c r="A41" s="24" t="s">
        <v>478</v>
      </c>
      <c r="B41" s="24" t="s">
        <v>477</v>
      </c>
      <c r="C41" s="24" t="s">
        <v>329</v>
      </c>
      <c r="D41" s="27">
        <v>1667102</v>
      </c>
      <c r="E41" s="25">
        <v>7871.2220930000003</v>
      </c>
      <c r="F41" s="26">
        <v>1.09712660481853</v>
      </c>
    </row>
    <row r="42" spans="1:6" x14ac:dyDescent="0.2">
      <c r="A42" s="24" t="s">
        <v>480</v>
      </c>
      <c r="B42" s="24" t="s">
        <v>479</v>
      </c>
      <c r="C42" s="24" t="s">
        <v>186</v>
      </c>
      <c r="D42" s="27">
        <v>2172601</v>
      </c>
      <c r="E42" s="25">
        <v>7757.2718709999999</v>
      </c>
      <c r="F42" s="26">
        <v>1.0812437064954901</v>
      </c>
    </row>
    <row r="43" spans="1:6" x14ac:dyDescent="0.2">
      <c r="A43" s="24" t="s">
        <v>482</v>
      </c>
      <c r="B43" s="24" t="s">
        <v>481</v>
      </c>
      <c r="C43" s="24" t="s">
        <v>84</v>
      </c>
      <c r="D43" s="27">
        <v>14244569</v>
      </c>
      <c r="E43" s="25">
        <v>7734.8009670000001</v>
      </c>
      <c r="F43" s="26">
        <v>1.0781116100660599</v>
      </c>
    </row>
    <row r="44" spans="1:6" x14ac:dyDescent="0.2">
      <c r="A44" s="24" t="s">
        <v>484</v>
      </c>
      <c r="B44" s="24" t="s">
        <v>483</v>
      </c>
      <c r="C44" s="24" t="s">
        <v>92</v>
      </c>
      <c r="D44" s="27">
        <v>286704</v>
      </c>
      <c r="E44" s="25">
        <v>7505.3373119999997</v>
      </c>
      <c r="F44" s="26">
        <v>1.0461279259869001</v>
      </c>
    </row>
    <row r="45" spans="1:6" x14ac:dyDescent="0.2">
      <c r="A45" s="24" t="s">
        <v>486</v>
      </c>
      <c r="B45" s="24" t="s">
        <v>485</v>
      </c>
      <c r="C45" s="24" t="s">
        <v>92</v>
      </c>
      <c r="D45" s="27">
        <v>2017424</v>
      </c>
      <c r="E45" s="25">
        <v>7120.4980079999996</v>
      </c>
      <c r="F45" s="26">
        <v>0.99248727984458196</v>
      </c>
    </row>
    <row r="46" spans="1:6" x14ac:dyDescent="0.2">
      <c r="A46" s="24" t="s">
        <v>163</v>
      </c>
      <c r="B46" s="24" t="s">
        <v>162</v>
      </c>
      <c r="C46" s="24" t="s">
        <v>164</v>
      </c>
      <c r="D46" s="27">
        <v>3918888</v>
      </c>
      <c r="E46" s="25">
        <v>7087.3089479999999</v>
      </c>
      <c r="F46" s="26">
        <v>0.98786123826111605</v>
      </c>
    </row>
    <row r="47" spans="1:6" x14ac:dyDescent="0.2">
      <c r="A47" s="24" t="s">
        <v>302</v>
      </c>
      <c r="B47" s="24" t="s">
        <v>301</v>
      </c>
      <c r="C47" s="24" t="s">
        <v>84</v>
      </c>
      <c r="D47" s="27">
        <v>4408453</v>
      </c>
      <c r="E47" s="25">
        <v>6991.806458</v>
      </c>
      <c r="F47" s="26">
        <v>0.97454966842260304</v>
      </c>
    </row>
    <row r="48" spans="1:6" x14ac:dyDescent="0.2">
      <c r="A48" s="24" t="s">
        <v>488</v>
      </c>
      <c r="B48" s="24" t="s">
        <v>487</v>
      </c>
      <c r="C48" s="24" t="s">
        <v>140</v>
      </c>
      <c r="D48" s="27">
        <v>988395</v>
      </c>
      <c r="E48" s="25">
        <v>6987.4584530000002</v>
      </c>
      <c r="F48" s="26">
        <v>0.97394362378213595</v>
      </c>
    </row>
    <row r="49" spans="1:6" x14ac:dyDescent="0.2">
      <c r="A49" s="24" t="s">
        <v>490</v>
      </c>
      <c r="B49" s="24" t="s">
        <v>489</v>
      </c>
      <c r="C49" s="24" t="s">
        <v>198</v>
      </c>
      <c r="D49" s="27">
        <v>10743660</v>
      </c>
      <c r="E49" s="25">
        <v>6918.9170400000003</v>
      </c>
      <c r="F49" s="26">
        <v>0.96439001103361199</v>
      </c>
    </row>
    <row r="50" spans="1:6" x14ac:dyDescent="0.2">
      <c r="A50" s="24" t="s">
        <v>492</v>
      </c>
      <c r="B50" s="24" t="s">
        <v>491</v>
      </c>
      <c r="C50" s="24" t="s">
        <v>339</v>
      </c>
      <c r="D50" s="27">
        <v>2614150</v>
      </c>
      <c r="E50" s="25">
        <v>6680.460325</v>
      </c>
      <c r="F50" s="26">
        <v>0.93115283349839895</v>
      </c>
    </row>
    <row r="51" spans="1:6" x14ac:dyDescent="0.2">
      <c r="A51" s="24" t="s">
        <v>494</v>
      </c>
      <c r="B51" s="24" t="s">
        <v>493</v>
      </c>
      <c r="C51" s="24" t="s">
        <v>181</v>
      </c>
      <c r="D51" s="27">
        <v>770481</v>
      </c>
      <c r="E51" s="25">
        <v>6414.2543249999999</v>
      </c>
      <c r="F51" s="26">
        <v>0.89404783487028805</v>
      </c>
    </row>
    <row r="52" spans="1:6" x14ac:dyDescent="0.2">
      <c r="A52" s="24" t="s">
        <v>496</v>
      </c>
      <c r="B52" s="24" t="s">
        <v>495</v>
      </c>
      <c r="C52" s="24" t="s">
        <v>137</v>
      </c>
      <c r="D52" s="27">
        <v>812579</v>
      </c>
      <c r="E52" s="25">
        <v>6368.1816230000004</v>
      </c>
      <c r="F52" s="26">
        <v>0.88762601288091303</v>
      </c>
    </row>
    <row r="53" spans="1:6" x14ac:dyDescent="0.2">
      <c r="A53" s="24" t="s">
        <v>498</v>
      </c>
      <c r="B53" s="24" t="s">
        <v>497</v>
      </c>
      <c r="C53" s="24" t="s">
        <v>499</v>
      </c>
      <c r="D53" s="27">
        <v>2464730</v>
      </c>
      <c r="E53" s="25">
        <v>6098.9743850000004</v>
      </c>
      <c r="F53" s="26">
        <v>0.85010268809985101</v>
      </c>
    </row>
    <row r="54" spans="1:6" x14ac:dyDescent="0.2">
      <c r="A54" s="24" t="s">
        <v>501</v>
      </c>
      <c r="B54" s="24" t="s">
        <v>500</v>
      </c>
      <c r="C54" s="24" t="s">
        <v>137</v>
      </c>
      <c r="D54" s="27">
        <v>713321</v>
      </c>
      <c r="E54" s="25">
        <v>5725.4710070000001</v>
      </c>
      <c r="F54" s="26">
        <v>0.79804209469367404</v>
      </c>
    </row>
    <row r="55" spans="1:6" x14ac:dyDescent="0.2">
      <c r="A55" s="24" t="s">
        <v>503</v>
      </c>
      <c r="B55" s="24" t="s">
        <v>502</v>
      </c>
      <c r="C55" s="24" t="s">
        <v>119</v>
      </c>
      <c r="D55" s="27">
        <v>3097798</v>
      </c>
      <c r="E55" s="25">
        <v>5431.9887930000004</v>
      </c>
      <c r="F55" s="26">
        <v>0.75713521375242898</v>
      </c>
    </row>
    <row r="56" spans="1:6" x14ac:dyDescent="0.2">
      <c r="A56" s="24" t="s">
        <v>505</v>
      </c>
      <c r="B56" s="24" t="s">
        <v>504</v>
      </c>
      <c r="C56" s="24" t="s">
        <v>129</v>
      </c>
      <c r="D56" s="27">
        <v>937544</v>
      </c>
      <c r="E56" s="25">
        <v>5332.2815000000001</v>
      </c>
      <c r="F56" s="26">
        <v>0.74323755941714897</v>
      </c>
    </row>
    <row r="57" spans="1:6" x14ac:dyDescent="0.2">
      <c r="A57" s="24" t="s">
        <v>507</v>
      </c>
      <c r="B57" s="24" t="s">
        <v>506</v>
      </c>
      <c r="C57" s="24" t="s">
        <v>149</v>
      </c>
      <c r="D57" s="27">
        <v>846467</v>
      </c>
      <c r="E57" s="25">
        <v>5309.0410240000001</v>
      </c>
      <c r="F57" s="26">
        <v>0.73999819655494203</v>
      </c>
    </row>
    <row r="58" spans="1:6" x14ac:dyDescent="0.2">
      <c r="A58" s="24" t="s">
        <v>509</v>
      </c>
      <c r="B58" s="24" t="s">
        <v>508</v>
      </c>
      <c r="C58" s="24" t="s">
        <v>164</v>
      </c>
      <c r="D58" s="27">
        <v>1159745</v>
      </c>
      <c r="E58" s="25">
        <v>5251.3253599999998</v>
      </c>
      <c r="F58" s="26">
        <v>0.73195352576036699</v>
      </c>
    </row>
    <row r="59" spans="1:6" x14ac:dyDescent="0.2">
      <c r="A59" s="24" t="s">
        <v>175</v>
      </c>
      <c r="B59" s="24" t="s">
        <v>174</v>
      </c>
      <c r="C59" s="24" t="s">
        <v>176</v>
      </c>
      <c r="D59" s="27">
        <v>364278</v>
      </c>
      <c r="E59" s="25">
        <v>4899.5391</v>
      </c>
      <c r="F59" s="26">
        <v>0.68291996267505595</v>
      </c>
    </row>
    <row r="60" spans="1:6" x14ac:dyDescent="0.2">
      <c r="A60" s="24" t="s">
        <v>359</v>
      </c>
      <c r="B60" s="24" t="s">
        <v>358</v>
      </c>
      <c r="C60" s="24" t="s">
        <v>149</v>
      </c>
      <c r="D60" s="27">
        <v>102764</v>
      </c>
      <c r="E60" s="25">
        <v>4664.0469039999998</v>
      </c>
      <c r="F60" s="26">
        <v>0.65009599323217804</v>
      </c>
    </row>
    <row r="61" spans="1:6" x14ac:dyDescent="0.2">
      <c r="A61" s="24" t="s">
        <v>318</v>
      </c>
      <c r="B61" s="24" t="s">
        <v>317</v>
      </c>
      <c r="C61" s="24" t="s">
        <v>129</v>
      </c>
      <c r="D61" s="27">
        <v>2553586</v>
      </c>
      <c r="E61" s="25">
        <v>4403.6590569999998</v>
      </c>
      <c r="F61" s="26">
        <v>0.61380195513494595</v>
      </c>
    </row>
    <row r="62" spans="1:6" x14ac:dyDescent="0.2">
      <c r="A62" s="24" t="s">
        <v>128</v>
      </c>
      <c r="B62" s="24" t="s">
        <v>127</v>
      </c>
      <c r="C62" s="24" t="s">
        <v>129</v>
      </c>
      <c r="D62" s="27">
        <v>1360729</v>
      </c>
      <c r="E62" s="25">
        <v>4264.5246859999997</v>
      </c>
      <c r="F62" s="26">
        <v>0.59440877599894604</v>
      </c>
    </row>
    <row r="63" spans="1:6" x14ac:dyDescent="0.2">
      <c r="A63" s="24" t="s">
        <v>511</v>
      </c>
      <c r="B63" s="24" t="s">
        <v>510</v>
      </c>
      <c r="C63" s="24" t="s">
        <v>100</v>
      </c>
      <c r="D63" s="27">
        <v>981119</v>
      </c>
      <c r="E63" s="25">
        <v>4252.1697459999996</v>
      </c>
      <c r="F63" s="26">
        <v>0.592686688473682</v>
      </c>
    </row>
    <row r="64" spans="1:6" x14ac:dyDescent="0.2">
      <c r="A64" s="24" t="s">
        <v>513</v>
      </c>
      <c r="B64" s="24" t="s">
        <v>512</v>
      </c>
      <c r="C64" s="24" t="s">
        <v>264</v>
      </c>
      <c r="D64" s="27">
        <v>244243</v>
      </c>
      <c r="E64" s="25">
        <v>4243.844247</v>
      </c>
      <c r="F64" s="26">
        <v>0.59152624269494902</v>
      </c>
    </row>
    <row r="65" spans="1:6" x14ac:dyDescent="0.2">
      <c r="A65" s="24" t="s">
        <v>515</v>
      </c>
      <c r="B65" s="24" t="s">
        <v>514</v>
      </c>
      <c r="C65" s="24" t="s">
        <v>107</v>
      </c>
      <c r="D65" s="27">
        <v>1262700</v>
      </c>
      <c r="E65" s="25">
        <v>4136.6052</v>
      </c>
      <c r="F65" s="26">
        <v>0.57657877835599702</v>
      </c>
    </row>
    <row r="66" spans="1:6" x14ac:dyDescent="0.2">
      <c r="A66" s="24" t="s">
        <v>517</v>
      </c>
      <c r="B66" s="24" t="s">
        <v>516</v>
      </c>
      <c r="C66" s="24" t="s">
        <v>394</v>
      </c>
      <c r="D66" s="27">
        <v>652661</v>
      </c>
      <c r="E66" s="25">
        <v>3874.1956960000002</v>
      </c>
      <c r="F66" s="26">
        <v>0.54000295254469599</v>
      </c>
    </row>
    <row r="67" spans="1:6" x14ac:dyDescent="0.2">
      <c r="A67" s="24" t="s">
        <v>367</v>
      </c>
      <c r="B67" s="24" t="s">
        <v>366</v>
      </c>
      <c r="C67" s="24" t="s">
        <v>89</v>
      </c>
      <c r="D67" s="27">
        <v>861092</v>
      </c>
      <c r="E67" s="25">
        <v>3787.0826160000001</v>
      </c>
      <c r="F67" s="26">
        <v>0.527860736689717</v>
      </c>
    </row>
    <row r="68" spans="1:6" x14ac:dyDescent="0.2">
      <c r="A68" s="24" t="s">
        <v>519</v>
      </c>
      <c r="B68" s="24" t="s">
        <v>518</v>
      </c>
      <c r="C68" s="24" t="s">
        <v>264</v>
      </c>
      <c r="D68" s="27">
        <v>252893</v>
      </c>
      <c r="E68" s="25">
        <v>3521.5350250000001</v>
      </c>
      <c r="F68" s="26">
        <v>0.49084751009169503</v>
      </c>
    </row>
    <row r="69" spans="1:6" x14ac:dyDescent="0.2">
      <c r="A69" s="24" t="s">
        <v>190</v>
      </c>
      <c r="B69" s="24" t="s">
        <v>189</v>
      </c>
      <c r="C69" s="24" t="s">
        <v>191</v>
      </c>
      <c r="D69" s="27">
        <v>800000</v>
      </c>
      <c r="E69" s="25">
        <v>3428.4</v>
      </c>
      <c r="F69" s="26">
        <v>0.47786592825336599</v>
      </c>
    </row>
    <row r="70" spans="1:6" x14ac:dyDescent="0.2">
      <c r="A70" s="24" t="s">
        <v>200</v>
      </c>
      <c r="B70" s="24" t="s">
        <v>199</v>
      </c>
      <c r="C70" s="24" t="s">
        <v>156</v>
      </c>
      <c r="D70" s="27">
        <v>303744</v>
      </c>
      <c r="E70" s="25">
        <v>3356.9786880000001</v>
      </c>
      <c r="F70" s="26">
        <v>0.46791090213157399</v>
      </c>
    </row>
    <row r="71" spans="1:6" x14ac:dyDescent="0.2">
      <c r="A71" s="24" t="s">
        <v>521</v>
      </c>
      <c r="B71" s="24" t="s">
        <v>520</v>
      </c>
      <c r="C71" s="24" t="s">
        <v>137</v>
      </c>
      <c r="D71" s="27">
        <v>320000</v>
      </c>
      <c r="E71" s="25">
        <v>3073.6</v>
      </c>
      <c r="F71" s="26">
        <v>0.42841229642968898</v>
      </c>
    </row>
    <row r="72" spans="1:6" x14ac:dyDescent="0.2">
      <c r="A72" s="24" t="s">
        <v>523</v>
      </c>
      <c r="B72" s="24" t="s">
        <v>522</v>
      </c>
      <c r="C72" s="24" t="s">
        <v>92</v>
      </c>
      <c r="D72" s="27">
        <v>3612482</v>
      </c>
      <c r="E72" s="25">
        <v>2996.5538190000002</v>
      </c>
      <c r="F72" s="26">
        <v>0.41767325057683002</v>
      </c>
    </row>
    <row r="73" spans="1:6" x14ac:dyDescent="0.2">
      <c r="A73" s="24" t="s">
        <v>525</v>
      </c>
      <c r="B73" s="24" t="s">
        <v>524</v>
      </c>
      <c r="C73" s="24" t="s">
        <v>499</v>
      </c>
      <c r="D73" s="27">
        <v>18921468</v>
      </c>
      <c r="E73" s="25">
        <v>2630.0840520000002</v>
      </c>
      <c r="F73" s="26">
        <v>0.366593033745582</v>
      </c>
    </row>
    <row r="74" spans="1:6" x14ac:dyDescent="0.2">
      <c r="A74" s="24" t="s">
        <v>369</v>
      </c>
      <c r="B74" s="24" t="s">
        <v>368</v>
      </c>
      <c r="C74" s="24" t="s">
        <v>186</v>
      </c>
      <c r="D74" s="27">
        <v>2000000</v>
      </c>
      <c r="E74" s="25">
        <v>2161</v>
      </c>
      <c r="F74" s="26">
        <v>0.30120997286067103</v>
      </c>
    </row>
    <row r="75" spans="1:6" x14ac:dyDescent="0.2">
      <c r="A75" s="24" t="s">
        <v>527</v>
      </c>
      <c r="B75" s="24" t="s">
        <v>526</v>
      </c>
      <c r="C75" s="24" t="s">
        <v>137</v>
      </c>
      <c r="D75" s="27">
        <v>518764</v>
      </c>
      <c r="E75" s="25">
        <v>2032.776734</v>
      </c>
      <c r="F75" s="26">
        <v>0.28333763298470299</v>
      </c>
    </row>
    <row r="76" spans="1:6" x14ac:dyDescent="0.2">
      <c r="A76" s="24" t="s">
        <v>529</v>
      </c>
      <c r="B76" s="24" t="s">
        <v>528</v>
      </c>
      <c r="C76" s="24" t="s">
        <v>339</v>
      </c>
      <c r="D76" s="27">
        <v>324891</v>
      </c>
      <c r="E76" s="25">
        <v>1992.556503</v>
      </c>
      <c r="F76" s="26">
        <v>0.27773155492456397</v>
      </c>
    </row>
    <row r="77" spans="1:6" x14ac:dyDescent="0.2">
      <c r="A77" s="24"/>
      <c r="B77" s="24" t="s">
        <v>1209</v>
      </c>
      <c r="C77" s="24" t="s">
        <v>499</v>
      </c>
      <c r="D77" s="27">
        <v>1892146</v>
      </c>
      <c r="E77" s="25">
        <v>1892.146</v>
      </c>
      <c r="F77" s="26">
        <v>0.2637358839927938</v>
      </c>
    </row>
    <row r="78" spans="1:6" x14ac:dyDescent="0.2">
      <c r="A78" s="24" t="s">
        <v>531</v>
      </c>
      <c r="B78" s="24" t="s">
        <v>530</v>
      </c>
      <c r="C78" s="24" t="s">
        <v>176</v>
      </c>
      <c r="D78" s="27">
        <v>367660</v>
      </c>
      <c r="E78" s="25">
        <v>1632.5942299999999</v>
      </c>
      <c r="F78" s="26">
        <v>0.227558382096616</v>
      </c>
    </row>
    <row r="79" spans="1:6" x14ac:dyDescent="0.2">
      <c r="A79" s="24" t="s">
        <v>533</v>
      </c>
      <c r="B79" s="24" t="s">
        <v>532</v>
      </c>
      <c r="C79" s="24" t="s">
        <v>267</v>
      </c>
      <c r="D79" s="27">
        <v>1000000</v>
      </c>
      <c r="E79" s="25">
        <v>1301</v>
      </c>
      <c r="F79" s="26">
        <v>0.18133927565559099</v>
      </c>
    </row>
    <row r="80" spans="1:6" x14ac:dyDescent="0.2">
      <c r="A80" s="24" t="s">
        <v>535</v>
      </c>
      <c r="B80" s="24" t="s">
        <v>534</v>
      </c>
      <c r="C80" s="24" t="s">
        <v>129</v>
      </c>
      <c r="D80" s="27">
        <v>314268</v>
      </c>
      <c r="E80" s="25">
        <v>1178.033598</v>
      </c>
      <c r="F80" s="26">
        <v>0.16419966130612601</v>
      </c>
    </row>
    <row r="81" spans="1:9" x14ac:dyDescent="0.2">
      <c r="A81" s="24" t="s">
        <v>371</v>
      </c>
      <c r="B81" s="24" t="s">
        <v>370</v>
      </c>
      <c r="C81" s="24" t="s">
        <v>186</v>
      </c>
      <c r="D81" s="27">
        <v>1101440</v>
      </c>
      <c r="E81" s="25">
        <v>1028.19424</v>
      </c>
      <c r="F81" s="26">
        <v>0.143314372570985</v>
      </c>
    </row>
    <row r="82" spans="1:9" x14ac:dyDescent="0.2">
      <c r="A82" s="24" t="s">
        <v>537</v>
      </c>
      <c r="B82" s="24" t="s">
        <v>536</v>
      </c>
      <c r="C82" s="24" t="s">
        <v>300</v>
      </c>
      <c r="D82" s="27">
        <v>273388</v>
      </c>
      <c r="E82" s="25">
        <v>843.53867400000001</v>
      </c>
      <c r="F82" s="26">
        <v>0.117576242990498</v>
      </c>
    </row>
    <row r="83" spans="1:9" x14ac:dyDescent="0.2">
      <c r="A83" s="24" t="s">
        <v>539</v>
      </c>
      <c r="B83" s="24" t="s">
        <v>538</v>
      </c>
      <c r="C83" s="24" t="s">
        <v>164</v>
      </c>
      <c r="D83" s="27">
        <v>47189</v>
      </c>
      <c r="E83" s="25">
        <v>742.35375350000004</v>
      </c>
      <c r="F83" s="26">
        <v>0.103472630238201</v>
      </c>
    </row>
    <row r="84" spans="1:9" x14ac:dyDescent="0.2">
      <c r="A84" s="24" t="s">
        <v>541</v>
      </c>
      <c r="B84" s="24" t="s">
        <v>540</v>
      </c>
      <c r="C84" s="24" t="s">
        <v>339</v>
      </c>
      <c r="D84" s="27">
        <v>87483</v>
      </c>
      <c r="E84" s="25">
        <v>676.15610700000002</v>
      </c>
      <c r="F84" s="26">
        <v>9.4245702285537705E-2</v>
      </c>
    </row>
    <row r="85" spans="1:9" x14ac:dyDescent="0.2">
      <c r="A85" s="24" t="s">
        <v>543</v>
      </c>
      <c r="B85" s="24" t="s">
        <v>542</v>
      </c>
      <c r="C85" s="24" t="s">
        <v>89</v>
      </c>
      <c r="D85" s="27">
        <v>41037</v>
      </c>
      <c r="E85" s="25">
        <v>98.119467</v>
      </c>
      <c r="F85" s="26">
        <v>1.36763359519544E-2</v>
      </c>
    </row>
    <row r="86" spans="1:9" x14ac:dyDescent="0.2">
      <c r="A86" s="23" t="s">
        <v>27</v>
      </c>
      <c r="B86" s="23"/>
      <c r="C86" s="23"/>
      <c r="D86" s="23"/>
      <c r="E86" s="28">
        <f>SUM(E7:E85)</f>
        <v>683968.59386249946</v>
      </c>
      <c r="F86" s="29">
        <f>SUM(F7:F85)</f>
        <v>95.334642107762534</v>
      </c>
      <c r="G86" s="17"/>
      <c r="H86" s="17"/>
      <c r="I86" s="17"/>
    </row>
    <row r="87" spans="1:9" x14ac:dyDescent="0.2">
      <c r="A87" s="24"/>
      <c r="B87" s="24"/>
      <c r="C87" s="24"/>
      <c r="D87" s="24"/>
      <c r="E87" s="25"/>
      <c r="F87" s="26"/>
    </row>
    <row r="88" spans="1:9" x14ac:dyDescent="0.2">
      <c r="A88" s="23" t="s">
        <v>30</v>
      </c>
      <c r="B88" s="23"/>
      <c r="C88" s="23"/>
      <c r="D88" s="23"/>
      <c r="E88" s="28">
        <f>E86</f>
        <v>683968.59386249946</v>
      </c>
      <c r="F88" s="29">
        <f>F86</f>
        <v>95.334642107762534</v>
      </c>
      <c r="G88" s="17"/>
      <c r="H88" s="17"/>
      <c r="I88" s="17"/>
    </row>
    <row r="89" spans="1:9" x14ac:dyDescent="0.2">
      <c r="A89" s="23"/>
      <c r="B89" s="23"/>
      <c r="C89" s="23"/>
      <c r="D89" s="23"/>
      <c r="E89" s="28"/>
      <c r="F89" s="29"/>
      <c r="G89" s="17"/>
      <c r="H89" s="17"/>
      <c r="I89" s="17"/>
    </row>
    <row r="90" spans="1:9" x14ac:dyDescent="0.2">
      <c r="A90" s="23" t="s">
        <v>32</v>
      </c>
      <c r="B90" s="23"/>
      <c r="C90" s="23"/>
      <c r="D90" s="23"/>
      <c r="E90" s="28">
        <f>E92-(E86)</f>
        <v>33471.130817400524</v>
      </c>
      <c r="F90" s="29">
        <f>F92-(F86)</f>
        <v>4.6653578922374663</v>
      </c>
      <c r="G90" s="17"/>
      <c r="H90" s="17"/>
      <c r="I90" s="17"/>
    </row>
    <row r="91" spans="1:9" x14ac:dyDescent="0.2">
      <c r="A91" s="23"/>
      <c r="B91" s="23"/>
      <c r="C91" s="23"/>
      <c r="D91" s="23"/>
      <c r="E91" s="28"/>
      <c r="F91" s="29"/>
      <c r="G91" s="17"/>
      <c r="H91" s="17"/>
      <c r="I91" s="17"/>
    </row>
    <row r="92" spans="1:9" x14ac:dyDescent="0.2">
      <c r="A92" s="30" t="s">
        <v>31</v>
      </c>
      <c r="B92" s="30"/>
      <c r="C92" s="30"/>
      <c r="D92" s="30"/>
      <c r="E92" s="31">
        <v>717439.72467989998</v>
      </c>
      <c r="F92" s="32">
        <v>100</v>
      </c>
      <c r="G92" s="17"/>
      <c r="H92" s="17"/>
      <c r="I92" s="17"/>
    </row>
    <row r="94" spans="1:9" x14ac:dyDescent="0.2">
      <c r="A94" s="74" t="s">
        <v>844</v>
      </c>
    </row>
    <row r="95" spans="1:9" x14ac:dyDescent="0.2">
      <c r="A95" s="74" t="s">
        <v>34</v>
      </c>
    </row>
    <row r="96" spans="1:9" x14ac:dyDescent="0.2">
      <c r="A96" s="74" t="s">
        <v>44</v>
      </c>
    </row>
    <row r="97" spans="1:4" x14ac:dyDescent="0.2">
      <c r="A97" s="64"/>
    </row>
    <row r="98" spans="1:4" x14ac:dyDescent="0.2">
      <c r="A98" s="17" t="s">
        <v>35</v>
      </c>
    </row>
    <row r="99" spans="1:4" x14ac:dyDescent="0.2">
      <c r="A99" s="17" t="s">
        <v>36</v>
      </c>
    </row>
    <row r="100" spans="1:4" x14ac:dyDescent="0.2">
      <c r="A100" s="17" t="s">
        <v>37</v>
      </c>
      <c r="B100" s="17"/>
      <c r="C100" s="33" t="s">
        <v>39</v>
      </c>
      <c r="D100" s="17" t="s">
        <v>38</v>
      </c>
    </row>
    <row r="101" spans="1:4" x14ac:dyDescent="0.2">
      <c r="A101" s="7" t="s">
        <v>72</v>
      </c>
      <c r="C101" s="34">
        <v>87.684399999999997</v>
      </c>
      <c r="D101" s="34">
        <v>94.389099999999999</v>
      </c>
    </row>
    <row r="102" spans="1:4" x14ac:dyDescent="0.2">
      <c r="A102" s="7" t="s">
        <v>74</v>
      </c>
      <c r="C102" s="34">
        <v>32.130099999999999</v>
      </c>
      <c r="D102" s="34">
        <v>34.586799999999997</v>
      </c>
    </row>
    <row r="103" spans="1:4" x14ac:dyDescent="0.2">
      <c r="A103" s="7" t="s">
        <v>73</v>
      </c>
      <c r="C103" s="34">
        <v>96.793300000000002</v>
      </c>
      <c r="D103" s="34">
        <v>104.629</v>
      </c>
    </row>
    <row r="104" spans="1:4" x14ac:dyDescent="0.2">
      <c r="A104" s="7" t="s">
        <v>75</v>
      </c>
      <c r="C104" s="34">
        <v>37.170699999999997</v>
      </c>
      <c r="D104" s="34">
        <v>40.178400000000003</v>
      </c>
    </row>
    <row r="106" spans="1:4" x14ac:dyDescent="0.2">
      <c r="A106" s="7" t="s">
        <v>40</v>
      </c>
    </row>
    <row r="108" spans="1:4" x14ac:dyDescent="0.2">
      <c r="A108" s="17" t="s">
        <v>41</v>
      </c>
      <c r="D108" s="33" t="s">
        <v>42</v>
      </c>
    </row>
    <row r="110" spans="1:4" x14ac:dyDescent="0.2">
      <c r="A110" s="17" t="s">
        <v>241</v>
      </c>
      <c r="D110" s="54">
        <v>7.2551393900516695E-2</v>
      </c>
    </row>
    <row r="112" spans="1:4" x14ac:dyDescent="0.2">
      <c r="A112" s="17" t="s">
        <v>834</v>
      </c>
      <c r="D112" s="33">
        <v>1</v>
      </c>
    </row>
    <row r="113" spans="1:1" x14ac:dyDescent="0.2">
      <c r="A113" s="7" t="s">
        <v>835</v>
      </c>
    </row>
    <row r="114" spans="1:1" x14ac:dyDescent="0.2">
      <c r="A114" s="56" t="s">
        <v>836</v>
      </c>
    </row>
    <row r="115" spans="1:1" x14ac:dyDescent="0.2">
      <c r="A115" s="56"/>
    </row>
    <row r="116" spans="1:1" x14ac:dyDescent="0.2">
      <c r="A116" s="17" t="s">
        <v>813</v>
      </c>
    </row>
    <row r="117" spans="1:1" x14ac:dyDescent="0.2">
      <c r="A117" s="56"/>
    </row>
    <row r="118" spans="1:1" x14ac:dyDescent="0.2">
      <c r="A118" s="57" t="s">
        <v>805</v>
      </c>
    </row>
    <row r="119" spans="1:1" x14ac:dyDescent="0.2">
      <c r="A119" s="58"/>
    </row>
    <row r="120" spans="1:1" x14ac:dyDescent="0.2">
      <c r="A120" s="59"/>
    </row>
    <row r="121" spans="1:1" x14ac:dyDescent="0.2">
      <c r="A121" s="59"/>
    </row>
    <row r="122" spans="1:1" x14ac:dyDescent="0.2">
      <c r="A122" s="59"/>
    </row>
    <row r="123" spans="1:1" x14ac:dyDescent="0.2">
      <c r="A123" s="59"/>
    </row>
    <row r="124" spans="1:1" x14ac:dyDescent="0.2">
      <c r="A124" s="59"/>
    </row>
    <row r="125" spans="1:1" x14ac:dyDescent="0.2">
      <c r="A125" s="59"/>
    </row>
    <row r="126" spans="1:1" x14ac:dyDescent="0.2">
      <c r="A126" s="59"/>
    </row>
    <row r="127" spans="1:1" x14ac:dyDescent="0.2">
      <c r="A127" s="59"/>
    </row>
    <row r="128" spans="1:1" x14ac:dyDescent="0.2">
      <c r="A128" s="59"/>
    </row>
    <row r="129" spans="1:1" x14ac:dyDescent="0.2">
      <c r="A129" s="59"/>
    </row>
    <row r="130" spans="1:1" x14ac:dyDescent="0.2">
      <c r="A130" s="59"/>
    </row>
    <row r="131" spans="1:1" x14ac:dyDescent="0.2">
      <c r="A131" s="59"/>
    </row>
    <row r="132" spans="1:1" x14ac:dyDescent="0.2">
      <c r="A132" s="57" t="s">
        <v>815</v>
      </c>
    </row>
    <row r="133" spans="1:1" x14ac:dyDescent="0.2">
      <c r="A133" s="59"/>
    </row>
    <row r="134" spans="1:1" x14ac:dyDescent="0.2">
      <c r="A134" s="57" t="s">
        <v>806</v>
      </c>
    </row>
    <row r="135" spans="1:1" x14ac:dyDescent="0.2">
      <c r="A135" s="59"/>
    </row>
    <row r="136" spans="1:1" x14ac:dyDescent="0.2">
      <c r="A136" s="59"/>
    </row>
    <row r="137" spans="1:1" x14ac:dyDescent="0.2">
      <c r="A137" s="59"/>
    </row>
    <row r="138" spans="1:1" x14ac:dyDescent="0.2">
      <c r="A138" s="59"/>
    </row>
    <row r="139" spans="1:1" x14ac:dyDescent="0.2">
      <c r="A139" s="59"/>
    </row>
    <row r="140" spans="1:1" x14ac:dyDescent="0.2">
      <c r="A140" s="59"/>
    </row>
    <row r="141" spans="1:1" x14ac:dyDescent="0.2">
      <c r="A141" s="59"/>
    </row>
    <row r="142" spans="1:1" x14ac:dyDescent="0.2">
      <c r="A142" s="59"/>
    </row>
    <row r="143" spans="1:1" x14ac:dyDescent="0.2">
      <c r="A143" s="59"/>
    </row>
    <row r="144" spans="1:1" x14ac:dyDescent="0.2">
      <c r="A144" s="59"/>
    </row>
    <row r="145" spans="1:1" x14ac:dyDescent="0.2">
      <c r="A145" s="59"/>
    </row>
    <row r="146" spans="1:1" x14ac:dyDescent="0.2">
      <c r="A146" s="59"/>
    </row>
  </sheetData>
  <mergeCells count="1">
    <mergeCell ref="A1:F1"/>
  </mergeCells>
  <conditionalFormatting sqref="F2:F3 F5:F115">
    <cfRule type="cellIs" dxfId="49" priority="2" stopIfTrue="1" operator="between">
      <formula>0.009</formula>
      <formula>-0.009</formula>
    </cfRule>
  </conditionalFormatting>
  <conditionalFormatting sqref="F116:F248">
    <cfRule type="cellIs" dxfId="48" priority="1" stopIfTrue="1" operator="between">
      <formula>0.009</formula>
      <formula>-0.009</formula>
    </cfRule>
  </conditionalFormatting>
  <hyperlinks>
    <hyperlink ref="A117" r:id="rId1" tooltip="https://www.franklintempletonindia.com/downloadsServlet/pdf/product-labels-jg9o5k7l" display="https://www.franklintempletonindia.com/downloadsServlet/pdf/product-labels-jg9o5k7l" xr:uid="{00000000-0004-0000-0F00-000000000000}"/>
    <hyperlink ref="A114" r:id="rId2" tooltip="https://www.franklintempletonindia.com/investor/reports" xr:uid="{00000000-0004-0000-0F00-000001000000}"/>
  </hyperlinks>
  <pageMargins left="0.7" right="0.7" top="0.75" bottom="0.75" header="0.3" footer="0.3"/>
  <pageSetup paperSize="9" orientation="portrait" r:id="rId3"/>
  <headerFooter>
    <oddFooter>&amp;C&amp;1#&amp;"Calibri"&amp;10&amp;K000000PUBLIC</oddFooter>
    <evenFooter>&amp;LPUBLIC</evenFooter>
    <firstFooter>&amp;LPUBLIC</firstFooter>
  </headerFooter>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36"/>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140625" style="7" bestFit="1" customWidth="1"/>
    <col min="5" max="5" width="22.85546875" style="10" customWidth="1"/>
    <col min="6" max="6" width="14.7109375" style="11" bestFit="1" customWidth="1"/>
    <col min="7" max="16384" width="9.140625" style="7"/>
  </cols>
  <sheetData>
    <row r="1" spans="1:6" s="1" customFormat="1" ht="15" x14ac:dyDescent="0.2">
      <c r="A1" s="87" t="s">
        <v>15</v>
      </c>
      <c r="B1" s="88"/>
      <c r="C1" s="88"/>
      <c r="D1" s="88"/>
      <c r="E1" s="88"/>
      <c r="F1" s="8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306</v>
      </c>
      <c r="D4" s="13" t="s">
        <v>1</v>
      </c>
      <c r="E4" s="15" t="s">
        <v>6</v>
      </c>
      <c r="F4" s="12" t="s">
        <v>3</v>
      </c>
    </row>
    <row r="5" spans="1:6" x14ac:dyDescent="0.2">
      <c r="A5" s="19" t="s">
        <v>81</v>
      </c>
      <c r="B5" s="20"/>
      <c r="C5" s="20"/>
      <c r="D5" s="20"/>
      <c r="E5" s="21"/>
      <c r="F5" s="22"/>
    </row>
    <row r="6" spans="1:6" x14ac:dyDescent="0.2">
      <c r="A6" s="23" t="s">
        <v>26</v>
      </c>
      <c r="B6" s="24"/>
      <c r="C6" s="24"/>
      <c r="D6" s="24"/>
      <c r="E6" s="25"/>
      <c r="F6" s="26"/>
    </row>
    <row r="7" spans="1:6" x14ac:dyDescent="0.2">
      <c r="A7" s="24" t="s">
        <v>545</v>
      </c>
      <c r="B7" s="24" t="s">
        <v>544</v>
      </c>
      <c r="C7" s="24" t="s">
        <v>84</v>
      </c>
      <c r="D7" s="27">
        <v>21069927</v>
      </c>
      <c r="E7" s="25">
        <v>28328.51685</v>
      </c>
      <c r="F7" s="26">
        <v>3.82253499808792</v>
      </c>
    </row>
    <row r="8" spans="1:6" x14ac:dyDescent="0.2">
      <c r="A8" s="24" t="s">
        <v>86</v>
      </c>
      <c r="B8" s="24" t="s">
        <v>85</v>
      </c>
      <c r="C8" s="24" t="s">
        <v>84</v>
      </c>
      <c r="D8" s="27">
        <v>2885566</v>
      </c>
      <c r="E8" s="25">
        <v>24005.023550000002</v>
      </c>
      <c r="F8" s="26">
        <v>3.23914037348551</v>
      </c>
    </row>
    <row r="9" spans="1:6" x14ac:dyDescent="0.2">
      <c r="A9" s="24" t="s">
        <v>136</v>
      </c>
      <c r="B9" s="24" t="s">
        <v>135</v>
      </c>
      <c r="C9" s="24" t="s">
        <v>137</v>
      </c>
      <c r="D9" s="27">
        <v>7141052</v>
      </c>
      <c r="E9" s="25">
        <v>23633.311590000001</v>
      </c>
      <c r="F9" s="26">
        <v>3.1889830714343201</v>
      </c>
    </row>
    <row r="10" spans="1:6" x14ac:dyDescent="0.2">
      <c r="A10" s="24" t="s">
        <v>547</v>
      </c>
      <c r="B10" s="24" t="s">
        <v>546</v>
      </c>
      <c r="C10" s="24" t="s">
        <v>164</v>
      </c>
      <c r="D10" s="27">
        <v>6794174</v>
      </c>
      <c r="E10" s="25">
        <v>21822.886890000002</v>
      </c>
      <c r="F10" s="26">
        <v>2.94469171605569</v>
      </c>
    </row>
    <row r="11" spans="1:6" x14ac:dyDescent="0.2">
      <c r="A11" s="24" t="s">
        <v>429</v>
      </c>
      <c r="B11" s="24" t="s">
        <v>428</v>
      </c>
      <c r="C11" s="24" t="s">
        <v>394</v>
      </c>
      <c r="D11" s="27">
        <v>1050123</v>
      </c>
      <c r="E11" s="25">
        <v>19742.837459999999</v>
      </c>
      <c r="F11" s="26">
        <v>2.6640182947809801</v>
      </c>
    </row>
    <row r="12" spans="1:6" x14ac:dyDescent="0.2">
      <c r="A12" s="24" t="s">
        <v>83</v>
      </c>
      <c r="B12" s="24" t="s">
        <v>82</v>
      </c>
      <c r="C12" s="24" t="s">
        <v>84</v>
      </c>
      <c r="D12" s="27">
        <v>1223175</v>
      </c>
      <c r="E12" s="25">
        <v>19613.611130000001</v>
      </c>
      <c r="F12" s="26">
        <v>2.6465810187063101</v>
      </c>
    </row>
    <row r="13" spans="1:6" x14ac:dyDescent="0.2">
      <c r="A13" s="24" t="s">
        <v>549</v>
      </c>
      <c r="B13" s="24" t="s">
        <v>548</v>
      </c>
      <c r="C13" s="24" t="s">
        <v>176</v>
      </c>
      <c r="D13" s="27">
        <v>4409869</v>
      </c>
      <c r="E13" s="25">
        <v>19478.391370000001</v>
      </c>
      <c r="F13" s="26">
        <v>2.6283350135317298</v>
      </c>
    </row>
    <row r="14" spans="1:6" x14ac:dyDescent="0.2">
      <c r="A14" s="24" t="s">
        <v>551</v>
      </c>
      <c r="B14" s="24" t="s">
        <v>550</v>
      </c>
      <c r="C14" s="24" t="s">
        <v>305</v>
      </c>
      <c r="D14" s="27">
        <v>1986228</v>
      </c>
      <c r="E14" s="25">
        <v>17777.73371</v>
      </c>
      <c r="F14" s="26">
        <v>2.3988551766755299</v>
      </c>
    </row>
    <row r="15" spans="1:6" x14ac:dyDescent="0.2">
      <c r="A15" s="24" t="s">
        <v>553</v>
      </c>
      <c r="B15" s="24" t="s">
        <v>552</v>
      </c>
      <c r="C15" s="24" t="s">
        <v>164</v>
      </c>
      <c r="D15" s="27">
        <v>1798493</v>
      </c>
      <c r="E15" s="25">
        <v>17717.853790000001</v>
      </c>
      <c r="F15" s="26">
        <v>2.3907752234928501</v>
      </c>
    </row>
    <row r="16" spans="1:6" x14ac:dyDescent="0.2">
      <c r="A16" s="24" t="s">
        <v>555</v>
      </c>
      <c r="B16" s="24" t="s">
        <v>554</v>
      </c>
      <c r="C16" s="24" t="s">
        <v>161</v>
      </c>
      <c r="D16" s="27">
        <v>11039858</v>
      </c>
      <c r="E16" s="25">
        <v>16504.58771</v>
      </c>
      <c r="F16" s="26">
        <v>2.22706202673956</v>
      </c>
    </row>
    <row r="17" spans="1:6" x14ac:dyDescent="0.2">
      <c r="A17" s="24" t="s">
        <v>557</v>
      </c>
      <c r="B17" s="24" t="s">
        <v>556</v>
      </c>
      <c r="C17" s="24" t="s">
        <v>113</v>
      </c>
      <c r="D17" s="27">
        <v>3651225</v>
      </c>
      <c r="E17" s="25">
        <v>16182.2292</v>
      </c>
      <c r="F17" s="26">
        <v>2.1835642787659801</v>
      </c>
    </row>
    <row r="18" spans="1:6" x14ac:dyDescent="0.2">
      <c r="A18" s="24" t="s">
        <v>361</v>
      </c>
      <c r="B18" s="24" t="s">
        <v>360</v>
      </c>
      <c r="C18" s="24" t="s">
        <v>89</v>
      </c>
      <c r="D18" s="27">
        <v>762190</v>
      </c>
      <c r="E18" s="25">
        <v>15798.67432</v>
      </c>
      <c r="F18" s="26">
        <v>2.1318089411939298</v>
      </c>
    </row>
    <row r="19" spans="1:6" x14ac:dyDescent="0.2">
      <c r="A19" s="24" t="s">
        <v>559</v>
      </c>
      <c r="B19" s="24" t="s">
        <v>558</v>
      </c>
      <c r="C19" s="24" t="s">
        <v>116</v>
      </c>
      <c r="D19" s="27">
        <v>5089831</v>
      </c>
      <c r="E19" s="25">
        <v>15320.391310000001</v>
      </c>
      <c r="F19" s="26">
        <v>2.0672713745293398</v>
      </c>
    </row>
    <row r="20" spans="1:6" x14ac:dyDescent="0.2">
      <c r="A20" s="24" t="s">
        <v>561</v>
      </c>
      <c r="B20" s="24" t="s">
        <v>560</v>
      </c>
      <c r="C20" s="24" t="s">
        <v>149</v>
      </c>
      <c r="D20" s="27">
        <v>1273937</v>
      </c>
      <c r="E20" s="25">
        <v>15243.93014</v>
      </c>
      <c r="F20" s="26">
        <v>2.0569540148218999</v>
      </c>
    </row>
    <row r="21" spans="1:6" x14ac:dyDescent="0.2">
      <c r="A21" s="24" t="s">
        <v>563</v>
      </c>
      <c r="B21" s="24" t="s">
        <v>562</v>
      </c>
      <c r="C21" s="24" t="s">
        <v>146</v>
      </c>
      <c r="D21" s="27">
        <v>1717030</v>
      </c>
      <c r="E21" s="25">
        <v>14348.361199999999</v>
      </c>
      <c r="F21" s="26">
        <v>1.9361095797080801</v>
      </c>
    </row>
    <row r="22" spans="1:6" x14ac:dyDescent="0.2">
      <c r="A22" s="24" t="s">
        <v>565</v>
      </c>
      <c r="B22" s="24" t="s">
        <v>564</v>
      </c>
      <c r="C22" s="24" t="s">
        <v>129</v>
      </c>
      <c r="D22" s="27">
        <v>992366</v>
      </c>
      <c r="E22" s="25">
        <v>14248.391030000001</v>
      </c>
      <c r="F22" s="26">
        <v>1.9226200110302301</v>
      </c>
    </row>
    <row r="23" spans="1:6" x14ac:dyDescent="0.2">
      <c r="A23" s="24" t="s">
        <v>302</v>
      </c>
      <c r="B23" s="24" t="s">
        <v>301</v>
      </c>
      <c r="C23" s="24" t="s">
        <v>84</v>
      </c>
      <c r="D23" s="27">
        <v>8960416</v>
      </c>
      <c r="E23" s="25">
        <v>14211.219779999999</v>
      </c>
      <c r="F23" s="26">
        <v>1.9176042735385701</v>
      </c>
    </row>
    <row r="24" spans="1:6" x14ac:dyDescent="0.2">
      <c r="A24" s="24" t="s">
        <v>171</v>
      </c>
      <c r="B24" s="24" t="s">
        <v>170</v>
      </c>
      <c r="C24" s="24" t="s">
        <v>137</v>
      </c>
      <c r="D24" s="27">
        <v>3296838</v>
      </c>
      <c r="E24" s="25">
        <v>13950.57</v>
      </c>
      <c r="F24" s="26">
        <v>1.88243325094075</v>
      </c>
    </row>
    <row r="25" spans="1:6" x14ac:dyDescent="0.2">
      <c r="A25" s="24" t="s">
        <v>263</v>
      </c>
      <c r="B25" s="24" t="s">
        <v>262</v>
      </c>
      <c r="C25" s="24" t="s">
        <v>264</v>
      </c>
      <c r="D25" s="27">
        <v>14617750</v>
      </c>
      <c r="E25" s="25">
        <v>13879.55363</v>
      </c>
      <c r="F25" s="26">
        <v>1.8728505904294499</v>
      </c>
    </row>
    <row r="26" spans="1:6" x14ac:dyDescent="0.2">
      <c r="A26" s="24" t="s">
        <v>567</v>
      </c>
      <c r="B26" s="24" t="s">
        <v>566</v>
      </c>
      <c r="C26" s="24" t="s">
        <v>89</v>
      </c>
      <c r="D26" s="27">
        <v>294995</v>
      </c>
      <c r="E26" s="25">
        <v>13828.038119999999</v>
      </c>
      <c r="F26" s="26">
        <v>1.86589929675735</v>
      </c>
    </row>
    <row r="27" spans="1:6" x14ac:dyDescent="0.2">
      <c r="A27" s="24" t="s">
        <v>433</v>
      </c>
      <c r="B27" s="24" t="s">
        <v>432</v>
      </c>
      <c r="C27" s="24" t="s">
        <v>140</v>
      </c>
      <c r="D27" s="27">
        <v>11253507</v>
      </c>
      <c r="E27" s="25">
        <v>13695.51802</v>
      </c>
      <c r="F27" s="26">
        <v>1.84801757273762</v>
      </c>
    </row>
    <row r="28" spans="1:6" x14ac:dyDescent="0.2">
      <c r="A28" s="24" t="s">
        <v>569</v>
      </c>
      <c r="B28" s="24" t="s">
        <v>568</v>
      </c>
      <c r="C28" s="24" t="s">
        <v>570</v>
      </c>
      <c r="D28" s="27">
        <v>4417821</v>
      </c>
      <c r="E28" s="25">
        <v>13361.69961</v>
      </c>
      <c r="F28" s="26">
        <v>1.8029734724062201</v>
      </c>
    </row>
    <row r="29" spans="1:6" x14ac:dyDescent="0.2">
      <c r="A29" s="24" t="s">
        <v>572</v>
      </c>
      <c r="B29" s="24" t="s">
        <v>571</v>
      </c>
      <c r="C29" s="24" t="s">
        <v>427</v>
      </c>
      <c r="D29" s="27">
        <v>1608135</v>
      </c>
      <c r="E29" s="25">
        <v>13201.984280000001</v>
      </c>
      <c r="F29" s="26">
        <v>1.7814221345127199</v>
      </c>
    </row>
    <row r="30" spans="1:6" x14ac:dyDescent="0.2">
      <c r="A30" s="24" t="s">
        <v>574</v>
      </c>
      <c r="B30" s="24" t="s">
        <v>573</v>
      </c>
      <c r="C30" s="24" t="s">
        <v>107</v>
      </c>
      <c r="D30" s="27">
        <v>1491580</v>
      </c>
      <c r="E30" s="25">
        <v>12676.19263</v>
      </c>
      <c r="F30" s="26">
        <v>1.7104739449385999</v>
      </c>
    </row>
    <row r="31" spans="1:6" x14ac:dyDescent="0.2">
      <c r="A31" s="24" t="s">
        <v>576</v>
      </c>
      <c r="B31" s="24" t="s">
        <v>575</v>
      </c>
      <c r="C31" s="24" t="s">
        <v>198</v>
      </c>
      <c r="D31" s="27">
        <v>2015127</v>
      </c>
      <c r="E31" s="25">
        <v>12664.065629999999</v>
      </c>
      <c r="F31" s="26">
        <v>1.7088375768164299</v>
      </c>
    </row>
    <row r="32" spans="1:6" x14ac:dyDescent="0.2">
      <c r="A32" s="24" t="s">
        <v>435</v>
      </c>
      <c r="B32" s="24" t="s">
        <v>434</v>
      </c>
      <c r="C32" s="24" t="s">
        <v>84</v>
      </c>
      <c r="D32" s="27">
        <v>11380441</v>
      </c>
      <c r="E32" s="25">
        <v>12199.83275</v>
      </c>
      <c r="F32" s="26">
        <v>1.64619587762478</v>
      </c>
    </row>
    <row r="33" spans="1:6" x14ac:dyDescent="0.2">
      <c r="A33" s="24" t="s">
        <v>578</v>
      </c>
      <c r="B33" s="24" t="s">
        <v>577</v>
      </c>
      <c r="C33" s="24" t="s">
        <v>119</v>
      </c>
      <c r="D33" s="27">
        <v>444764</v>
      </c>
      <c r="E33" s="25">
        <v>12053.771549999999</v>
      </c>
      <c r="F33" s="26">
        <v>1.62648697257271</v>
      </c>
    </row>
    <row r="34" spans="1:6" x14ac:dyDescent="0.2">
      <c r="A34" s="24" t="s">
        <v>273</v>
      </c>
      <c r="B34" s="24" t="s">
        <v>272</v>
      </c>
      <c r="C34" s="24" t="s">
        <v>122</v>
      </c>
      <c r="D34" s="27">
        <v>2753992</v>
      </c>
      <c r="E34" s="25">
        <v>11716.85896</v>
      </c>
      <c r="F34" s="26">
        <v>1.5810253561601499</v>
      </c>
    </row>
    <row r="35" spans="1:6" x14ac:dyDescent="0.2">
      <c r="A35" s="24" t="s">
        <v>245</v>
      </c>
      <c r="B35" s="24" t="s">
        <v>244</v>
      </c>
      <c r="C35" s="24" t="s">
        <v>164</v>
      </c>
      <c r="D35" s="27">
        <v>68736</v>
      </c>
      <c r="E35" s="25">
        <v>11704.7785</v>
      </c>
      <c r="F35" s="26">
        <v>1.5793952679565399</v>
      </c>
    </row>
    <row r="36" spans="1:6" x14ac:dyDescent="0.2">
      <c r="A36" s="24" t="s">
        <v>580</v>
      </c>
      <c r="B36" s="24" t="s">
        <v>579</v>
      </c>
      <c r="C36" s="24" t="s">
        <v>140</v>
      </c>
      <c r="D36" s="27">
        <v>4850000</v>
      </c>
      <c r="E36" s="25">
        <v>11288.375</v>
      </c>
      <c r="F36" s="26">
        <v>1.5232074710272301</v>
      </c>
    </row>
    <row r="37" spans="1:6" x14ac:dyDescent="0.2">
      <c r="A37" s="24" t="s">
        <v>582</v>
      </c>
      <c r="B37" s="24" t="s">
        <v>581</v>
      </c>
      <c r="C37" s="24" t="s">
        <v>107</v>
      </c>
      <c r="D37" s="27">
        <v>52304</v>
      </c>
      <c r="E37" s="25">
        <v>10888.14983</v>
      </c>
      <c r="F37" s="26">
        <v>1.46920271223447</v>
      </c>
    </row>
    <row r="38" spans="1:6" x14ac:dyDescent="0.2">
      <c r="A38" s="24" t="s">
        <v>153</v>
      </c>
      <c r="B38" s="24" t="s">
        <v>152</v>
      </c>
      <c r="C38" s="24" t="s">
        <v>119</v>
      </c>
      <c r="D38" s="27">
        <v>2902529</v>
      </c>
      <c r="E38" s="25">
        <v>10488.28854</v>
      </c>
      <c r="F38" s="26">
        <v>1.4152470539308999</v>
      </c>
    </row>
    <row r="39" spans="1:6" x14ac:dyDescent="0.2">
      <c r="A39" s="24" t="s">
        <v>584</v>
      </c>
      <c r="B39" s="24" t="s">
        <v>583</v>
      </c>
      <c r="C39" s="24" t="s">
        <v>119</v>
      </c>
      <c r="D39" s="27">
        <v>1502334</v>
      </c>
      <c r="E39" s="25">
        <v>10151.270839999999</v>
      </c>
      <c r="F39" s="26">
        <v>1.3697712544018801</v>
      </c>
    </row>
    <row r="40" spans="1:6" x14ac:dyDescent="0.2">
      <c r="A40" s="24" t="s">
        <v>277</v>
      </c>
      <c r="B40" s="24" t="s">
        <v>276</v>
      </c>
      <c r="C40" s="24" t="s">
        <v>122</v>
      </c>
      <c r="D40" s="27">
        <v>3725151</v>
      </c>
      <c r="E40" s="25">
        <v>10050.457399999999</v>
      </c>
      <c r="F40" s="26">
        <v>1.3561678982954499</v>
      </c>
    </row>
    <row r="41" spans="1:6" x14ac:dyDescent="0.2">
      <c r="A41" s="24" t="s">
        <v>148</v>
      </c>
      <c r="B41" s="24" t="s">
        <v>147</v>
      </c>
      <c r="C41" s="24" t="s">
        <v>149</v>
      </c>
      <c r="D41" s="27">
        <v>3856067</v>
      </c>
      <c r="E41" s="25">
        <v>9896.5959559999992</v>
      </c>
      <c r="F41" s="26">
        <v>1.33540646000129</v>
      </c>
    </row>
    <row r="42" spans="1:6" x14ac:dyDescent="0.2">
      <c r="A42" s="24" t="s">
        <v>586</v>
      </c>
      <c r="B42" s="24" t="s">
        <v>585</v>
      </c>
      <c r="C42" s="24" t="s">
        <v>587</v>
      </c>
      <c r="D42" s="27">
        <v>8000000</v>
      </c>
      <c r="E42" s="25">
        <v>9576</v>
      </c>
      <c r="F42" s="26">
        <v>1.2921465439052799</v>
      </c>
    </row>
    <row r="43" spans="1:6" x14ac:dyDescent="0.2">
      <c r="A43" s="24" t="s">
        <v>190</v>
      </c>
      <c r="B43" s="24" t="s">
        <v>189</v>
      </c>
      <c r="C43" s="24" t="s">
        <v>191</v>
      </c>
      <c r="D43" s="27">
        <v>2075578</v>
      </c>
      <c r="E43" s="25">
        <v>8894.8895190000003</v>
      </c>
      <c r="F43" s="26">
        <v>1.20024026215488</v>
      </c>
    </row>
    <row r="44" spans="1:6" x14ac:dyDescent="0.2">
      <c r="A44" s="24" t="s">
        <v>160</v>
      </c>
      <c r="B44" s="24" t="s">
        <v>159</v>
      </c>
      <c r="C44" s="24" t="s">
        <v>161</v>
      </c>
      <c r="D44" s="27">
        <v>415909</v>
      </c>
      <c r="E44" s="25">
        <v>8685.8435559999998</v>
      </c>
      <c r="F44" s="26">
        <v>1.1720324490170599</v>
      </c>
    </row>
    <row r="45" spans="1:6" x14ac:dyDescent="0.2">
      <c r="A45" s="24" t="s">
        <v>589</v>
      </c>
      <c r="B45" s="24" t="s">
        <v>588</v>
      </c>
      <c r="C45" s="24" t="s">
        <v>89</v>
      </c>
      <c r="D45" s="27">
        <v>195484</v>
      </c>
      <c r="E45" s="25">
        <v>8560.0488760000007</v>
      </c>
      <c r="F45" s="26">
        <v>1.1550582258546001</v>
      </c>
    </row>
    <row r="46" spans="1:6" x14ac:dyDescent="0.2">
      <c r="A46" s="24" t="s">
        <v>591</v>
      </c>
      <c r="B46" s="24" t="s">
        <v>590</v>
      </c>
      <c r="C46" s="24" t="s">
        <v>140</v>
      </c>
      <c r="D46" s="27">
        <v>360023</v>
      </c>
      <c r="E46" s="25">
        <v>8167.6617900000001</v>
      </c>
      <c r="F46" s="26">
        <v>1.1021111062798301</v>
      </c>
    </row>
    <row r="47" spans="1:6" x14ac:dyDescent="0.2">
      <c r="A47" s="24" t="s">
        <v>158</v>
      </c>
      <c r="B47" s="24" t="s">
        <v>157</v>
      </c>
      <c r="C47" s="24" t="s">
        <v>116</v>
      </c>
      <c r="D47" s="27">
        <v>1637180</v>
      </c>
      <c r="E47" s="25">
        <v>7970.6108299999996</v>
      </c>
      <c r="F47" s="26">
        <v>1.07552185012515</v>
      </c>
    </row>
    <row r="48" spans="1:6" x14ac:dyDescent="0.2">
      <c r="A48" s="24" t="s">
        <v>593</v>
      </c>
      <c r="B48" s="24" t="s">
        <v>592</v>
      </c>
      <c r="C48" s="24" t="s">
        <v>427</v>
      </c>
      <c r="D48" s="27">
        <v>1850000</v>
      </c>
      <c r="E48" s="25">
        <v>7753.35</v>
      </c>
      <c r="F48" s="26">
        <v>1.04620555620175</v>
      </c>
    </row>
    <row r="49" spans="1:6" x14ac:dyDescent="0.2">
      <c r="A49" s="24" t="s">
        <v>595</v>
      </c>
      <c r="B49" s="24" t="s">
        <v>594</v>
      </c>
      <c r="C49" s="24" t="s">
        <v>427</v>
      </c>
      <c r="D49" s="27">
        <v>566062</v>
      </c>
      <c r="E49" s="25">
        <v>7747.4075629999998</v>
      </c>
      <c r="F49" s="26">
        <v>1.0454037078901499</v>
      </c>
    </row>
    <row r="50" spans="1:6" x14ac:dyDescent="0.2">
      <c r="A50" s="24" t="s">
        <v>597</v>
      </c>
      <c r="B50" s="24" t="s">
        <v>596</v>
      </c>
      <c r="C50" s="24" t="s">
        <v>107</v>
      </c>
      <c r="D50" s="27">
        <v>637149</v>
      </c>
      <c r="E50" s="25">
        <v>7708.2286020000001</v>
      </c>
      <c r="F50" s="26">
        <v>1.0401170580311301</v>
      </c>
    </row>
    <row r="51" spans="1:6" x14ac:dyDescent="0.2">
      <c r="A51" s="24" t="s">
        <v>599</v>
      </c>
      <c r="B51" s="24" t="s">
        <v>598</v>
      </c>
      <c r="C51" s="24" t="s">
        <v>264</v>
      </c>
      <c r="D51" s="27">
        <v>300000</v>
      </c>
      <c r="E51" s="25">
        <v>7658.55</v>
      </c>
      <c r="F51" s="26">
        <v>1.03341362926334</v>
      </c>
    </row>
    <row r="52" spans="1:6" x14ac:dyDescent="0.2">
      <c r="A52" s="24" t="s">
        <v>501</v>
      </c>
      <c r="B52" s="24" t="s">
        <v>500</v>
      </c>
      <c r="C52" s="24" t="s">
        <v>137</v>
      </c>
      <c r="D52" s="27">
        <v>934057</v>
      </c>
      <c r="E52" s="25">
        <v>7497.2085109999998</v>
      </c>
      <c r="F52" s="26">
        <v>1.0116428640795601</v>
      </c>
    </row>
    <row r="53" spans="1:6" x14ac:dyDescent="0.2">
      <c r="A53" s="24" t="s">
        <v>448</v>
      </c>
      <c r="B53" s="24" t="s">
        <v>447</v>
      </c>
      <c r="C53" s="24" t="s">
        <v>164</v>
      </c>
      <c r="D53" s="27">
        <v>286027</v>
      </c>
      <c r="E53" s="25">
        <v>7465.1616869999998</v>
      </c>
      <c r="F53" s="26">
        <v>1.0073185958177899</v>
      </c>
    </row>
    <row r="54" spans="1:6" x14ac:dyDescent="0.2">
      <c r="A54" s="24" t="s">
        <v>193</v>
      </c>
      <c r="B54" s="24" t="s">
        <v>192</v>
      </c>
      <c r="C54" s="24" t="s">
        <v>132</v>
      </c>
      <c r="D54" s="27">
        <v>463231</v>
      </c>
      <c r="E54" s="25">
        <v>7375.332367</v>
      </c>
      <c r="F54" s="26">
        <v>0.995197392248515</v>
      </c>
    </row>
    <row r="55" spans="1:6" x14ac:dyDescent="0.2">
      <c r="A55" s="24" t="s">
        <v>601</v>
      </c>
      <c r="B55" s="24" t="s">
        <v>600</v>
      </c>
      <c r="C55" s="24" t="s">
        <v>164</v>
      </c>
      <c r="D55" s="27">
        <v>14219870</v>
      </c>
      <c r="E55" s="25">
        <v>7316.1231150000003</v>
      </c>
      <c r="F55" s="26">
        <v>0.98720793628161696</v>
      </c>
    </row>
    <row r="56" spans="1:6" x14ac:dyDescent="0.2">
      <c r="A56" s="24" t="s">
        <v>603</v>
      </c>
      <c r="B56" s="24" t="s">
        <v>602</v>
      </c>
      <c r="C56" s="24" t="s">
        <v>305</v>
      </c>
      <c r="D56" s="27">
        <v>224936</v>
      </c>
      <c r="E56" s="25">
        <v>6742.1191959999996</v>
      </c>
      <c r="F56" s="26">
        <v>0.90975417895873301</v>
      </c>
    </row>
    <row r="57" spans="1:6" x14ac:dyDescent="0.2">
      <c r="A57" s="24" t="s">
        <v>605</v>
      </c>
      <c r="B57" s="24" t="s">
        <v>604</v>
      </c>
      <c r="C57" s="24" t="s">
        <v>129</v>
      </c>
      <c r="D57" s="27">
        <v>585100</v>
      </c>
      <c r="E57" s="25">
        <v>6691.4961499999999</v>
      </c>
      <c r="F57" s="26">
        <v>0.90292331075375598</v>
      </c>
    </row>
    <row r="58" spans="1:6" x14ac:dyDescent="0.2">
      <c r="A58" s="24" t="s">
        <v>166</v>
      </c>
      <c r="B58" s="24" t="s">
        <v>165</v>
      </c>
      <c r="C58" s="24" t="s">
        <v>149</v>
      </c>
      <c r="D58" s="27">
        <v>13362074</v>
      </c>
      <c r="E58" s="25">
        <v>6647.6318149999997</v>
      </c>
      <c r="F58" s="26">
        <v>0.89700443555837694</v>
      </c>
    </row>
    <row r="59" spans="1:6" x14ac:dyDescent="0.2">
      <c r="A59" s="24" t="s">
        <v>607</v>
      </c>
      <c r="B59" s="24" t="s">
        <v>606</v>
      </c>
      <c r="C59" s="24" t="s">
        <v>137</v>
      </c>
      <c r="D59" s="27">
        <v>419825</v>
      </c>
      <c r="E59" s="25">
        <v>5840.1855750000004</v>
      </c>
      <c r="F59" s="26">
        <v>0.78805091964303497</v>
      </c>
    </row>
    <row r="60" spans="1:6" x14ac:dyDescent="0.2">
      <c r="A60" s="24" t="s">
        <v>102</v>
      </c>
      <c r="B60" s="24" t="s">
        <v>101</v>
      </c>
      <c r="C60" s="24" t="s">
        <v>84</v>
      </c>
      <c r="D60" s="27">
        <v>868164</v>
      </c>
      <c r="E60" s="25">
        <v>4805.2877399999998</v>
      </c>
      <c r="F60" s="26">
        <v>0.64840600936835802</v>
      </c>
    </row>
    <row r="61" spans="1:6" x14ac:dyDescent="0.2">
      <c r="A61" s="24" t="s">
        <v>609</v>
      </c>
      <c r="B61" s="24" t="s">
        <v>608</v>
      </c>
      <c r="C61" s="24" t="s">
        <v>129</v>
      </c>
      <c r="D61" s="27">
        <v>532747</v>
      </c>
      <c r="E61" s="25">
        <v>4656.7415270000001</v>
      </c>
      <c r="F61" s="26">
        <v>0.62836178675576804</v>
      </c>
    </row>
    <row r="62" spans="1:6" x14ac:dyDescent="0.2">
      <c r="A62" s="24" t="s">
        <v>611</v>
      </c>
      <c r="B62" s="24" t="s">
        <v>610</v>
      </c>
      <c r="C62" s="24" t="s">
        <v>499</v>
      </c>
      <c r="D62" s="27">
        <v>1927265</v>
      </c>
      <c r="E62" s="25">
        <v>4371.0370199999998</v>
      </c>
      <c r="F62" s="26">
        <v>0.589809981064643</v>
      </c>
    </row>
    <row r="63" spans="1:6" x14ac:dyDescent="0.2">
      <c r="A63" s="24" t="s">
        <v>188</v>
      </c>
      <c r="B63" s="24" t="s">
        <v>187</v>
      </c>
      <c r="C63" s="24" t="s">
        <v>119</v>
      </c>
      <c r="D63" s="27">
        <v>220000</v>
      </c>
      <c r="E63" s="25">
        <v>4330.26</v>
      </c>
      <c r="F63" s="26">
        <v>0.58430769561521101</v>
      </c>
    </row>
    <row r="64" spans="1:6" x14ac:dyDescent="0.2">
      <c r="A64" s="24" t="s">
        <v>613</v>
      </c>
      <c r="B64" s="24" t="s">
        <v>612</v>
      </c>
      <c r="C64" s="24" t="s">
        <v>339</v>
      </c>
      <c r="D64" s="27">
        <v>11000</v>
      </c>
      <c r="E64" s="25">
        <v>4314.5630000000001</v>
      </c>
      <c r="F64" s="26">
        <v>0.58218960619377402</v>
      </c>
    </row>
    <row r="65" spans="1:9" x14ac:dyDescent="0.2">
      <c r="A65" s="24" t="s">
        <v>134</v>
      </c>
      <c r="B65" s="24" t="s">
        <v>133</v>
      </c>
      <c r="C65" s="24" t="s">
        <v>84</v>
      </c>
      <c r="D65" s="27">
        <v>345366</v>
      </c>
      <c r="E65" s="25">
        <v>3740.1410970000002</v>
      </c>
      <c r="F65" s="26">
        <v>0.50467944780771101</v>
      </c>
    </row>
    <row r="66" spans="1:9" x14ac:dyDescent="0.2">
      <c r="A66" s="24" t="s">
        <v>615</v>
      </c>
      <c r="B66" s="24" t="s">
        <v>614</v>
      </c>
      <c r="C66" s="24" t="s">
        <v>129</v>
      </c>
      <c r="D66" s="27">
        <v>2053763</v>
      </c>
      <c r="E66" s="25">
        <v>3201.8165170000002</v>
      </c>
      <c r="F66" s="26">
        <v>0.432040115566038</v>
      </c>
    </row>
    <row r="67" spans="1:9" x14ac:dyDescent="0.2">
      <c r="A67" s="24" t="s">
        <v>355</v>
      </c>
      <c r="B67" s="24" t="s">
        <v>354</v>
      </c>
      <c r="C67" s="24" t="s">
        <v>149</v>
      </c>
      <c r="D67" s="27">
        <v>86778</v>
      </c>
      <c r="E67" s="25">
        <v>3185.5769909999999</v>
      </c>
      <c r="F67" s="26">
        <v>0.42984881988981</v>
      </c>
    </row>
    <row r="68" spans="1:9" x14ac:dyDescent="0.2">
      <c r="A68" s="24" t="s">
        <v>617</v>
      </c>
      <c r="B68" s="24" t="s">
        <v>616</v>
      </c>
      <c r="C68" s="24" t="s">
        <v>116</v>
      </c>
      <c r="D68" s="27">
        <v>1829484</v>
      </c>
      <c r="E68" s="25">
        <v>2825.6380380000001</v>
      </c>
      <c r="F68" s="26">
        <v>0.38128011958322799</v>
      </c>
    </row>
    <row r="69" spans="1:9" x14ac:dyDescent="0.2">
      <c r="A69" s="24" t="s">
        <v>357</v>
      </c>
      <c r="B69" s="24" t="s">
        <v>356</v>
      </c>
      <c r="C69" s="24" t="s">
        <v>191</v>
      </c>
      <c r="D69" s="27">
        <v>417443</v>
      </c>
      <c r="E69" s="25">
        <v>2216.2048869999999</v>
      </c>
      <c r="F69" s="26">
        <v>0.29904568560182099</v>
      </c>
    </row>
    <row r="70" spans="1:9" x14ac:dyDescent="0.2">
      <c r="A70" s="24" t="s">
        <v>104</v>
      </c>
      <c r="B70" s="24" t="s">
        <v>103</v>
      </c>
      <c r="C70" s="24" t="s">
        <v>89</v>
      </c>
      <c r="D70" s="27">
        <v>173037</v>
      </c>
      <c r="E70" s="25">
        <v>1941.8212140000001</v>
      </c>
      <c r="F70" s="26">
        <v>0.26202146726733999</v>
      </c>
    </row>
    <row r="71" spans="1:9" x14ac:dyDescent="0.2">
      <c r="A71" s="24" t="s">
        <v>476</v>
      </c>
      <c r="B71" s="24" t="s">
        <v>475</v>
      </c>
      <c r="C71" s="24" t="s">
        <v>394</v>
      </c>
      <c r="D71" s="27">
        <v>401269</v>
      </c>
      <c r="E71" s="25">
        <v>1773.4083459999999</v>
      </c>
      <c r="F71" s="26">
        <v>0.23929651892404699</v>
      </c>
    </row>
    <row r="72" spans="1:9" x14ac:dyDescent="0.2">
      <c r="A72" s="24" t="s">
        <v>619</v>
      </c>
      <c r="B72" s="24" t="s">
        <v>618</v>
      </c>
      <c r="C72" s="24" t="s">
        <v>107</v>
      </c>
      <c r="D72" s="27">
        <v>176808</v>
      </c>
      <c r="E72" s="25">
        <v>484.18870800000002</v>
      </c>
      <c r="F72" s="26">
        <v>6.5334457564762097E-2</v>
      </c>
    </row>
    <row r="73" spans="1:9" x14ac:dyDescent="0.2">
      <c r="A73" s="23" t="s">
        <v>27</v>
      </c>
      <c r="B73" s="23"/>
      <c r="C73" s="23"/>
      <c r="D73" s="23"/>
      <c r="E73" s="28">
        <f>SUM(E7:E72)</f>
        <v>711818.48651299998</v>
      </c>
      <c r="F73" s="29">
        <f>SUM(F7:F72)</f>
        <v>96.049895283590075</v>
      </c>
      <c r="G73" s="17"/>
      <c r="H73" s="17"/>
      <c r="I73" s="17"/>
    </row>
    <row r="74" spans="1:9" x14ac:dyDescent="0.2">
      <c r="A74" s="24"/>
      <c r="B74" s="24"/>
      <c r="C74" s="24"/>
      <c r="D74" s="24"/>
      <c r="E74" s="25"/>
      <c r="F74" s="26"/>
    </row>
    <row r="75" spans="1:9" x14ac:dyDescent="0.2">
      <c r="A75" s="23" t="s">
        <v>233</v>
      </c>
      <c r="B75" s="24"/>
      <c r="C75" s="24"/>
      <c r="D75" s="24"/>
      <c r="E75" s="25"/>
      <c r="F75" s="26"/>
    </row>
    <row r="76" spans="1:9" x14ac:dyDescent="0.2">
      <c r="A76" s="24"/>
      <c r="B76" s="24" t="s">
        <v>234</v>
      </c>
      <c r="C76" s="24" t="s">
        <v>140</v>
      </c>
      <c r="D76" s="27">
        <v>8100</v>
      </c>
      <c r="E76" s="25">
        <v>8.0999999999999996E-4</v>
      </c>
      <c r="F76" s="26">
        <v>1.092981099168E-7</v>
      </c>
    </row>
    <row r="77" spans="1:9" x14ac:dyDescent="0.2">
      <c r="A77" s="23" t="s">
        <v>27</v>
      </c>
      <c r="B77" s="23"/>
      <c r="C77" s="23"/>
      <c r="D77" s="23"/>
      <c r="E77" s="28">
        <f>SUM(E75:E76)</f>
        <v>8.0999999999999996E-4</v>
      </c>
      <c r="F77" s="29">
        <f>SUM(F75:F76)</f>
        <v>1.092981099168E-7</v>
      </c>
      <c r="G77" s="17"/>
      <c r="H77" s="17"/>
      <c r="I77" s="17"/>
    </row>
    <row r="78" spans="1:9" x14ac:dyDescent="0.2">
      <c r="A78" s="24"/>
      <c r="B78" s="24"/>
      <c r="C78" s="24"/>
      <c r="D78" s="24"/>
      <c r="E78" s="25"/>
      <c r="F78" s="26"/>
    </row>
    <row r="79" spans="1:9" x14ac:dyDescent="0.2">
      <c r="A79" s="23" t="s">
        <v>30</v>
      </c>
      <c r="B79" s="23"/>
      <c r="C79" s="23"/>
      <c r="D79" s="23"/>
      <c r="E79" s="28">
        <f>E73+E77</f>
        <v>711818.48732299998</v>
      </c>
      <c r="F79" s="29">
        <f>F73+F77</f>
        <v>96.049895392888189</v>
      </c>
      <c r="G79" s="17"/>
      <c r="H79" s="17"/>
      <c r="I79" s="17"/>
    </row>
    <row r="80" spans="1:9" x14ac:dyDescent="0.2">
      <c r="A80" s="23"/>
      <c r="B80" s="23"/>
      <c r="C80" s="23"/>
      <c r="D80" s="23"/>
      <c r="E80" s="28"/>
      <c r="F80" s="29"/>
      <c r="G80" s="17"/>
      <c r="H80" s="17"/>
      <c r="I80" s="17"/>
    </row>
    <row r="81" spans="1:9" x14ac:dyDescent="0.2">
      <c r="A81" s="23" t="s">
        <v>32</v>
      </c>
      <c r="B81" s="23"/>
      <c r="C81" s="23"/>
      <c r="D81" s="23"/>
      <c r="E81" s="28">
        <f>E83-(E73+E77)</f>
        <v>29273.925543599995</v>
      </c>
      <c r="F81" s="29">
        <f>F83-(F73+F77)</f>
        <v>3.9501046071118111</v>
      </c>
      <c r="G81" s="17"/>
      <c r="H81" s="17"/>
      <c r="I81" s="17"/>
    </row>
    <row r="82" spans="1:9" x14ac:dyDescent="0.2">
      <c r="A82" s="23"/>
      <c r="B82" s="23"/>
      <c r="C82" s="23"/>
      <c r="D82" s="23"/>
      <c r="E82" s="28"/>
      <c r="F82" s="29"/>
      <c r="G82" s="17"/>
      <c r="H82" s="17"/>
      <c r="I82" s="17"/>
    </row>
    <row r="83" spans="1:9" x14ac:dyDescent="0.2">
      <c r="A83" s="30" t="s">
        <v>31</v>
      </c>
      <c r="B83" s="30"/>
      <c r="C83" s="30"/>
      <c r="D83" s="30"/>
      <c r="E83" s="31">
        <v>741092.41286659997</v>
      </c>
      <c r="F83" s="32">
        <v>100</v>
      </c>
      <c r="G83" s="17"/>
      <c r="H83" s="17"/>
      <c r="I83" s="17"/>
    </row>
    <row r="84" spans="1:9" x14ac:dyDescent="0.2">
      <c r="F84" s="18" t="s">
        <v>620</v>
      </c>
    </row>
    <row r="85" spans="1:9" x14ac:dyDescent="0.2">
      <c r="A85" s="17" t="s">
        <v>34</v>
      </c>
    </row>
    <row r="86" spans="1:9" x14ac:dyDescent="0.2">
      <c r="A86" s="17" t="s">
        <v>44</v>
      </c>
    </row>
    <row r="88" spans="1:9" x14ac:dyDescent="0.2">
      <c r="A88" s="17" t="s">
        <v>35</v>
      </c>
    </row>
    <row r="89" spans="1:9" x14ac:dyDescent="0.2">
      <c r="A89" s="17" t="s">
        <v>36</v>
      </c>
    </row>
    <row r="90" spans="1:9" x14ac:dyDescent="0.2">
      <c r="A90" s="17" t="s">
        <v>37</v>
      </c>
      <c r="B90" s="17"/>
      <c r="C90" s="33" t="s">
        <v>39</v>
      </c>
      <c r="D90" s="17" t="s">
        <v>38</v>
      </c>
    </row>
    <row r="91" spans="1:9" x14ac:dyDescent="0.2">
      <c r="A91" s="7" t="s">
        <v>72</v>
      </c>
      <c r="C91" s="34">
        <v>1440.0315000000001</v>
      </c>
      <c r="D91" s="34">
        <v>1495.7895000000001</v>
      </c>
    </row>
    <row r="92" spans="1:9" x14ac:dyDescent="0.2">
      <c r="A92" s="7" t="s">
        <v>74</v>
      </c>
      <c r="C92" s="34">
        <v>62.715699999999998</v>
      </c>
      <c r="D92" s="34">
        <v>65.144099999999995</v>
      </c>
    </row>
    <row r="93" spans="1:9" x14ac:dyDescent="0.2">
      <c r="A93" s="7" t="s">
        <v>73</v>
      </c>
      <c r="C93" s="34">
        <v>1579.5712000000001</v>
      </c>
      <c r="D93" s="34">
        <v>1647.4480000000001</v>
      </c>
    </row>
    <row r="94" spans="1:9" x14ac:dyDescent="0.2">
      <c r="A94" s="7" t="s">
        <v>75</v>
      </c>
      <c r="C94" s="34">
        <v>73.194599999999994</v>
      </c>
      <c r="D94" s="34">
        <v>76.337000000000003</v>
      </c>
    </row>
    <row r="96" spans="1:9" x14ac:dyDescent="0.2">
      <c r="A96" s="7" t="s">
        <v>40</v>
      </c>
    </row>
    <row r="98" spans="1:4" x14ac:dyDescent="0.2">
      <c r="A98" s="17" t="s">
        <v>41</v>
      </c>
      <c r="D98" s="33" t="s">
        <v>42</v>
      </c>
    </row>
    <row r="100" spans="1:4" x14ac:dyDescent="0.2">
      <c r="A100" s="17" t="s">
        <v>241</v>
      </c>
      <c r="D100" s="54">
        <v>0.116707970784185</v>
      </c>
    </row>
    <row r="102" spans="1:4" x14ac:dyDescent="0.2">
      <c r="A102" s="17" t="s">
        <v>834</v>
      </c>
      <c r="D102" s="33" t="s">
        <v>42</v>
      </c>
    </row>
    <row r="103" spans="1:4" x14ac:dyDescent="0.2">
      <c r="A103" s="7" t="s">
        <v>835</v>
      </c>
    </row>
    <row r="104" spans="1:4" x14ac:dyDescent="0.2">
      <c r="A104" s="56" t="s">
        <v>836</v>
      </c>
    </row>
    <row r="106" spans="1:4" x14ac:dyDescent="0.2">
      <c r="A106" s="17" t="s">
        <v>813</v>
      </c>
    </row>
    <row r="107" spans="1:4" x14ac:dyDescent="0.2">
      <c r="A107" s="17"/>
    </row>
    <row r="108" spans="1:4" x14ac:dyDescent="0.2">
      <c r="A108" s="57" t="s">
        <v>805</v>
      </c>
    </row>
    <row r="109" spans="1:4" x14ac:dyDescent="0.2">
      <c r="A109" s="58"/>
    </row>
    <row r="110" spans="1:4" x14ac:dyDescent="0.2">
      <c r="A110" s="59"/>
    </row>
    <row r="111" spans="1:4" x14ac:dyDescent="0.2">
      <c r="A111" s="59"/>
    </row>
    <row r="112" spans="1:4" x14ac:dyDescent="0.2">
      <c r="A112" s="59"/>
    </row>
    <row r="113" spans="1:1" x14ac:dyDescent="0.2">
      <c r="A113" s="59"/>
    </row>
    <row r="114" spans="1:1" x14ac:dyDescent="0.2">
      <c r="A114" s="59"/>
    </row>
    <row r="115" spans="1:1" x14ac:dyDescent="0.2">
      <c r="A115" s="59"/>
    </row>
    <row r="116" spans="1:1" x14ac:dyDescent="0.2">
      <c r="A116" s="59"/>
    </row>
    <row r="117" spans="1:1" x14ac:dyDescent="0.2">
      <c r="A117" s="59"/>
    </row>
    <row r="118" spans="1:1" x14ac:dyDescent="0.2">
      <c r="A118" s="59"/>
    </row>
    <row r="119" spans="1:1" x14ac:dyDescent="0.2">
      <c r="A119" s="59"/>
    </row>
    <row r="120" spans="1:1" x14ac:dyDescent="0.2">
      <c r="A120" s="59"/>
    </row>
    <row r="121" spans="1:1" x14ac:dyDescent="0.2">
      <c r="A121" s="59"/>
    </row>
    <row r="122" spans="1:1" x14ac:dyDescent="0.2">
      <c r="A122" s="57" t="s">
        <v>816</v>
      </c>
    </row>
    <row r="123" spans="1:1" x14ac:dyDescent="0.2">
      <c r="A123" s="59"/>
    </row>
    <row r="124" spans="1:1" x14ac:dyDescent="0.2">
      <c r="A124" s="57" t="s">
        <v>806</v>
      </c>
    </row>
    <row r="125" spans="1:1" x14ac:dyDescent="0.2">
      <c r="A125" s="59"/>
    </row>
    <row r="126" spans="1:1" x14ac:dyDescent="0.2">
      <c r="A126" s="59"/>
    </row>
    <row r="127" spans="1:1" x14ac:dyDescent="0.2">
      <c r="A127" s="59"/>
    </row>
    <row r="128" spans="1:1" x14ac:dyDescent="0.2">
      <c r="A128" s="59"/>
    </row>
    <row r="129" spans="1:1" x14ac:dyDescent="0.2">
      <c r="A129" s="59"/>
    </row>
    <row r="130" spans="1:1" x14ac:dyDescent="0.2">
      <c r="A130" s="59"/>
    </row>
    <row r="131" spans="1:1" x14ac:dyDescent="0.2">
      <c r="A131" s="59"/>
    </row>
    <row r="132" spans="1:1" x14ac:dyDescent="0.2">
      <c r="A132" s="59"/>
    </row>
    <row r="133" spans="1:1" x14ac:dyDescent="0.2">
      <c r="A133" s="59"/>
    </row>
    <row r="134" spans="1:1" x14ac:dyDescent="0.2">
      <c r="A134" s="59"/>
    </row>
    <row r="135" spans="1:1" x14ac:dyDescent="0.2">
      <c r="A135" s="59"/>
    </row>
    <row r="136" spans="1:1" x14ac:dyDescent="0.2">
      <c r="A136" s="59"/>
    </row>
  </sheetData>
  <mergeCells count="1">
    <mergeCell ref="A1:F1"/>
  </mergeCells>
  <conditionalFormatting sqref="F2:F3 F5:F105">
    <cfRule type="cellIs" dxfId="47" priority="2" stopIfTrue="1" operator="between">
      <formula>0.009</formula>
      <formula>-0.009</formula>
    </cfRule>
  </conditionalFormatting>
  <conditionalFormatting sqref="F106:F238">
    <cfRule type="cellIs" dxfId="46" priority="1" stopIfTrue="1" operator="between">
      <formula>0.009</formula>
      <formula>-0.009</formula>
    </cfRule>
  </conditionalFormatting>
  <hyperlinks>
    <hyperlink ref="A104" r:id="rId1" tooltip="https://www.franklintempletonindia.com/investor/reports" xr:uid="{00000000-0004-0000-1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08"/>
  <sheetViews>
    <sheetView workbookViewId="0">
      <selection sqref="A1:F1"/>
    </sheetView>
  </sheetViews>
  <sheetFormatPr defaultColWidth="9.140625" defaultRowHeight="11.25" x14ac:dyDescent="0.2"/>
  <cols>
    <col min="1" max="1" width="38.7109375" style="7" bestFit="1" customWidth="1"/>
    <col min="2" max="2" width="37" style="7" bestFit="1" customWidth="1"/>
    <col min="3" max="3" width="35.42578125" style="7" bestFit="1" customWidth="1"/>
    <col min="4" max="4" width="15.140625" style="7" bestFit="1" customWidth="1"/>
    <col min="5" max="5" width="22.85546875" style="10" customWidth="1"/>
    <col min="6" max="6" width="14.7109375" style="11" bestFit="1" customWidth="1"/>
    <col min="7" max="16384" width="9.140625" style="7"/>
  </cols>
  <sheetData>
    <row r="1" spans="1:6" s="1" customFormat="1" ht="15" x14ac:dyDescent="0.2">
      <c r="A1" s="87" t="s">
        <v>16</v>
      </c>
      <c r="B1" s="88"/>
      <c r="C1" s="88"/>
      <c r="D1" s="88"/>
      <c r="E1" s="88"/>
      <c r="F1" s="8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306</v>
      </c>
      <c r="D4" s="13" t="s">
        <v>1</v>
      </c>
      <c r="E4" s="15" t="s">
        <v>6</v>
      </c>
      <c r="F4" s="12" t="s">
        <v>3</v>
      </c>
    </row>
    <row r="5" spans="1:6" x14ac:dyDescent="0.2">
      <c r="A5" s="19" t="s">
        <v>81</v>
      </c>
      <c r="B5" s="20"/>
      <c r="C5" s="20"/>
      <c r="D5" s="20"/>
      <c r="E5" s="21"/>
      <c r="F5" s="22"/>
    </row>
    <row r="6" spans="1:6" x14ac:dyDescent="0.2">
      <c r="A6" s="23" t="s">
        <v>26</v>
      </c>
      <c r="B6" s="24"/>
      <c r="C6" s="24"/>
      <c r="D6" s="24"/>
      <c r="E6" s="25"/>
      <c r="F6" s="26"/>
    </row>
    <row r="7" spans="1:6" x14ac:dyDescent="0.2">
      <c r="A7" s="24" t="s">
        <v>86</v>
      </c>
      <c r="B7" s="24" t="s">
        <v>85</v>
      </c>
      <c r="C7" s="24" t="s">
        <v>84</v>
      </c>
      <c r="D7" s="27">
        <v>583651</v>
      </c>
      <c r="E7" s="25">
        <v>4855.3926689999998</v>
      </c>
      <c r="F7" s="26">
        <v>7.4894276044407704</v>
      </c>
    </row>
    <row r="8" spans="1:6" x14ac:dyDescent="0.2">
      <c r="A8" s="24" t="s">
        <v>599</v>
      </c>
      <c r="B8" s="24" t="s">
        <v>598</v>
      </c>
      <c r="C8" s="24" t="s">
        <v>264</v>
      </c>
      <c r="D8" s="27">
        <v>164458</v>
      </c>
      <c r="E8" s="25">
        <v>4198.3660529999997</v>
      </c>
      <c r="F8" s="26">
        <v>6.47596615854372</v>
      </c>
    </row>
    <row r="9" spans="1:6" x14ac:dyDescent="0.2">
      <c r="A9" s="24" t="s">
        <v>128</v>
      </c>
      <c r="B9" s="24" t="s">
        <v>127</v>
      </c>
      <c r="C9" s="24" t="s">
        <v>129</v>
      </c>
      <c r="D9" s="27">
        <v>1257831</v>
      </c>
      <c r="E9" s="25">
        <v>3942.0423540000002</v>
      </c>
      <c r="F9" s="26">
        <v>6.0805876757240496</v>
      </c>
    </row>
    <row r="10" spans="1:6" x14ac:dyDescent="0.2">
      <c r="A10" s="24" t="s">
        <v>99</v>
      </c>
      <c r="B10" s="24" t="s">
        <v>98</v>
      </c>
      <c r="C10" s="24" t="s">
        <v>100</v>
      </c>
      <c r="D10" s="27">
        <v>163708</v>
      </c>
      <c r="E10" s="25">
        <v>3853.4407580000002</v>
      </c>
      <c r="F10" s="26">
        <v>5.9439199983358497</v>
      </c>
    </row>
    <row r="11" spans="1:6" x14ac:dyDescent="0.2">
      <c r="A11" s="24" t="s">
        <v>160</v>
      </c>
      <c r="B11" s="24" t="s">
        <v>159</v>
      </c>
      <c r="C11" s="24" t="s">
        <v>161</v>
      </c>
      <c r="D11" s="27">
        <v>140388</v>
      </c>
      <c r="E11" s="25">
        <v>2931.8629919999998</v>
      </c>
      <c r="F11" s="26">
        <v>4.5223892528645901</v>
      </c>
    </row>
    <row r="12" spans="1:6" x14ac:dyDescent="0.2">
      <c r="A12" s="24" t="s">
        <v>158</v>
      </c>
      <c r="B12" s="24" t="s">
        <v>157</v>
      </c>
      <c r="C12" s="24" t="s">
        <v>116</v>
      </c>
      <c r="D12" s="27">
        <v>592755</v>
      </c>
      <c r="E12" s="25">
        <v>2885.827718</v>
      </c>
      <c r="F12" s="26">
        <v>4.4513799905087597</v>
      </c>
    </row>
    <row r="13" spans="1:6" x14ac:dyDescent="0.2">
      <c r="A13" s="24" t="s">
        <v>102</v>
      </c>
      <c r="B13" s="24" t="s">
        <v>101</v>
      </c>
      <c r="C13" s="24" t="s">
        <v>84</v>
      </c>
      <c r="D13" s="27">
        <v>481570</v>
      </c>
      <c r="E13" s="25">
        <v>2665.4899500000001</v>
      </c>
      <c r="F13" s="26">
        <v>4.1115096907292896</v>
      </c>
    </row>
    <row r="14" spans="1:6" x14ac:dyDescent="0.2">
      <c r="A14" s="24" t="s">
        <v>91</v>
      </c>
      <c r="B14" s="24" t="s">
        <v>90</v>
      </c>
      <c r="C14" s="24" t="s">
        <v>92</v>
      </c>
      <c r="D14" s="27">
        <v>108417</v>
      </c>
      <c r="E14" s="25">
        <v>2303.210748</v>
      </c>
      <c r="F14" s="26">
        <v>3.5526951846859798</v>
      </c>
    </row>
    <row r="15" spans="1:6" x14ac:dyDescent="0.2">
      <c r="A15" s="24" t="s">
        <v>484</v>
      </c>
      <c r="B15" s="24" t="s">
        <v>483</v>
      </c>
      <c r="C15" s="24" t="s">
        <v>92</v>
      </c>
      <c r="D15" s="27">
        <v>84623</v>
      </c>
      <c r="E15" s="25">
        <v>2215.260894</v>
      </c>
      <c r="F15" s="26">
        <v>3.41703281724046</v>
      </c>
    </row>
    <row r="16" spans="1:6" x14ac:dyDescent="0.2">
      <c r="A16" s="24" t="s">
        <v>245</v>
      </c>
      <c r="B16" s="24" t="s">
        <v>244</v>
      </c>
      <c r="C16" s="24" t="s">
        <v>164</v>
      </c>
      <c r="D16" s="27">
        <v>12452</v>
      </c>
      <c r="E16" s="25">
        <v>2120.4012720000001</v>
      </c>
      <c r="F16" s="26">
        <v>3.2707121548376898</v>
      </c>
    </row>
    <row r="17" spans="1:6" x14ac:dyDescent="0.2">
      <c r="A17" s="24" t="s">
        <v>136</v>
      </c>
      <c r="B17" s="24" t="s">
        <v>135</v>
      </c>
      <c r="C17" s="24" t="s">
        <v>137</v>
      </c>
      <c r="D17" s="27">
        <v>612257</v>
      </c>
      <c r="E17" s="25">
        <v>2026.2645419999999</v>
      </c>
      <c r="F17" s="26">
        <v>3.1255065510241899</v>
      </c>
    </row>
    <row r="18" spans="1:6" x14ac:dyDescent="0.2">
      <c r="A18" s="24" t="s">
        <v>190</v>
      </c>
      <c r="B18" s="24" t="s">
        <v>189</v>
      </c>
      <c r="C18" s="24" t="s">
        <v>191</v>
      </c>
      <c r="D18" s="27">
        <v>448620</v>
      </c>
      <c r="E18" s="25">
        <v>1922.5610099999999</v>
      </c>
      <c r="F18" s="26">
        <v>2.9655441858384401</v>
      </c>
    </row>
    <row r="19" spans="1:6" x14ac:dyDescent="0.2">
      <c r="A19" s="24" t="s">
        <v>601</v>
      </c>
      <c r="B19" s="24" t="s">
        <v>600</v>
      </c>
      <c r="C19" s="24" t="s">
        <v>164</v>
      </c>
      <c r="D19" s="27">
        <v>3421818</v>
      </c>
      <c r="E19" s="25">
        <v>1760.525361</v>
      </c>
      <c r="F19" s="26">
        <v>2.7156047174464799</v>
      </c>
    </row>
    <row r="20" spans="1:6" x14ac:dyDescent="0.2">
      <c r="A20" s="24" t="s">
        <v>622</v>
      </c>
      <c r="B20" s="24" t="s">
        <v>621</v>
      </c>
      <c r="C20" s="24" t="s">
        <v>143</v>
      </c>
      <c r="D20" s="27">
        <v>156462</v>
      </c>
      <c r="E20" s="25">
        <v>1622.1197850000001</v>
      </c>
      <c r="F20" s="26">
        <v>2.50211456079631</v>
      </c>
    </row>
    <row r="21" spans="1:6" x14ac:dyDescent="0.2">
      <c r="A21" s="24" t="s">
        <v>139</v>
      </c>
      <c r="B21" s="24" t="s">
        <v>138</v>
      </c>
      <c r="C21" s="24" t="s">
        <v>140</v>
      </c>
      <c r="D21" s="27">
        <v>218653</v>
      </c>
      <c r="E21" s="25">
        <v>1580.5332109999999</v>
      </c>
      <c r="F21" s="26">
        <v>2.4379674039086101</v>
      </c>
    </row>
    <row r="22" spans="1:6" x14ac:dyDescent="0.2">
      <c r="A22" s="24" t="s">
        <v>529</v>
      </c>
      <c r="B22" s="24" t="s">
        <v>528</v>
      </c>
      <c r="C22" s="24" t="s">
        <v>339</v>
      </c>
      <c r="D22" s="27">
        <v>256982</v>
      </c>
      <c r="E22" s="25">
        <v>1576.070606</v>
      </c>
      <c r="F22" s="26">
        <v>2.43108385002262</v>
      </c>
    </row>
    <row r="23" spans="1:6" x14ac:dyDescent="0.2">
      <c r="A23" s="24" t="s">
        <v>505</v>
      </c>
      <c r="B23" s="24" t="s">
        <v>504</v>
      </c>
      <c r="C23" s="24" t="s">
        <v>129</v>
      </c>
      <c r="D23" s="27">
        <v>274936</v>
      </c>
      <c r="E23" s="25">
        <v>1563.6985</v>
      </c>
      <c r="F23" s="26">
        <v>2.4119999162363599</v>
      </c>
    </row>
    <row r="24" spans="1:6" x14ac:dyDescent="0.2">
      <c r="A24" s="24" t="s">
        <v>565</v>
      </c>
      <c r="B24" s="24" t="s">
        <v>564</v>
      </c>
      <c r="C24" s="24" t="s">
        <v>129</v>
      </c>
      <c r="D24" s="27">
        <v>106878</v>
      </c>
      <c r="E24" s="25">
        <v>1534.554324</v>
      </c>
      <c r="F24" s="26">
        <v>2.3670451183192598</v>
      </c>
    </row>
    <row r="25" spans="1:6" x14ac:dyDescent="0.2">
      <c r="A25" s="24" t="s">
        <v>109</v>
      </c>
      <c r="B25" s="24" t="s">
        <v>108</v>
      </c>
      <c r="C25" s="24" t="s">
        <v>110</v>
      </c>
      <c r="D25" s="27">
        <v>812277</v>
      </c>
      <c r="E25" s="25">
        <v>1390.212086</v>
      </c>
      <c r="F25" s="26">
        <v>2.1443976795928199</v>
      </c>
    </row>
    <row r="26" spans="1:6" x14ac:dyDescent="0.2">
      <c r="A26" s="24" t="s">
        <v>501</v>
      </c>
      <c r="B26" s="24" t="s">
        <v>500</v>
      </c>
      <c r="C26" s="24" t="s">
        <v>137</v>
      </c>
      <c r="D26" s="27">
        <v>171665</v>
      </c>
      <c r="E26" s="25">
        <v>1377.8691229999999</v>
      </c>
      <c r="F26" s="26">
        <v>2.1253586987905102</v>
      </c>
    </row>
    <row r="27" spans="1:6" x14ac:dyDescent="0.2">
      <c r="A27" s="24" t="s">
        <v>200</v>
      </c>
      <c r="B27" s="24" t="s">
        <v>199</v>
      </c>
      <c r="C27" s="24" t="s">
        <v>156</v>
      </c>
      <c r="D27" s="27">
        <v>123570</v>
      </c>
      <c r="E27" s="25">
        <v>1365.6956399999999</v>
      </c>
      <c r="F27" s="26">
        <v>2.1065811403441002</v>
      </c>
    </row>
    <row r="28" spans="1:6" x14ac:dyDescent="0.2">
      <c r="A28" s="24" t="s">
        <v>126</v>
      </c>
      <c r="B28" s="24" t="s">
        <v>125</v>
      </c>
      <c r="C28" s="24" t="s">
        <v>100</v>
      </c>
      <c r="D28" s="27">
        <v>551423</v>
      </c>
      <c r="E28" s="25">
        <v>1311.835317</v>
      </c>
      <c r="F28" s="26">
        <v>2.0235017650268898</v>
      </c>
    </row>
    <row r="29" spans="1:6" x14ac:dyDescent="0.2">
      <c r="A29" s="24" t="s">
        <v>569</v>
      </c>
      <c r="B29" s="24" t="s">
        <v>568</v>
      </c>
      <c r="C29" s="24" t="s">
        <v>570</v>
      </c>
      <c r="D29" s="27">
        <v>422746</v>
      </c>
      <c r="E29" s="25">
        <v>1278.5952769999999</v>
      </c>
      <c r="F29" s="26">
        <v>1.97222911003893</v>
      </c>
    </row>
    <row r="30" spans="1:6" x14ac:dyDescent="0.2">
      <c r="A30" s="24" t="s">
        <v>151</v>
      </c>
      <c r="B30" s="24" t="s">
        <v>150</v>
      </c>
      <c r="C30" s="24" t="s">
        <v>143</v>
      </c>
      <c r="D30" s="27">
        <v>277426</v>
      </c>
      <c r="E30" s="25">
        <v>1254.2429460000001</v>
      </c>
      <c r="F30" s="26">
        <v>1.9346657176508399</v>
      </c>
    </row>
    <row r="31" spans="1:6" x14ac:dyDescent="0.2">
      <c r="A31" s="24" t="s">
        <v>355</v>
      </c>
      <c r="B31" s="24" t="s">
        <v>354</v>
      </c>
      <c r="C31" s="24" t="s">
        <v>149</v>
      </c>
      <c r="D31" s="27">
        <v>30311</v>
      </c>
      <c r="E31" s="25">
        <v>1112.7016550000001</v>
      </c>
      <c r="F31" s="26">
        <v>1.7163387306799001</v>
      </c>
    </row>
    <row r="32" spans="1:6" x14ac:dyDescent="0.2">
      <c r="A32" s="24" t="s">
        <v>513</v>
      </c>
      <c r="B32" s="24" t="s">
        <v>512</v>
      </c>
      <c r="C32" s="24" t="s">
        <v>264</v>
      </c>
      <c r="D32" s="27">
        <v>63173</v>
      </c>
      <c r="E32" s="25">
        <v>1097.662462</v>
      </c>
      <c r="F32" s="26">
        <v>1.69314082375841</v>
      </c>
    </row>
    <row r="33" spans="1:9" x14ac:dyDescent="0.2">
      <c r="A33" s="24" t="s">
        <v>624</v>
      </c>
      <c r="B33" s="24" t="s">
        <v>623</v>
      </c>
      <c r="C33" s="24" t="s">
        <v>570</v>
      </c>
      <c r="D33" s="27">
        <v>34755</v>
      </c>
      <c r="E33" s="25">
        <v>1078.6909350000001</v>
      </c>
      <c r="F33" s="26">
        <v>1.6638773042660799</v>
      </c>
    </row>
    <row r="34" spans="1:9" x14ac:dyDescent="0.2">
      <c r="A34" s="24" t="s">
        <v>359</v>
      </c>
      <c r="B34" s="24" t="s">
        <v>358</v>
      </c>
      <c r="C34" s="24" t="s">
        <v>149</v>
      </c>
      <c r="D34" s="27">
        <v>18844</v>
      </c>
      <c r="E34" s="25">
        <v>855.253784</v>
      </c>
      <c r="F34" s="26">
        <v>1.3192262161592101</v>
      </c>
    </row>
    <row r="35" spans="1:9" x14ac:dyDescent="0.2">
      <c r="A35" s="24" t="s">
        <v>448</v>
      </c>
      <c r="B35" s="24" t="s">
        <v>447</v>
      </c>
      <c r="C35" s="24" t="s">
        <v>164</v>
      </c>
      <c r="D35" s="27">
        <v>30340</v>
      </c>
      <c r="E35" s="25">
        <v>791.85883000000001</v>
      </c>
      <c r="F35" s="26">
        <v>1.2214397031339601</v>
      </c>
    </row>
    <row r="36" spans="1:9" x14ac:dyDescent="0.2">
      <c r="A36" s="24" t="s">
        <v>609</v>
      </c>
      <c r="B36" s="24" t="s">
        <v>608</v>
      </c>
      <c r="C36" s="24" t="s">
        <v>129</v>
      </c>
      <c r="D36" s="27">
        <v>86562</v>
      </c>
      <c r="E36" s="25">
        <v>756.63844200000005</v>
      </c>
      <c r="F36" s="26">
        <v>1.1671123677135999</v>
      </c>
    </row>
    <row r="37" spans="1:9" x14ac:dyDescent="0.2">
      <c r="A37" s="24" t="s">
        <v>626</v>
      </c>
      <c r="B37" s="24" t="s">
        <v>625</v>
      </c>
      <c r="C37" s="24" t="s">
        <v>129</v>
      </c>
      <c r="D37" s="27">
        <v>27048</v>
      </c>
      <c r="E37" s="25">
        <v>743.13027599999998</v>
      </c>
      <c r="F37" s="26">
        <v>1.1462760650244901</v>
      </c>
    </row>
    <row r="38" spans="1:9" x14ac:dyDescent="0.2">
      <c r="A38" s="24" t="s">
        <v>263</v>
      </c>
      <c r="B38" s="24" t="s">
        <v>262</v>
      </c>
      <c r="C38" s="24" t="s">
        <v>264</v>
      </c>
      <c r="D38" s="27">
        <v>665366</v>
      </c>
      <c r="E38" s="25">
        <v>631.76501699999994</v>
      </c>
      <c r="F38" s="26">
        <v>0.97449551053803696</v>
      </c>
    </row>
    <row r="39" spans="1:9" x14ac:dyDescent="0.2">
      <c r="A39" s="24" t="s">
        <v>541</v>
      </c>
      <c r="B39" s="24" t="s">
        <v>540</v>
      </c>
      <c r="C39" s="24" t="s">
        <v>339</v>
      </c>
      <c r="D39" s="27">
        <v>9572</v>
      </c>
      <c r="E39" s="25">
        <v>73.981988000000001</v>
      </c>
      <c r="F39" s="26">
        <v>0.114116978982201</v>
      </c>
    </row>
    <row r="40" spans="1:9" x14ac:dyDescent="0.2">
      <c r="A40" s="24" t="s">
        <v>628</v>
      </c>
      <c r="B40" s="24" t="s">
        <v>627</v>
      </c>
      <c r="C40" s="24" t="s">
        <v>137</v>
      </c>
      <c r="D40" s="27">
        <v>3560</v>
      </c>
      <c r="E40" s="25">
        <v>19.27384</v>
      </c>
      <c r="F40" s="26">
        <v>2.9729836324299701E-2</v>
      </c>
    </row>
    <row r="41" spans="1:9" x14ac:dyDescent="0.2">
      <c r="A41" s="23" t="s">
        <v>27</v>
      </c>
      <c r="B41" s="23"/>
      <c r="C41" s="23"/>
      <c r="D41" s="23"/>
      <c r="E41" s="28">
        <f>SUM(E7:E40)</f>
        <v>60697.030364999984</v>
      </c>
      <c r="F41" s="29">
        <f>SUM(F7:F40)</f>
        <v>93.624974479527665</v>
      </c>
      <c r="G41" s="17"/>
      <c r="H41" s="17"/>
      <c r="I41" s="17"/>
    </row>
    <row r="42" spans="1:9" x14ac:dyDescent="0.2">
      <c r="A42" s="24"/>
      <c r="B42" s="24"/>
      <c r="C42" s="24"/>
      <c r="D42" s="24"/>
      <c r="E42" s="25"/>
      <c r="F42" s="26"/>
    </row>
    <row r="43" spans="1:9" x14ac:dyDescent="0.2">
      <c r="A43" s="23" t="s">
        <v>233</v>
      </c>
      <c r="B43" s="24"/>
      <c r="C43" s="24"/>
      <c r="D43" s="24"/>
      <c r="E43" s="25"/>
      <c r="F43" s="26"/>
    </row>
    <row r="44" spans="1:9" x14ac:dyDescent="0.2">
      <c r="A44" s="24"/>
      <c r="B44" s="24" t="s">
        <v>234</v>
      </c>
      <c r="C44" s="24" t="s">
        <v>140</v>
      </c>
      <c r="D44" s="27">
        <v>98000</v>
      </c>
      <c r="E44" s="25">
        <v>9.7999999999999997E-3</v>
      </c>
      <c r="F44" s="26">
        <v>1.51164685386066E-5</v>
      </c>
    </row>
    <row r="45" spans="1:9" x14ac:dyDescent="0.2">
      <c r="A45" s="24"/>
      <c r="B45" s="24" t="s">
        <v>629</v>
      </c>
      <c r="C45" s="24" t="s">
        <v>156</v>
      </c>
      <c r="D45" s="27">
        <v>23815</v>
      </c>
      <c r="E45" s="25">
        <v>2.3814999999999999E-3</v>
      </c>
      <c r="F45" s="26">
        <v>3.67345610456037E-6</v>
      </c>
    </row>
    <row r="46" spans="1:9" x14ac:dyDescent="0.2">
      <c r="A46" s="23" t="s">
        <v>27</v>
      </c>
      <c r="B46" s="23"/>
      <c r="C46" s="23"/>
      <c r="D46" s="23"/>
      <c r="E46" s="28">
        <f>SUM(E43:E45)</f>
        <v>1.21815E-2</v>
      </c>
      <c r="F46" s="29">
        <f>SUM(F43:F45)</f>
        <v>1.8789924643166971E-5</v>
      </c>
      <c r="G46" s="17"/>
      <c r="H46" s="17"/>
      <c r="I46" s="17"/>
    </row>
    <row r="47" spans="1:9" x14ac:dyDescent="0.2">
      <c r="A47" s="24"/>
      <c r="B47" s="24"/>
      <c r="C47" s="24"/>
      <c r="D47" s="24"/>
      <c r="E47" s="25"/>
      <c r="F47" s="26"/>
    </row>
    <row r="48" spans="1:9" x14ac:dyDescent="0.2">
      <c r="A48" s="23" t="s">
        <v>30</v>
      </c>
      <c r="B48" s="23"/>
      <c r="C48" s="23"/>
      <c r="D48" s="23"/>
      <c r="E48" s="28">
        <f>E41+E46</f>
        <v>60697.042546499986</v>
      </c>
      <c r="F48" s="29">
        <f>F41+F46</f>
        <v>93.624993269452304</v>
      </c>
      <c r="G48" s="17"/>
      <c r="H48" s="17"/>
      <c r="I48" s="17"/>
    </row>
    <row r="49" spans="1:9" x14ac:dyDescent="0.2">
      <c r="A49" s="23"/>
      <c r="B49" s="23"/>
      <c r="C49" s="23"/>
      <c r="D49" s="23"/>
      <c r="E49" s="28"/>
      <c r="F49" s="29"/>
      <c r="G49" s="17"/>
      <c r="H49" s="17"/>
      <c r="I49" s="17"/>
    </row>
    <row r="50" spans="1:9" x14ac:dyDescent="0.2">
      <c r="A50" s="23" t="s">
        <v>32</v>
      </c>
      <c r="B50" s="23"/>
      <c r="C50" s="23"/>
      <c r="D50" s="23"/>
      <c r="E50" s="28">
        <f>E52-(E41+E46)</f>
        <v>4132.9140996000133</v>
      </c>
      <c r="F50" s="29">
        <f>F52-(F41+F46)</f>
        <v>6.3750067305476961</v>
      </c>
      <c r="G50" s="17"/>
      <c r="H50" s="17"/>
      <c r="I50" s="17"/>
    </row>
    <row r="51" spans="1:9" x14ac:dyDescent="0.2">
      <c r="A51" s="23"/>
      <c r="B51" s="23"/>
      <c r="C51" s="23"/>
      <c r="D51" s="23"/>
      <c r="E51" s="28"/>
      <c r="F51" s="29"/>
      <c r="G51" s="17"/>
      <c r="H51" s="17"/>
      <c r="I51" s="17"/>
    </row>
    <row r="52" spans="1:9" x14ac:dyDescent="0.2">
      <c r="A52" s="30" t="s">
        <v>31</v>
      </c>
      <c r="B52" s="30"/>
      <c r="C52" s="30"/>
      <c r="D52" s="30"/>
      <c r="E52" s="31">
        <v>64829.956646099999</v>
      </c>
      <c r="F52" s="32">
        <v>100</v>
      </c>
      <c r="G52" s="17"/>
      <c r="H52" s="17"/>
      <c r="I52" s="17"/>
    </row>
    <row r="53" spans="1:9" x14ac:dyDescent="0.2">
      <c r="F53" s="18" t="s">
        <v>620</v>
      </c>
    </row>
    <row r="54" spans="1:9" x14ac:dyDescent="0.2">
      <c r="A54" s="17" t="s">
        <v>34</v>
      </c>
    </row>
    <row r="55" spans="1:9" x14ac:dyDescent="0.2">
      <c r="A55" s="17" t="s">
        <v>44</v>
      </c>
    </row>
    <row r="57" spans="1:9" x14ac:dyDescent="0.2">
      <c r="A57" s="17" t="s">
        <v>35</v>
      </c>
    </row>
    <row r="58" spans="1:9" x14ac:dyDescent="0.2">
      <c r="A58" s="17" t="s">
        <v>36</v>
      </c>
    </row>
    <row r="59" spans="1:9" x14ac:dyDescent="0.2">
      <c r="A59" s="17" t="s">
        <v>37</v>
      </c>
      <c r="B59" s="17"/>
      <c r="C59" s="33" t="s">
        <v>39</v>
      </c>
      <c r="D59" s="17" t="s">
        <v>38</v>
      </c>
    </row>
    <row r="60" spans="1:9" x14ac:dyDescent="0.2">
      <c r="A60" s="7" t="s">
        <v>72</v>
      </c>
      <c r="C60" s="34">
        <v>111.7561</v>
      </c>
      <c r="D60" s="34">
        <v>116.3301</v>
      </c>
    </row>
    <row r="61" spans="1:9" x14ac:dyDescent="0.2">
      <c r="A61" s="7" t="s">
        <v>74</v>
      </c>
      <c r="C61" s="34">
        <v>22.695599999999999</v>
      </c>
      <c r="D61" s="34">
        <v>21.4514</v>
      </c>
    </row>
    <row r="62" spans="1:9" x14ac:dyDescent="0.2">
      <c r="A62" s="7" t="s">
        <v>73</v>
      </c>
      <c r="C62" s="34">
        <v>119.4224</v>
      </c>
      <c r="D62" s="34">
        <v>124.74939999999999</v>
      </c>
    </row>
    <row r="63" spans="1:9" x14ac:dyDescent="0.2">
      <c r="A63" s="7" t="s">
        <v>75</v>
      </c>
      <c r="C63" s="34">
        <v>24.8612</v>
      </c>
      <c r="D63" s="34">
        <v>23.5473</v>
      </c>
    </row>
    <row r="65" spans="1:4" x14ac:dyDescent="0.2">
      <c r="A65" s="17" t="s">
        <v>41</v>
      </c>
    </row>
    <row r="66" spans="1:4" x14ac:dyDescent="0.2">
      <c r="A66" s="89" t="s">
        <v>57</v>
      </c>
      <c r="B66" s="90"/>
      <c r="C66" s="37" t="s">
        <v>58</v>
      </c>
    </row>
    <row r="67" spans="1:4" x14ac:dyDescent="0.2">
      <c r="A67" s="85" t="s">
        <v>74</v>
      </c>
      <c r="B67" s="86"/>
      <c r="C67" s="38">
        <v>2.25</v>
      </c>
    </row>
    <row r="68" spans="1:4" x14ac:dyDescent="0.2">
      <c r="A68" s="85" t="s">
        <v>75</v>
      </c>
      <c r="B68" s="86"/>
      <c r="C68" s="38">
        <v>2.5</v>
      </c>
    </row>
    <row r="69" spans="1:4" x14ac:dyDescent="0.2">
      <c r="A69" s="7" t="s">
        <v>59</v>
      </c>
    </row>
    <row r="70" spans="1:4" x14ac:dyDescent="0.2">
      <c r="A70" s="7" t="s">
        <v>40</v>
      </c>
    </row>
    <row r="72" spans="1:4" x14ac:dyDescent="0.2">
      <c r="A72" s="17" t="s">
        <v>241</v>
      </c>
      <c r="D72" s="54">
        <v>0.189938987721717</v>
      </c>
    </row>
    <row r="74" spans="1:4" x14ac:dyDescent="0.2">
      <c r="A74" s="17" t="s">
        <v>834</v>
      </c>
      <c r="D74" s="33" t="s">
        <v>42</v>
      </c>
    </row>
    <row r="75" spans="1:4" x14ac:dyDescent="0.2">
      <c r="A75" s="7" t="s">
        <v>835</v>
      </c>
    </row>
    <row r="76" spans="1:4" x14ac:dyDescent="0.2">
      <c r="A76" s="56" t="s">
        <v>836</v>
      </c>
    </row>
    <row r="78" spans="1:4" x14ac:dyDescent="0.2">
      <c r="A78" s="17" t="s">
        <v>813</v>
      </c>
    </row>
    <row r="79" spans="1:4" x14ac:dyDescent="0.2">
      <c r="A79" s="17"/>
    </row>
    <row r="80" spans="1:4" x14ac:dyDescent="0.2">
      <c r="A80" s="57" t="s">
        <v>805</v>
      </c>
    </row>
    <row r="81" spans="1:1" x14ac:dyDescent="0.2">
      <c r="A81" s="58"/>
    </row>
    <row r="82" spans="1:1" x14ac:dyDescent="0.2">
      <c r="A82" s="59"/>
    </row>
    <row r="83" spans="1:1" x14ac:dyDescent="0.2">
      <c r="A83" s="59"/>
    </row>
    <row r="84" spans="1:1" x14ac:dyDescent="0.2">
      <c r="A84" s="59"/>
    </row>
    <row r="85" spans="1:1" x14ac:dyDescent="0.2">
      <c r="A85" s="59"/>
    </row>
    <row r="86" spans="1:1" x14ac:dyDescent="0.2">
      <c r="A86" s="59"/>
    </row>
    <row r="87" spans="1:1" x14ac:dyDescent="0.2">
      <c r="A87" s="59"/>
    </row>
    <row r="88" spans="1:1" x14ac:dyDescent="0.2">
      <c r="A88" s="59"/>
    </row>
    <row r="89" spans="1:1" x14ac:dyDescent="0.2">
      <c r="A89" s="59"/>
    </row>
    <row r="90" spans="1:1" x14ac:dyDescent="0.2">
      <c r="A90" s="59"/>
    </row>
    <row r="91" spans="1:1" x14ac:dyDescent="0.2">
      <c r="A91" s="59"/>
    </row>
    <row r="92" spans="1:1" x14ac:dyDescent="0.2">
      <c r="A92" s="59"/>
    </row>
    <row r="93" spans="1:1" x14ac:dyDescent="0.2">
      <c r="A93" s="59"/>
    </row>
    <row r="94" spans="1:1" x14ac:dyDescent="0.2">
      <c r="A94" s="57" t="s">
        <v>817</v>
      </c>
    </row>
    <row r="95" spans="1:1" x14ac:dyDescent="0.2">
      <c r="A95" s="59"/>
    </row>
    <row r="96" spans="1:1" x14ac:dyDescent="0.2">
      <c r="A96" s="57" t="s">
        <v>806</v>
      </c>
    </row>
    <row r="97" spans="1:1" x14ac:dyDescent="0.2">
      <c r="A97" s="59"/>
    </row>
    <row r="98" spans="1:1" x14ac:dyDescent="0.2">
      <c r="A98" s="59"/>
    </row>
    <row r="99" spans="1:1" x14ac:dyDescent="0.2">
      <c r="A99" s="59"/>
    </row>
    <row r="100" spans="1:1" x14ac:dyDescent="0.2">
      <c r="A100" s="59"/>
    </row>
    <row r="101" spans="1:1" x14ac:dyDescent="0.2">
      <c r="A101" s="59"/>
    </row>
    <row r="102" spans="1:1" x14ac:dyDescent="0.2">
      <c r="A102" s="59"/>
    </row>
    <row r="103" spans="1:1" x14ac:dyDescent="0.2">
      <c r="A103" s="59"/>
    </row>
    <row r="104" spans="1:1" x14ac:dyDescent="0.2">
      <c r="A104" s="59"/>
    </row>
    <row r="105" spans="1:1" x14ac:dyDescent="0.2">
      <c r="A105" s="59"/>
    </row>
    <row r="106" spans="1:1" x14ac:dyDescent="0.2">
      <c r="A106" s="59"/>
    </row>
    <row r="107" spans="1:1" x14ac:dyDescent="0.2">
      <c r="A107" s="59"/>
    </row>
    <row r="108" spans="1:1" x14ac:dyDescent="0.2">
      <c r="A108" s="59"/>
    </row>
  </sheetData>
  <mergeCells count="4">
    <mergeCell ref="A1:F1"/>
    <mergeCell ref="A66:B66"/>
    <mergeCell ref="A67:B67"/>
    <mergeCell ref="A68:B68"/>
  </mergeCells>
  <conditionalFormatting sqref="F2:F3 F5:F77">
    <cfRule type="cellIs" dxfId="45" priority="2" stopIfTrue="1" operator="between">
      <formula>0.009</formula>
      <formula>-0.009</formula>
    </cfRule>
  </conditionalFormatting>
  <conditionalFormatting sqref="F78:F111">
    <cfRule type="cellIs" dxfId="44" priority="1" stopIfTrue="1" operator="between">
      <formula>0.009</formula>
      <formula>-0.009</formula>
    </cfRule>
  </conditionalFormatting>
  <hyperlinks>
    <hyperlink ref="A76" r:id="rId1" tooltip="https://www.franklintempletonindia.com/investor/reports" xr:uid="{00000000-0004-0000-1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91"/>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140625" style="7" bestFit="1" customWidth="1"/>
    <col min="5" max="5" width="22.85546875" style="10" customWidth="1"/>
    <col min="6" max="6" width="13.5703125" style="11" bestFit="1" customWidth="1"/>
    <col min="7" max="16384" width="9.140625" style="7"/>
  </cols>
  <sheetData>
    <row r="1" spans="1:6" s="1" customFormat="1" ht="15" x14ac:dyDescent="0.2">
      <c r="A1" s="87" t="s">
        <v>17</v>
      </c>
      <c r="B1" s="88"/>
      <c r="C1" s="88"/>
      <c r="D1" s="88"/>
      <c r="E1" s="88"/>
      <c r="F1" s="8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306</v>
      </c>
      <c r="D4" s="13" t="s">
        <v>1</v>
      </c>
      <c r="E4" s="15" t="s">
        <v>6</v>
      </c>
      <c r="F4" s="12" t="s">
        <v>3</v>
      </c>
    </row>
    <row r="5" spans="1:6" x14ac:dyDescent="0.2">
      <c r="A5" s="19" t="s">
        <v>81</v>
      </c>
      <c r="B5" s="20"/>
      <c r="C5" s="20"/>
      <c r="D5" s="20"/>
      <c r="E5" s="21"/>
      <c r="F5" s="22"/>
    </row>
    <row r="6" spans="1:6" x14ac:dyDescent="0.2">
      <c r="A6" s="23" t="s">
        <v>26</v>
      </c>
      <c r="B6" s="24"/>
      <c r="C6" s="24"/>
      <c r="D6" s="24"/>
      <c r="E6" s="25"/>
      <c r="F6" s="26"/>
    </row>
    <row r="7" spans="1:6" x14ac:dyDescent="0.2">
      <c r="A7" s="24" t="s">
        <v>83</v>
      </c>
      <c r="B7" s="24" t="s">
        <v>82</v>
      </c>
      <c r="C7" s="24" t="s">
        <v>84</v>
      </c>
      <c r="D7" s="27">
        <v>5100000</v>
      </c>
      <c r="E7" s="25">
        <v>81778.5</v>
      </c>
      <c r="F7" s="26">
        <v>9.8826790094341792</v>
      </c>
    </row>
    <row r="8" spans="1:6" x14ac:dyDescent="0.2">
      <c r="A8" s="24" t="s">
        <v>86</v>
      </c>
      <c r="B8" s="24" t="s">
        <v>85</v>
      </c>
      <c r="C8" s="24" t="s">
        <v>84</v>
      </c>
      <c r="D8" s="27">
        <v>8650000</v>
      </c>
      <c r="E8" s="25">
        <v>71959.350000000006</v>
      </c>
      <c r="F8" s="26">
        <v>8.6960650755091802</v>
      </c>
    </row>
    <row r="9" spans="1:6" x14ac:dyDescent="0.2">
      <c r="A9" s="24" t="s">
        <v>91</v>
      </c>
      <c r="B9" s="24" t="s">
        <v>90</v>
      </c>
      <c r="C9" s="24" t="s">
        <v>92</v>
      </c>
      <c r="D9" s="27">
        <v>2450000</v>
      </c>
      <c r="E9" s="25">
        <v>52047.8</v>
      </c>
      <c r="F9" s="26">
        <v>6.2898157895685101</v>
      </c>
    </row>
    <row r="10" spans="1:6" x14ac:dyDescent="0.2">
      <c r="A10" s="24" t="s">
        <v>88</v>
      </c>
      <c r="B10" s="24" t="s">
        <v>87</v>
      </c>
      <c r="C10" s="24" t="s">
        <v>89</v>
      </c>
      <c r="D10" s="27">
        <v>2875000</v>
      </c>
      <c r="E10" s="25">
        <v>44095.3125</v>
      </c>
      <c r="F10" s="26">
        <v>5.3287822503248501</v>
      </c>
    </row>
    <row r="11" spans="1:6" x14ac:dyDescent="0.2">
      <c r="A11" s="24" t="s">
        <v>94</v>
      </c>
      <c r="B11" s="24" t="s">
        <v>93</v>
      </c>
      <c r="C11" s="24" t="s">
        <v>84</v>
      </c>
      <c r="D11" s="27">
        <v>4970000</v>
      </c>
      <c r="E11" s="25">
        <v>43318.52</v>
      </c>
      <c r="F11" s="26">
        <v>5.2349092771786596</v>
      </c>
    </row>
    <row r="12" spans="1:6" x14ac:dyDescent="0.2">
      <c r="A12" s="24" t="s">
        <v>96</v>
      </c>
      <c r="B12" s="24" t="s">
        <v>95</v>
      </c>
      <c r="C12" s="24" t="s">
        <v>97</v>
      </c>
      <c r="D12" s="27">
        <v>5100000</v>
      </c>
      <c r="E12" s="25">
        <v>39285.300000000003</v>
      </c>
      <c r="F12" s="26">
        <v>4.7475071038148702</v>
      </c>
    </row>
    <row r="13" spans="1:6" x14ac:dyDescent="0.2">
      <c r="A13" s="24" t="s">
        <v>631</v>
      </c>
      <c r="B13" s="24" t="s">
        <v>630</v>
      </c>
      <c r="C13" s="24" t="s">
        <v>107</v>
      </c>
      <c r="D13" s="27">
        <v>3466950</v>
      </c>
      <c r="E13" s="25">
        <v>35291.81753</v>
      </c>
      <c r="F13" s="26">
        <v>4.2649070881529001</v>
      </c>
    </row>
    <row r="14" spans="1:6" x14ac:dyDescent="0.2">
      <c r="A14" s="24" t="s">
        <v>102</v>
      </c>
      <c r="B14" s="24" t="s">
        <v>101</v>
      </c>
      <c r="C14" s="24" t="s">
        <v>84</v>
      </c>
      <c r="D14" s="27">
        <v>6200000</v>
      </c>
      <c r="E14" s="25">
        <v>34317</v>
      </c>
      <c r="F14" s="26">
        <v>4.1471034020769899</v>
      </c>
    </row>
    <row r="15" spans="1:6" x14ac:dyDescent="0.2">
      <c r="A15" s="24" t="s">
        <v>633</v>
      </c>
      <c r="B15" s="24" t="s">
        <v>632</v>
      </c>
      <c r="C15" s="24" t="s">
        <v>129</v>
      </c>
      <c r="D15" s="27">
        <v>2000000</v>
      </c>
      <c r="E15" s="25">
        <v>32313</v>
      </c>
      <c r="F15" s="26">
        <v>3.9049261949271101</v>
      </c>
    </row>
    <row r="16" spans="1:6" x14ac:dyDescent="0.2">
      <c r="A16" s="24" t="s">
        <v>142</v>
      </c>
      <c r="B16" s="24" t="s">
        <v>141</v>
      </c>
      <c r="C16" s="24" t="s">
        <v>143</v>
      </c>
      <c r="D16" s="27">
        <v>325000</v>
      </c>
      <c r="E16" s="25">
        <v>28909.724999999999</v>
      </c>
      <c r="F16" s="26">
        <v>3.4936509281292101</v>
      </c>
    </row>
    <row r="17" spans="1:6" x14ac:dyDescent="0.2">
      <c r="A17" s="24" t="s">
        <v>219</v>
      </c>
      <c r="B17" s="24" t="s">
        <v>218</v>
      </c>
      <c r="C17" s="24" t="s">
        <v>220</v>
      </c>
      <c r="D17" s="27">
        <v>1100000</v>
      </c>
      <c r="E17" s="25">
        <v>28344.25</v>
      </c>
      <c r="F17" s="26">
        <v>3.4253150218352602</v>
      </c>
    </row>
    <row r="18" spans="1:6" x14ac:dyDescent="0.2">
      <c r="A18" s="24" t="s">
        <v>106</v>
      </c>
      <c r="B18" s="24" t="s">
        <v>105</v>
      </c>
      <c r="C18" s="24" t="s">
        <v>107</v>
      </c>
      <c r="D18" s="27">
        <v>2700000</v>
      </c>
      <c r="E18" s="25">
        <v>27931.5</v>
      </c>
      <c r="F18" s="26">
        <v>3.3754354598337102</v>
      </c>
    </row>
    <row r="19" spans="1:6" x14ac:dyDescent="0.2">
      <c r="A19" s="24" t="s">
        <v>635</v>
      </c>
      <c r="B19" s="24" t="s">
        <v>634</v>
      </c>
      <c r="C19" s="24" t="s">
        <v>198</v>
      </c>
      <c r="D19" s="27">
        <v>1150000</v>
      </c>
      <c r="E19" s="25">
        <v>24428.875</v>
      </c>
      <c r="F19" s="26">
        <v>2.9521540525516001</v>
      </c>
    </row>
    <row r="20" spans="1:6" x14ac:dyDescent="0.2">
      <c r="A20" s="24" t="s">
        <v>134</v>
      </c>
      <c r="B20" s="24" t="s">
        <v>133</v>
      </c>
      <c r="C20" s="24" t="s">
        <v>84</v>
      </c>
      <c r="D20" s="27">
        <v>2250000</v>
      </c>
      <c r="E20" s="25">
        <v>24366.375</v>
      </c>
      <c r="F20" s="26">
        <v>2.9446011206918898</v>
      </c>
    </row>
    <row r="21" spans="1:6" x14ac:dyDescent="0.2">
      <c r="A21" s="24" t="s">
        <v>637</v>
      </c>
      <c r="B21" s="24" t="s">
        <v>636</v>
      </c>
      <c r="C21" s="24" t="s">
        <v>146</v>
      </c>
      <c r="D21" s="27">
        <v>4185122</v>
      </c>
      <c r="E21" s="25">
        <v>24225.578699999998</v>
      </c>
      <c r="F21" s="26">
        <v>2.9275863229318899</v>
      </c>
    </row>
    <row r="22" spans="1:6" x14ac:dyDescent="0.2">
      <c r="A22" s="24" t="s">
        <v>565</v>
      </c>
      <c r="B22" s="24" t="s">
        <v>564</v>
      </c>
      <c r="C22" s="24" t="s">
        <v>129</v>
      </c>
      <c r="D22" s="27">
        <v>1575000</v>
      </c>
      <c r="E22" s="25">
        <v>22613.85</v>
      </c>
      <c r="F22" s="26">
        <v>2.7328138901727601</v>
      </c>
    </row>
    <row r="23" spans="1:6" x14ac:dyDescent="0.2">
      <c r="A23" s="24" t="s">
        <v>99</v>
      </c>
      <c r="B23" s="24" t="s">
        <v>98</v>
      </c>
      <c r="C23" s="24" t="s">
        <v>100</v>
      </c>
      <c r="D23" s="27">
        <v>900000</v>
      </c>
      <c r="E23" s="25">
        <v>21184.65</v>
      </c>
      <c r="F23" s="26">
        <v>2.5600994867503002</v>
      </c>
    </row>
    <row r="24" spans="1:6" x14ac:dyDescent="0.2">
      <c r="A24" s="24" t="s">
        <v>555</v>
      </c>
      <c r="B24" s="24" t="s">
        <v>554</v>
      </c>
      <c r="C24" s="24" t="s">
        <v>161</v>
      </c>
      <c r="D24" s="27">
        <v>14000000</v>
      </c>
      <c r="E24" s="25">
        <v>20930</v>
      </c>
      <c r="F24" s="26">
        <v>2.5293258211810898</v>
      </c>
    </row>
    <row r="25" spans="1:6" x14ac:dyDescent="0.2">
      <c r="A25" s="24" t="s">
        <v>458</v>
      </c>
      <c r="B25" s="24" t="s">
        <v>457</v>
      </c>
      <c r="C25" s="24" t="s">
        <v>427</v>
      </c>
      <c r="D25" s="27">
        <v>3157370</v>
      </c>
      <c r="E25" s="25">
        <v>18933.16921</v>
      </c>
      <c r="F25" s="26">
        <v>2.2880149909051002</v>
      </c>
    </row>
    <row r="26" spans="1:6" x14ac:dyDescent="0.2">
      <c r="A26" s="24" t="s">
        <v>639</v>
      </c>
      <c r="B26" s="24" t="s">
        <v>638</v>
      </c>
      <c r="C26" s="24" t="s">
        <v>164</v>
      </c>
      <c r="D26" s="27">
        <v>22750000</v>
      </c>
      <c r="E26" s="25">
        <v>17176.25</v>
      </c>
      <c r="F26" s="26">
        <v>2.0756967336866499</v>
      </c>
    </row>
    <row r="27" spans="1:6" x14ac:dyDescent="0.2">
      <c r="A27" s="24" t="s">
        <v>586</v>
      </c>
      <c r="B27" s="24" t="s">
        <v>585</v>
      </c>
      <c r="C27" s="24" t="s">
        <v>587</v>
      </c>
      <c r="D27" s="27">
        <v>13700000</v>
      </c>
      <c r="E27" s="25">
        <v>16398.900000000001</v>
      </c>
      <c r="F27" s="26">
        <v>1.9817563883882701</v>
      </c>
    </row>
    <row r="28" spans="1:6" x14ac:dyDescent="0.2">
      <c r="A28" s="24" t="s">
        <v>557</v>
      </c>
      <c r="B28" s="24" t="s">
        <v>556</v>
      </c>
      <c r="C28" s="24" t="s">
        <v>113</v>
      </c>
      <c r="D28" s="27">
        <v>3300000</v>
      </c>
      <c r="E28" s="25">
        <v>14625.6</v>
      </c>
      <c r="F28" s="26">
        <v>1.7674585633189701</v>
      </c>
    </row>
    <row r="29" spans="1:6" x14ac:dyDescent="0.2">
      <c r="A29" s="24" t="s">
        <v>429</v>
      </c>
      <c r="B29" s="24" t="s">
        <v>428</v>
      </c>
      <c r="C29" s="24" t="s">
        <v>394</v>
      </c>
      <c r="D29" s="27">
        <v>700000</v>
      </c>
      <c r="E29" s="25">
        <v>13160.35</v>
      </c>
      <c r="F29" s="26">
        <v>1.59038762879983</v>
      </c>
    </row>
    <row r="30" spans="1:6" x14ac:dyDescent="0.2">
      <c r="A30" s="24" t="s">
        <v>136</v>
      </c>
      <c r="B30" s="24" t="s">
        <v>135</v>
      </c>
      <c r="C30" s="24" t="s">
        <v>137</v>
      </c>
      <c r="D30" s="27">
        <v>3820097</v>
      </c>
      <c r="E30" s="25">
        <v>12642.61102</v>
      </c>
      <c r="F30" s="26">
        <v>1.52782047300691</v>
      </c>
    </row>
    <row r="31" spans="1:6" x14ac:dyDescent="0.2">
      <c r="A31" s="24" t="s">
        <v>188</v>
      </c>
      <c r="B31" s="24" t="s">
        <v>187</v>
      </c>
      <c r="C31" s="24" t="s">
        <v>119</v>
      </c>
      <c r="D31" s="27">
        <v>435287</v>
      </c>
      <c r="E31" s="25">
        <v>8567.7540210000006</v>
      </c>
      <c r="F31" s="26">
        <v>1.03538659698248</v>
      </c>
    </row>
    <row r="32" spans="1:6" x14ac:dyDescent="0.2">
      <c r="A32" s="24" t="s">
        <v>628</v>
      </c>
      <c r="B32" s="24" t="s">
        <v>627</v>
      </c>
      <c r="C32" s="24" t="s">
        <v>137</v>
      </c>
      <c r="D32" s="27">
        <v>1500000</v>
      </c>
      <c r="E32" s="25">
        <v>8121</v>
      </c>
      <c r="F32" s="26">
        <v>0.98139775412382202</v>
      </c>
    </row>
    <row r="33" spans="1:9" x14ac:dyDescent="0.2">
      <c r="A33" s="24" t="s">
        <v>641</v>
      </c>
      <c r="B33" s="24" t="s">
        <v>640</v>
      </c>
      <c r="C33" s="24" t="s">
        <v>92</v>
      </c>
      <c r="D33" s="27">
        <v>6560861</v>
      </c>
      <c r="E33" s="25">
        <v>7200.5449479999997</v>
      </c>
      <c r="F33" s="26">
        <v>0.87016360552085104</v>
      </c>
    </row>
    <row r="34" spans="1:9" x14ac:dyDescent="0.2">
      <c r="A34" s="24" t="s">
        <v>545</v>
      </c>
      <c r="B34" s="24" t="s">
        <v>544</v>
      </c>
      <c r="C34" s="24" t="s">
        <v>84</v>
      </c>
      <c r="D34" s="27">
        <v>5000000</v>
      </c>
      <c r="E34" s="25">
        <v>6722.5</v>
      </c>
      <c r="F34" s="26">
        <v>0.81239335083085695</v>
      </c>
    </row>
    <row r="35" spans="1:9" x14ac:dyDescent="0.2">
      <c r="A35" s="24" t="s">
        <v>643</v>
      </c>
      <c r="B35" s="24" t="s">
        <v>642</v>
      </c>
      <c r="C35" s="24" t="s">
        <v>119</v>
      </c>
      <c r="D35" s="27">
        <v>4500000</v>
      </c>
      <c r="E35" s="25">
        <v>5539.5</v>
      </c>
      <c r="F35" s="26">
        <v>0.66943145659018699</v>
      </c>
    </row>
    <row r="36" spans="1:9" x14ac:dyDescent="0.2">
      <c r="A36" s="23" t="s">
        <v>27</v>
      </c>
      <c r="B36" s="23"/>
      <c r="C36" s="23"/>
      <c r="D36" s="23"/>
      <c r="E36" s="28">
        <f>SUM(E7:E35)</f>
        <v>786429.58292899979</v>
      </c>
      <c r="F36" s="29">
        <f>SUM(F7:F35)</f>
        <v>95.037584837218901</v>
      </c>
      <c r="G36" s="17"/>
      <c r="H36" s="17"/>
      <c r="I36" s="17"/>
    </row>
    <row r="37" spans="1:9" x14ac:dyDescent="0.2">
      <c r="A37" s="24"/>
      <c r="B37" s="24"/>
      <c r="C37" s="24"/>
      <c r="D37" s="24"/>
      <c r="E37" s="25"/>
      <c r="F37" s="26"/>
    </row>
    <row r="38" spans="1:9" x14ac:dyDescent="0.2">
      <c r="A38" s="23" t="s">
        <v>30</v>
      </c>
      <c r="B38" s="23"/>
      <c r="C38" s="23"/>
      <c r="D38" s="23"/>
      <c r="E38" s="28">
        <f>E36</f>
        <v>786429.58292899979</v>
      </c>
      <c r="F38" s="29">
        <f>F36</f>
        <v>95.037584837218901</v>
      </c>
      <c r="G38" s="17"/>
      <c r="H38" s="17"/>
      <c r="I38" s="17"/>
    </row>
    <row r="39" spans="1:9" x14ac:dyDescent="0.2">
      <c r="A39" s="23"/>
      <c r="B39" s="23"/>
      <c r="C39" s="23"/>
      <c r="D39" s="23"/>
      <c r="E39" s="28"/>
      <c r="F39" s="29"/>
      <c r="G39" s="17"/>
      <c r="H39" s="17"/>
      <c r="I39" s="17"/>
    </row>
    <row r="40" spans="1:9" x14ac:dyDescent="0.2">
      <c r="A40" s="23" t="s">
        <v>32</v>
      </c>
      <c r="B40" s="23"/>
      <c r="C40" s="23"/>
      <c r="D40" s="23"/>
      <c r="E40" s="28">
        <f>E42-(E36)</f>
        <v>41063.649644200224</v>
      </c>
      <c r="F40" s="29">
        <f>F42-(F36)</f>
        <v>4.9624151627810988</v>
      </c>
      <c r="G40" s="17"/>
      <c r="H40" s="17"/>
      <c r="I40" s="17"/>
    </row>
    <row r="41" spans="1:9" x14ac:dyDescent="0.2">
      <c r="A41" s="23"/>
      <c r="B41" s="23"/>
      <c r="C41" s="23"/>
      <c r="D41" s="23"/>
      <c r="E41" s="28"/>
      <c r="F41" s="29"/>
      <c r="G41" s="17"/>
      <c r="H41" s="17"/>
      <c r="I41" s="17"/>
    </row>
    <row r="42" spans="1:9" x14ac:dyDescent="0.2">
      <c r="A42" s="30" t="s">
        <v>31</v>
      </c>
      <c r="B42" s="30"/>
      <c r="C42" s="30"/>
      <c r="D42" s="30"/>
      <c r="E42" s="31">
        <v>827493.23257320002</v>
      </c>
      <c r="F42" s="32">
        <v>100</v>
      </c>
      <c r="G42" s="17"/>
      <c r="H42" s="17"/>
      <c r="I42" s="17"/>
    </row>
    <row r="44" spans="1:9" x14ac:dyDescent="0.2">
      <c r="A44" s="17" t="s">
        <v>35</v>
      </c>
    </row>
    <row r="45" spans="1:9" x14ac:dyDescent="0.2">
      <c r="A45" s="17" t="s">
        <v>36</v>
      </c>
    </row>
    <row r="46" spans="1:9" x14ac:dyDescent="0.2">
      <c r="A46" s="17" t="s">
        <v>37</v>
      </c>
      <c r="B46" s="17"/>
      <c r="C46" s="33" t="s">
        <v>39</v>
      </c>
      <c r="D46" s="17" t="s">
        <v>38</v>
      </c>
    </row>
    <row r="47" spans="1:9" x14ac:dyDescent="0.2">
      <c r="A47" s="7" t="s">
        <v>72</v>
      </c>
      <c r="C47" s="34">
        <v>66.022800000000004</v>
      </c>
      <c r="D47" s="34">
        <v>69.892799999999994</v>
      </c>
    </row>
    <row r="48" spans="1:9" x14ac:dyDescent="0.2">
      <c r="A48" s="7" t="s">
        <v>74</v>
      </c>
      <c r="C48" s="34">
        <v>30.855799999999999</v>
      </c>
      <c r="D48" s="34">
        <v>29.8017</v>
      </c>
    </row>
    <row r="49" spans="1:4" x14ac:dyDescent="0.2">
      <c r="A49" s="7" t="s">
        <v>73</v>
      </c>
      <c r="C49" s="34">
        <v>72.583500000000001</v>
      </c>
      <c r="D49" s="34">
        <v>77.158600000000007</v>
      </c>
    </row>
    <row r="50" spans="1:4" x14ac:dyDescent="0.2">
      <c r="A50" s="7" t="s">
        <v>75</v>
      </c>
      <c r="C50" s="34">
        <v>35.345300000000002</v>
      </c>
      <c r="D50" s="34">
        <v>34.699199999999998</v>
      </c>
    </row>
    <row r="52" spans="1:4" x14ac:dyDescent="0.2">
      <c r="A52" s="17" t="s">
        <v>41</v>
      </c>
    </row>
    <row r="53" spans="1:4" x14ac:dyDescent="0.2">
      <c r="A53" s="89" t="s">
        <v>57</v>
      </c>
      <c r="B53" s="90"/>
      <c r="C53" s="37" t="s">
        <v>58</v>
      </c>
    </row>
    <row r="54" spans="1:4" x14ac:dyDescent="0.2">
      <c r="A54" s="85" t="s">
        <v>74</v>
      </c>
      <c r="B54" s="86"/>
      <c r="C54" s="38">
        <v>2.75</v>
      </c>
    </row>
    <row r="55" spans="1:4" x14ac:dyDescent="0.2">
      <c r="A55" s="85" t="s">
        <v>75</v>
      </c>
      <c r="B55" s="86"/>
      <c r="C55" s="38">
        <v>2.75</v>
      </c>
    </row>
    <row r="56" spans="1:4" x14ac:dyDescent="0.2">
      <c r="A56" s="7" t="s">
        <v>59</v>
      </c>
    </row>
    <row r="57" spans="1:4" x14ac:dyDescent="0.2">
      <c r="A57" s="7" t="s">
        <v>40</v>
      </c>
    </row>
    <row r="59" spans="1:4" x14ac:dyDescent="0.2">
      <c r="A59" s="17" t="s">
        <v>241</v>
      </c>
      <c r="D59" s="54">
        <v>0.10414222223847899</v>
      </c>
    </row>
    <row r="61" spans="1:4" x14ac:dyDescent="0.2">
      <c r="A61" s="17" t="s">
        <v>810</v>
      </c>
    </row>
    <row r="62" spans="1:4" x14ac:dyDescent="0.2">
      <c r="A62" s="56"/>
    </row>
    <row r="63" spans="1:4" x14ac:dyDescent="0.2">
      <c r="A63" s="57" t="s">
        <v>805</v>
      </c>
    </row>
    <row r="64" spans="1:4" x14ac:dyDescent="0.2">
      <c r="A64" s="58"/>
    </row>
    <row r="65" spans="1:1" x14ac:dyDescent="0.2">
      <c r="A65" s="59"/>
    </row>
    <row r="66" spans="1:1" x14ac:dyDescent="0.2">
      <c r="A66" s="59"/>
    </row>
    <row r="67" spans="1:1" x14ac:dyDescent="0.2">
      <c r="A67" s="59"/>
    </row>
    <row r="68" spans="1:1" x14ac:dyDescent="0.2">
      <c r="A68" s="59"/>
    </row>
    <row r="69" spans="1:1" x14ac:dyDescent="0.2">
      <c r="A69" s="59"/>
    </row>
    <row r="70" spans="1:1" x14ac:dyDescent="0.2">
      <c r="A70" s="59"/>
    </row>
    <row r="71" spans="1:1" x14ac:dyDescent="0.2">
      <c r="A71" s="59"/>
    </row>
    <row r="72" spans="1:1" x14ac:dyDescent="0.2">
      <c r="A72" s="59"/>
    </row>
    <row r="73" spans="1:1" x14ac:dyDescent="0.2">
      <c r="A73" s="59"/>
    </row>
    <row r="74" spans="1:1" x14ac:dyDescent="0.2">
      <c r="A74" s="59"/>
    </row>
    <row r="75" spans="1:1" x14ac:dyDescent="0.2">
      <c r="A75" s="59"/>
    </row>
    <row r="76" spans="1:1" x14ac:dyDescent="0.2">
      <c r="A76" s="59"/>
    </row>
    <row r="77" spans="1:1" x14ac:dyDescent="0.2">
      <c r="A77" s="57" t="s">
        <v>817</v>
      </c>
    </row>
    <row r="78" spans="1:1" x14ac:dyDescent="0.2">
      <c r="A78" s="59"/>
    </row>
    <row r="79" spans="1:1" x14ac:dyDescent="0.2">
      <c r="A79" s="57" t="s">
        <v>806</v>
      </c>
    </row>
    <row r="80" spans="1:1" x14ac:dyDescent="0.2">
      <c r="A80" s="59"/>
    </row>
    <row r="81" spans="1:1" x14ac:dyDescent="0.2">
      <c r="A81" s="59"/>
    </row>
    <row r="82" spans="1:1" x14ac:dyDescent="0.2">
      <c r="A82" s="59"/>
    </row>
    <row r="83" spans="1:1" x14ac:dyDescent="0.2">
      <c r="A83" s="59"/>
    </row>
    <row r="84" spans="1:1" x14ac:dyDescent="0.2">
      <c r="A84" s="59"/>
    </row>
    <row r="85" spans="1:1" x14ac:dyDescent="0.2">
      <c r="A85" s="59"/>
    </row>
    <row r="86" spans="1:1" x14ac:dyDescent="0.2">
      <c r="A86" s="59"/>
    </row>
    <row r="87" spans="1:1" x14ac:dyDescent="0.2">
      <c r="A87" s="59"/>
    </row>
    <row r="88" spans="1:1" x14ac:dyDescent="0.2">
      <c r="A88" s="59"/>
    </row>
    <row r="89" spans="1:1" x14ac:dyDescent="0.2">
      <c r="A89" s="59"/>
    </row>
    <row r="90" spans="1:1" x14ac:dyDescent="0.2">
      <c r="A90" s="59"/>
    </row>
    <row r="91" spans="1:1" x14ac:dyDescent="0.2">
      <c r="A91" s="59"/>
    </row>
  </sheetData>
  <mergeCells count="4">
    <mergeCell ref="A1:F1"/>
    <mergeCell ref="A53:B53"/>
    <mergeCell ref="A54:B54"/>
    <mergeCell ref="A55:B55"/>
  </mergeCells>
  <conditionalFormatting sqref="F2:F3 F5:F60">
    <cfRule type="cellIs" dxfId="43" priority="2" stopIfTrue="1" operator="between">
      <formula>0.009</formula>
      <formula>-0.009</formula>
    </cfRule>
  </conditionalFormatting>
  <conditionalFormatting sqref="F61:F193">
    <cfRule type="cellIs" dxfId="42" priority="1" stopIfTrue="1" operator="between">
      <formula>0.009</formula>
      <formula>-0.009</formula>
    </cfRule>
  </conditionalFormatting>
  <hyperlinks>
    <hyperlink ref="A64"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8"/>
  <sheetViews>
    <sheetView workbookViewId="0">
      <selection sqref="A1:G1"/>
    </sheetView>
  </sheetViews>
  <sheetFormatPr defaultColWidth="9.140625" defaultRowHeight="11.25" x14ac:dyDescent="0.2"/>
  <cols>
    <col min="1" max="1" width="31.28515625" style="7" bestFit="1" customWidth="1"/>
    <col min="2" max="2" width="17.42578125" style="7" bestFit="1" customWidth="1"/>
    <col min="3" max="3" width="24.7109375" style="7" bestFit="1" customWidth="1"/>
    <col min="4" max="4" width="13.28515625" style="7" bestFit="1" customWidth="1"/>
    <col min="5" max="5" width="23.28515625" style="10" customWidth="1"/>
    <col min="6" max="6" width="11.28515625" style="11" bestFit="1" customWidth="1"/>
    <col min="7" max="7" width="14.28515625" style="10" customWidth="1"/>
    <col min="8" max="16384" width="9.140625" style="7"/>
  </cols>
  <sheetData>
    <row r="1" spans="1:9" s="1" customFormat="1" ht="15" x14ac:dyDescent="0.2">
      <c r="A1" s="87" t="s">
        <v>923</v>
      </c>
      <c r="B1" s="88"/>
      <c r="C1" s="88"/>
      <c r="D1" s="88"/>
      <c r="E1" s="88"/>
      <c r="F1" s="88"/>
      <c r="G1" s="88"/>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33</v>
      </c>
      <c r="D4" s="13" t="s">
        <v>1</v>
      </c>
      <c r="E4" s="15" t="s">
        <v>6</v>
      </c>
      <c r="F4" s="12" t="s">
        <v>3</v>
      </c>
      <c r="G4" s="12" t="s">
        <v>5</v>
      </c>
    </row>
    <row r="5" spans="1:9" x14ac:dyDescent="0.2">
      <c r="A5" s="23" t="s">
        <v>32</v>
      </c>
      <c r="B5" s="23"/>
      <c r="C5" s="23"/>
      <c r="D5" s="23"/>
      <c r="E5" s="65">
        <v>19267.273546199998</v>
      </c>
      <c r="F5" s="66">
        <v>100</v>
      </c>
      <c r="G5" s="28"/>
      <c r="H5" s="17"/>
      <c r="I5" s="17"/>
    </row>
    <row r="6" spans="1:9" x14ac:dyDescent="0.2">
      <c r="A6" s="23"/>
      <c r="B6" s="23"/>
      <c r="C6" s="23"/>
      <c r="D6" s="23"/>
      <c r="E6" s="28"/>
      <c r="F6" s="29"/>
      <c r="G6" s="28"/>
      <c r="H6" s="17"/>
      <c r="I6" s="17"/>
    </row>
    <row r="7" spans="1:9" x14ac:dyDescent="0.2">
      <c r="A7" s="30" t="s">
        <v>31</v>
      </c>
      <c r="B7" s="30"/>
      <c r="C7" s="30"/>
      <c r="D7" s="30"/>
      <c r="E7" s="31">
        <v>19267.273546199998</v>
      </c>
      <c r="F7" s="32">
        <v>100</v>
      </c>
      <c r="G7" s="31"/>
      <c r="H7" s="17"/>
      <c r="I7" s="17"/>
    </row>
    <row r="9" spans="1:9" x14ac:dyDescent="0.2">
      <c r="A9" s="17" t="s">
        <v>35</v>
      </c>
    </row>
    <row r="10" spans="1:9" x14ac:dyDescent="0.2">
      <c r="A10" s="17" t="s">
        <v>36</v>
      </c>
    </row>
    <row r="11" spans="1:9" x14ac:dyDescent="0.2">
      <c r="A11" s="17" t="s">
        <v>37</v>
      </c>
      <c r="B11" s="17"/>
      <c r="C11" s="33" t="s">
        <v>39</v>
      </c>
      <c r="D11" s="17" t="s">
        <v>38</v>
      </c>
    </row>
    <row r="12" spans="1:9" x14ac:dyDescent="0.2">
      <c r="A12" s="7" t="s">
        <v>72</v>
      </c>
      <c r="C12" s="34">
        <v>1123.4934000000001</v>
      </c>
      <c r="D12" s="34">
        <v>1156.0655999999999</v>
      </c>
    </row>
    <row r="13" spans="1:9" x14ac:dyDescent="0.2">
      <c r="A13" s="7" t="s">
        <v>924</v>
      </c>
      <c r="C13" s="34">
        <v>1000</v>
      </c>
      <c r="D13" s="34">
        <v>1000</v>
      </c>
    </row>
    <row r="14" spans="1:9" x14ac:dyDescent="0.2">
      <c r="A14" s="7" t="s">
        <v>925</v>
      </c>
      <c r="C14" s="34">
        <v>1000.6726</v>
      </c>
      <c r="D14" s="34">
        <v>1000.342</v>
      </c>
    </row>
    <row r="15" spans="1:9" x14ac:dyDescent="0.2">
      <c r="A15" s="7" t="s">
        <v>73</v>
      </c>
      <c r="C15" s="34">
        <v>1125.4831999999999</v>
      </c>
      <c r="D15" s="34">
        <v>1158.4079999999999</v>
      </c>
    </row>
    <row r="16" spans="1:9" x14ac:dyDescent="0.2">
      <c r="A16" s="7" t="s">
        <v>926</v>
      </c>
      <c r="C16" s="34">
        <v>1000</v>
      </c>
      <c r="D16" s="34">
        <v>1000</v>
      </c>
    </row>
    <row r="17" spans="1:5" x14ac:dyDescent="0.2">
      <c r="A17" s="7" t="s">
        <v>927</v>
      </c>
      <c r="C17" s="34">
        <v>1000.6798</v>
      </c>
      <c r="D17" s="34">
        <v>1000.3457</v>
      </c>
    </row>
    <row r="18" spans="1:5" x14ac:dyDescent="0.2">
      <c r="A18" s="7" t="s">
        <v>928</v>
      </c>
      <c r="C18" s="34">
        <v>10.2151</v>
      </c>
      <c r="D18" s="34">
        <v>10.5139</v>
      </c>
    </row>
    <row r="19" spans="1:5" x14ac:dyDescent="0.2">
      <c r="A19" s="7" t="s">
        <v>929</v>
      </c>
      <c r="C19" s="34">
        <v>10.2151</v>
      </c>
      <c r="D19" s="34">
        <v>10.5139</v>
      </c>
    </row>
    <row r="20" spans="1:5" x14ac:dyDescent="0.2">
      <c r="A20" s="7" t="s">
        <v>930</v>
      </c>
      <c r="C20" s="34">
        <v>10</v>
      </c>
      <c r="D20" s="34">
        <v>10</v>
      </c>
    </row>
    <row r="21" spans="1:5" x14ac:dyDescent="0.2">
      <c r="A21" s="7" t="s">
        <v>931</v>
      </c>
      <c r="C21" s="34">
        <v>10</v>
      </c>
      <c r="D21" s="34">
        <v>10</v>
      </c>
    </row>
    <row r="23" spans="1:5" x14ac:dyDescent="0.2">
      <c r="A23" s="17" t="s">
        <v>41</v>
      </c>
    </row>
    <row r="24" spans="1:5" x14ac:dyDescent="0.2">
      <c r="A24" s="89" t="s">
        <v>57</v>
      </c>
      <c r="B24" s="90"/>
      <c r="C24" s="37" t="s">
        <v>58</v>
      </c>
    </row>
    <row r="25" spans="1:5" x14ac:dyDescent="0.2">
      <c r="A25" s="85" t="s">
        <v>924</v>
      </c>
      <c r="B25" s="86"/>
      <c r="C25" s="38">
        <v>28.250160090000001</v>
      </c>
    </row>
    <row r="26" spans="1:5" x14ac:dyDescent="0.2">
      <c r="A26" s="85" t="s">
        <v>925</v>
      </c>
      <c r="B26" s="86"/>
      <c r="C26" s="38">
        <v>27.99093487</v>
      </c>
    </row>
    <row r="27" spans="1:5" x14ac:dyDescent="0.2">
      <c r="A27" s="85" t="s">
        <v>926</v>
      </c>
      <c r="B27" s="86"/>
      <c r="C27" s="38">
        <v>28.557666879999999</v>
      </c>
    </row>
    <row r="28" spans="1:5" x14ac:dyDescent="0.2">
      <c r="A28" s="85" t="s">
        <v>927</v>
      </c>
      <c r="B28" s="86"/>
      <c r="C28" s="38">
        <v>28.237150570000001</v>
      </c>
    </row>
    <row r="29" spans="1:5" x14ac:dyDescent="0.2">
      <c r="A29" s="7" t="s">
        <v>59</v>
      </c>
    </row>
    <row r="30" spans="1:5" x14ac:dyDescent="0.2">
      <c r="A30" s="7" t="s">
        <v>40</v>
      </c>
    </row>
    <row r="32" spans="1:5" x14ac:dyDescent="0.2">
      <c r="A32" s="17" t="s">
        <v>917</v>
      </c>
      <c r="D32" s="67">
        <v>2.7397260273972599E-3</v>
      </c>
      <c r="E32" s="10" t="s">
        <v>43</v>
      </c>
    </row>
    <row r="34" spans="1:4" ht="27" customHeight="1" x14ac:dyDescent="0.25">
      <c r="A34" s="91" t="s">
        <v>834</v>
      </c>
      <c r="B34" s="92"/>
      <c r="C34" s="92"/>
      <c r="D34" s="33" t="s">
        <v>42</v>
      </c>
    </row>
    <row r="36" spans="1:4" x14ac:dyDescent="0.2">
      <c r="A36" s="17" t="s">
        <v>918</v>
      </c>
    </row>
    <row r="38" spans="1:4" x14ac:dyDescent="0.2">
      <c r="A38" s="57" t="s">
        <v>805</v>
      </c>
    </row>
    <row r="39" spans="1:4" x14ac:dyDescent="0.2">
      <c r="A39" s="58"/>
    </row>
    <row r="40" spans="1:4" x14ac:dyDescent="0.2">
      <c r="A40" s="59"/>
    </row>
    <row r="41" spans="1:4" x14ac:dyDescent="0.2">
      <c r="A41" s="59"/>
    </row>
    <row r="42" spans="1:4" x14ac:dyDescent="0.2">
      <c r="A42" s="59"/>
    </row>
    <row r="43" spans="1:4" x14ac:dyDescent="0.2">
      <c r="A43" s="59"/>
    </row>
    <row r="44" spans="1:4" x14ac:dyDescent="0.2">
      <c r="A44" s="59"/>
    </row>
    <row r="45" spans="1:4" x14ac:dyDescent="0.2">
      <c r="A45" s="59"/>
    </row>
    <row r="46" spans="1:4" x14ac:dyDescent="0.2">
      <c r="A46" s="59"/>
    </row>
    <row r="47" spans="1:4" x14ac:dyDescent="0.2">
      <c r="A47" s="59"/>
    </row>
    <row r="48" spans="1:4" x14ac:dyDescent="0.2">
      <c r="A48" s="59"/>
    </row>
    <row r="49" spans="1:1" x14ac:dyDescent="0.2">
      <c r="A49" s="59"/>
    </row>
    <row r="50" spans="1:1" x14ac:dyDescent="0.2">
      <c r="A50" s="59"/>
    </row>
    <row r="51" spans="1:1" x14ac:dyDescent="0.2">
      <c r="A51" s="59"/>
    </row>
    <row r="52" spans="1:1" x14ac:dyDescent="0.2">
      <c r="A52" s="57" t="s">
        <v>932</v>
      </c>
    </row>
    <row r="53" spans="1:1" x14ac:dyDescent="0.2">
      <c r="A53" s="59"/>
    </row>
    <row r="54" spans="1:1" x14ac:dyDescent="0.2">
      <c r="A54" s="57" t="s">
        <v>806</v>
      </c>
    </row>
    <row r="55" spans="1:1" x14ac:dyDescent="0.2">
      <c r="A55" s="59"/>
    </row>
    <row r="56" spans="1:1" x14ac:dyDescent="0.2">
      <c r="A56" s="59"/>
    </row>
    <row r="57" spans="1:1" x14ac:dyDescent="0.2">
      <c r="A57" s="59"/>
    </row>
    <row r="58" spans="1:1" x14ac:dyDescent="0.2">
      <c r="A58" s="59"/>
    </row>
    <row r="59" spans="1:1" x14ac:dyDescent="0.2">
      <c r="A59" s="59"/>
    </row>
    <row r="60" spans="1:1" x14ac:dyDescent="0.2">
      <c r="A60" s="59"/>
    </row>
    <row r="61" spans="1:1" x14ac:dyDescent="0.2">
      <c r="A61" s="59"/>
    </row>
    <row r="62" spans="1:1" x14ac:dyDescent="0.2">
      <c r="A62" s="59"/>
    </row>
    <row r="63" spans="1:1" x14ac:dyDescent="0.2">
      <c r="A63" s="59"/>
    </row>
    <row r="64" spans="1:1" x14ac:dyDescent="0.2">
      <c r="A64" s="59"/>
    </row>
    <row r="65" spans="1:1" x14ac:dyDescent="0.2">
      <c r="A65" s="59"/>
    </row>
    <row r="66" spans="1:1" x14ac:dyDescent="0.2">
      <c r="A66" s="59"/>
    </row>
    <row r="67" spans="1:1" x14ac:dyDescent="0.2">
      <c r="A67" s="59"/>
    </row>
    <row r="68" spans="1:1" x14ac:dyDescent="0.2">
      <c r="A68" s="59"/>
    </row>
  </sheetData>
  <mergeCells count="7">
    <mergeCell ref="A34:C34"/>
    <mergeCell ref="A1:G1"/>
    <mergeCell ref="A24:B24"/>
    <mergeCell ref="A25:B25"/>
    <mergeCell ref="A26:B26"/>
    <mergeCell ref="A27:B27"/>
    <mergeCell ref="A28:B28"/>
  </mergeCells>
  <conditionalFormatting sqref="F2:F3 F6:F35">
    <cfRule type="cellIs" dxfId="92" priority="3" stopIfTrue="1" operator="between">
      <formula>0.009</formula>
      <formula>-0.009</formula>
    </cfRule>
  </conditionalFormatting>
  <conditionalFormatting sqref="F36:F170">
    <cfRule type="cellIs" dxfId="91" priority="2" stopIfTrue="1" operator="between">
      <formula>0.009</formula>
      <formula>-0.009</formula>
    </cfRule>
  </conditionalFormatting>
  <conditionalFormatting sqref="F5">
    <cfRule type="cellIs" dxfId="9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25"/>
  <sheetViews>
    <sheetView workbookViewId="0">
      <selection sqref="A1:F1"/>
    </sheetView>
  </sheetViews>
  <sheetFormatPr defaultColWidth="9.140625" defaultRowHeight="11.25" x14ac:dyDescent="0.2"/>
  <cols>
    <col min="1" max="1" width="38.7109375" style="7" bestFit="1" customWidth="1"/>
    <col min="2" max="2" width="28" style="7" bestFit="1" customWidth="1"/>
    <col min="3" max="3" width="35.42578125" style="7" bestFit="1" customWidth="1"/>
    <col min="4" max="4" width="15.140625" style="7" bestFit="1" customWidth="1"/>
    <col min="5" max="5" width="22.85546875" style="10" customWidth="1"/>
    <col min="6" max="6" width="14.7109375" style="11" bestFit="1" customWidth="1"/>
    <col min="7" max="16384" width="9.140625" style="7"/>
  </cols>
  <sheetData>
    <row r="1" spans="1:6" s="1" customFormat="1" ht="15" customHeight="1" x14ac:dyDescent="0.2">
      <c r="A1" s="87" t="s">
        <v>837</v>
      </c>
      <c r="B1" s="88"/>
      <c r="C1" s="88"/>
      <c r="D1" s="88"/>
      <c r="E1" s="88"/>
      <c r="F1" s="8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306</v>
      </c>
      <c r="D4" s="13" t="s">
        <v>1</v>
      </c>
      <c r="E4" s="15" t="s">
        <v>6</v>
      </c>
      <c r="F4" s="12" t="s">
        <v>3</v>
      </c>
    </row>
    <row r="5" spans="1:6" x14ac:dyDescent="0.2">
      <c r="A5" s="19" t="s">
        <v>81</v>
      </c>
      <c r="B5" s="20"/>
      <c r="C5" s="20"/>
      <c r="D5" s="20"/>
      <c r="E5" s="21"/>
      <c r="F5" s="22"/>
    </row>
    <row r="6" spans="1:6" x14ac:dyDescent="0.2">
      <c r="A6" s="23" t="s">
        <v>26</v>
      </c>
      <c r="B6" s="24"/>
      <c r="C6" s="24"/>
      <c r="D6" s="24"/>
      <c r="E6" s="25"/>
      <c r="F6" s="26"/>
    </row>
    <row r="7" spans="1:6" x14ac:dyDescent="0.2">
      <c r="A7" s="24" t="s">
        <v>83</v>
      </c>
      <c r="B7" s="24" t="s">
        <v>82</v>
      </c>
      <c r="C7" s="24" t="s">
        <v>84</v>
      </c>
      <c r="D7" s="27">
        <v>5500000</v>
      </c>
      <c r="E7" s="25">
        <v>88192.5</v>
      </c>
      <c r="F7" s="26">
        <v>8.6981604126530208</v>
      </c>
    </row>
    <row r="8" spans="1:6" x14ac:dyDescent="0.2">
      <c r="A8" s="24" t="s">
        <v>86</v>
      </c>
      <c r="B8" s="24" t="s">
        <v>85</v>
      </c>
      <c r="C8" s="24" t="s">
        <v>84</v>
      </c>
      <c r="D8" s="27">
        <v>10000000</v>
      </c>
      <c r="E8" s="25">
        <v>83190</v>
      </c>
      <c r="F8" s="26">
        <v>8.2047789180327708</v>
      </c>
    </row>
    <row r="9" spans="1:6" x14ac:dyDescent="0.2">
      <c r="A9" s="24" t="s">
        <v>88</v>
      </c>
      <c r="B9" s="24" t="s">
        <v>87</v>
      </c>
      <c r="C9" s="24" t="s">
        <v>89</v>
      </c>
      <c r="D9" s="27">
        <v>4000000</v>
      </c>
      <c r="E9" s="25">
        <v>61350</v>
      </c>
      <c r="F9" s="26">
        <v>6.0507655562124096</v>
      </c>
    </row>
    <row r="10" spans="1:6" x14ac:dyDescent="0.2">
      <c r="A10" s="24" t="s">
        <v>94</v>
      </c>
      <c r="B10" s="24" t="s">
        <v>93</v>
      </c>
      <c r="C10" s="24" t="s">
        <v>84</v>
      </c>
      <c r="D10" s="27">
        <v>6900000</v>
      </c>
      <c r="E10" s="25">
        <v>60140.4</v>
      </c>
      <c r="F10" s="26">
        <v>5.9314663546346704</v>
      </c>
    </row>
    <row r="11" spans="1:6" x14ac:dyDescent="0.2">
      <c r="A11" s="24" t="s">
        <v>91</v>
      </c>
      <c r="B11" s="24" t="s">
        <v>90</v>
      </c>
      <c r="C11" s="24" t="s">
        <v>92</v>
      </c>
      <c r="D11" s="27">
        <v>2500000</v>
      </c>
      <c r="E11" s="25">
        <v>53110</v>
      </c>
      <c r="F11" s="26">
        <v>5.2380791962582096</v>
      </c>
    </row>
    <row r="12" spans="1:6" x14ac:dyDescent="0.2">
      <c r="A12" s="24" t="s">
        <v>96</v>
      </c>
      <c r="B12" s="24" t="s">
        <v>95</v>
      </c>
      <c r="C12" s="24" t="s">
        <v>97</v>
      </c>
      <c r="D12" s="27">
        <v>6700000</v>
      </c>
      <c r="E12" s="25">
        <v>51610.1</v>
      </c>
      <c r="F12" s="26">
        <v>5.0901485808097497</v>
      </c>
    </row>
    <row r="13" spans="1:6" x14ac:dyDescent="0.2">
      <c r="A13" s="24" t="s">
        <v>102</v>
      </c>
      <c r="B13" s="24" t="s">
        <v>101</v>
      </c>
      <c r="C13" s="24" t="s">
        <v>84</v>
      </c>
      <c r="D13" s="27">
        <v>6350000</v>
      </c>
      <c r="E13" s="25">
        <v>35147.25</v>
      </c>
      <c r="F13" s="26">
        <v>3.4664673137014899</v>
      </c>
    </row>
    <row r="14" spans="1:6" x14ac:dyDescent="0.2">
      <c r="A14" s="24" t="s">
        <v>104</v>
      </c>
      <c r="B14" s="24" t="s">
        <v>103</v>
      </c>
      <c r="C14" s="24" t="s">
        <v>89</v>
      </c>
      <c r="D14" s="27">
        <v>2800000</v>
      </c>
      <c r="E14" s="25">
        <v>31421.599999999999</v>
      </c>
      <c r="F14" s="26">
        <v>3.0990176854292399</v>
      </c>
    </row>
    <row r="15" spans="1:6" x14ac:dyDescent="0.2">
      <c r="A15" s="24" t="s">
        <v>257</v>
      </c>
      <c r="B15" s="24" t="s">
        <v>256</v>
      </c>
      <c r="C15" s="24" t="s">
        <v>119</v>
      </c>
      <c r="D15" s="27">
        <v>1700000</v>
      </c>
      <c r="E15" s="25">
        <v>27033.4</v>
      </c>
      <c r="F15" s="26">
        <v>2.6662227479594498</v>
      </c>
    </row>
    <row r="16" spans="1:6" x14ac:dyDescent="0.2">
      <c r="A16" s="24" t="s">
        <v>131</v>
      </c>
      <c r="B16" s="24" t="s">
        <v>130</v>
      </c>
      <c r="C16" s="24" t="s">
        <v>132</v>
      </c>
      <c r="D16" s="27">
        <v>3500000</v>
      </c>
      <c r="E16" s="25">
        <v>26902.75</v>
      </c>
      <c r="F16" s="26">
        <v>2.6533371323128501</v>
      </c>
    </row>
    <row r="17" spans="1:6" x14ac:dyDescent="0.2">
      <c r="A17" s="24" t="s">
        <v>193</v>
      </c>
      <c r="B17" s="24" t="s">
        <v>192</v>
      </c>
      <c r="C17" s="24" t="s">
        <v>132</v>
      </c>
      <c r="D17" s="27">
        <v>1400000</v>
      </c>
      <c r="E17" s="25">
        <v>22290.1</v>
      </c>
      <c r="F17" s="26">
        <v>2.1984053679629998</v>
      </c>
    </row>
    <row r="18" spans="1:6" x14ac:dyDescent="0.2">
      <c r="A18" s="24" t="s">
        <v>109</v>
      </c>
      <c r="B18" s="24" t="s">
        <v>108</v>
      </c>
      <c r="C18" s="24" t="s">
        <v>110</v>
      </c>
      <c r="D18" s="27">
        <v>13000000</v>
      </c>
      <c r="E18" s="25">
        <v>22249.5</v>
      </c>
      <c r="F18" s="26">
        <v>2.1944011123544902</v>
      </c>
    </row>
    <row r="19" spans="1:6" x14ac:dyDescent="0.2">
      <c r="A19" s="24" t="s">
        <v>148</v>
      </c>
      <c r="B19" s="24" t="s">
        <v>147</v>
      </c>
      <c r="C19" s="24" t="s">
        <v>149</v>
      </c>
      <c r="D19" s="27">
        <v>8000000</v>
      </c>
      <c r="E19" s="25">
        <v>20532</v>
      </c>
      <c r="F19" s="26">
        <v>2.0250092648761702</v>
      </c>
    </row>
    <row r="20" spans="1:6" x14ac:dyDescent="0.2">
      <c r="A20" s="24" t="s">
        <v>645</v>
      </c>
      <c r="B20" s="24" t="s">
        <v>644</v>
      </c>
      <c r="C20" s="24" t="s">
        <v>113</v>
      </c>
      <c r="D20" s="27">
        <v>4000000</v>
      </c>
      <c r="E20" s="25">
        <v>19924</v>
      </c>
      <c r="F20" s="26">
        <v>1.9650440577339201</v>
      </c>
    </row>
    <row r="21" spans="1:6" x14ac:dyDescent="0.2">
      <c r="A21" s="24" t="s">
        <v>168</v>
      </c>
      <c r="B21" s="24" t="s">
        <v>167</v>
      </c>
      <c r="C21" s="24" t="s">
        <v>169</v>
      </c>
      <c r="D21" s="27">
        <v>9200000</v>
      </c>
      <c r="E21" s="25">
        <v>18860</v>
      </c>
      <c r="F21" s="26">
        <v>1.86010494523498</v>
      </c>
    </row>
    <row r="22" spans="1:6" x14ac:dyDescent="0.2">
      <c r="A22" s="24" t="s">
        <v>99</v>
      </c>
      <c r="B22" s="24" t="s">
        <v>98</v>
      </c>
      <c r="C22" s="24" t="s">
        <v>100</v>
      </c>
      <c r="D22" s="27">
        <v>800000</v>
      </c>
      <c r="E22" s="25">
        <v>18830.8</v>
      </c>
      <c r="F22" s="26">
        <v>1.85722503726039</v>
      </c>
    </row>
    <row r="23" spans="1:6" x14ac:dyDescent="0.2">
      <c r="A23" s="24" t="s">
        <v>263</v>
      </c>
      <c r="B23" s="24" t="s">
        <v>262</v>
      </c>
      <c r="C23" s="24" t="s">
        <v>264</v>
      </c>
      <c r="D23" s="27">
        <v>17000000</v>
      </c>
      <c r="E23" s="25">
        <v>16141.5</v>
      </c>
      <c r="F23" s="26">
        <v>1.5919874853399001</v>
      </c>
    </row>
    <row r="24" spans="1:6" x14ac:dyDescent="0.2">
      <c r="A24" s="24" t="s">
        <v>118</v>
      </c>
      <c r="B24" s="24" t="s">
        <v>117</v>
      </c>
      <c r="C24" s="24" t="s">
        <v>119</v>
      </c>
      <c r="D24" s="27">
        <v>220000</v>
      </c>
      <c r="E24" s="25">
        <v>15588.21</v>
      </c>
      <c r="F24" s="26">
        <v>1.5374181605705901</v>
      </c>
    </row>
    <row r="25" spans="1:6" x14ac:dyDescent="0.2">
      <c r="A25" s="24" t="s">
        <v>173</v>
      </c>
      <c r="B25" s="24" t="s">
        <v>172</v>
      </c>
      <c r="C25" s="24" t="s">
        <v>89</v>
      </c>
      <c r="D25" s="27">
        <v>1500000</v>
      </c>
      <c r="E25" s="25">
        <v>15225</v>
      </c>
      <c r="F25" s="26">
        <v>1.5015958531920801</v>
      </c>
    </row>
    <row r="26" spans="1:6" x14ac:dyDescent="0.2">
      <c r="A26" s="24" t="s">
        <v>121</v>
      </c>
      <c r="B26" s="24" t="s">
        <v>120</v>
      </c>
      <c r="C26" s="24" t="s">
        <v>122</v>
      </c>
      <c r="D26" s="27">
        <v>16000000</v>
      </c>
      <c r="E26" s="25">
        <v>15224</v>
      </c>
      <c r="F26" s="26">
        <v>1.5014972262066499</v>
      </c>
    </row>
    <row r="27" spans="1:6" x14ac:dyDescent="0.2">
      <c r="A27" s="24" t="s">
        <v>151</v>
      </c>
      <c r="B27" s="24" t="s">
        <v>150</v>
      </c>
      <c r="C27" s="24" t="s">
        <v>143</v>
      </c>
      <c r="D27" s="27">
        <v>3300000</v>
      </c>
      <c r="E27" s="25">
        <v>14919.3</v>
      </c>
      <c r="F27" s="26">
        <v>1.4714455837457201</v>
      </c>
    </row>
    <row r="28" spans="1:6" x14ac:dyDescent="0.2">
      <c r="A28" s="24" t="s">
        <v>145</v>
      </c>
      <c r="B28" s="24" t="s">
        <v>144</v>
      </c>
      <c r="C28" s="24" t="s">
        <v>146</v>
      </c>
      <c r="D28" s="27">
        <v>2900000</v>
      </c>
      <c r="E28" s="25">
        <v>13119.6</v>
      </c>
      <c r="F28" s="26">
        <v>1.2939465980649401</v>
      </c>
    </row>
    <row r="29" spans="1:6" x14ac:dyDescent="0.2">
      <c r="A29" s="24" t="s">
        <v>224</v>
      </c>
      <c r="B29" s="24" t="s">
        <v>223</v>
      </c>
      <c r="C29" s="24" t="s">
        <v>84</v>
      </c>
      <c r="D29" s="27">
        <v>700000</v>
      </c>
      <c r="E29" s="25">
        <v>12117</v>
      </c>
      <c r="F29" s="26">
        <v>1.1950631824714899</v>
      </c>
    </row>
    <row r="30" spans="1:6" x14ac:dyDescent="0.2">
      <c r="A30" s="24" t="s">
        <v>128</v>
      </c>
      <c r="B30" s="24" t="s">
        <v>127</v>
      </c>
      <c r="C30" s="24" t="s">
        <v>129</v>
      </c>
      <c r="D30" s="27">
        <v>3853333</v>
      </c>
      <c r="E30" s="25">
        <v>12076.34562</v>
      </c>
      <c r="F30" s="26">
        <v>1.1910535635275099</v>
      </c>
    </row>
    <row r="31" spans="1:6" x14ac:dyDescent="0.2">
      <c r="A31" s="24" t="s">
        <v>124</v>
      </c>
      <c r="B31" s="24" t="s">
        <v>123</v>
      </c>
      <c r="C31" s="24" t="s">
        <v>107</v>
      </c>
      <c r="D31" s="27">
        <v>270000</v>
      </c>
      <c r="E31" s="25">
        <v>11675.205</v>
      </c>
      <c r="F31" s="26">
        <v>1.15149027344285</v>
      </c>
    </row>
    <row r="32" spans="1:6" x14ac:dyDescent="0.2">
      <c r="A32" s="24" t="s">
        <v>290</v>
      </c>
      <c r="B32" s="24" t="s">
        <v>289</v>
      </c>
      <c r="C32" s="24" t="s">
        <v>291</v>
      </c>
      <c r="D32" s="27">
        <v>1600000</v>
      </c>
      <c r="E32" s="25">
        <v>11237.6</v>
      </c>
      <c r="F32" s="26">
        <v>1.1083306114831699</v>
      </c>
    </row>
    <row r="33" spans="1:6" x14ac:dyDescent="0.2">
      <c r="A33" s="24" t="s">
        <v>178</v>
      </c>
      <c r="B33" s="24" t="s">
        <v>177</v>
      </c>
      <c r="C33" s="24" t="s">
        <v>116</v>
      </c>
      <c r="D33" s="27">
        <v>1500000</v>
      </c>
      <c r="E33" s="25">
        <v>11031</v>
      </c>
      <c r="F33" s="26">
        <v>1.0879542762930601</v>
      </c>
    </row>
    <row r="34" spans="1:6" x14ac:dyDescent="0.2">
      <c r="A34" s="24" t="s">
        <v>158</v>
      </c>
      <c r="B34" s="24" t="s">
        <v>157</v>
      </c>
      <c r="C34" s="24" t="s">
        <v>116</v>
      </c>
      <c r="D34" s="27">
        <v>2150000</v>
      </c>
      <c r="E34" s="25">
        <v>10467.275</v>
      </c>
      <c r="F34" s="26">
        <v>1.03235577893078</v>
      </c>
    </row>
    <row r="35" spans="1:6" x14ac:dyDescent="0.2">
      <c r="A35" s="24" t="s">
        <v>160</v>
      </c>
      <c r="B35" s="24" t="s">
        <v>159</v>
      </c>
      <c r="C35" s="24" t="s">
        <v>161</v>
      </c>
      <c r="D35" s="27">
        <v>500000</v>
      </c>
      <c r="E35" s="25">
        <v>10442</v>
      </c>
      <c r="F35" s="26">
        <v>1.0298629818739999</v>
      </c>
    </row>
    <row r="36" spans="1:6" x14ac:dyDescent="0.2">
      <c r="A36" s="24" t="s">
        <v>166</v>
      </c>
      <c r="B36" s="24" t="s">
        <v>165</v>
      </c>
      <c r="C36" s="24" t="s">
        <v>149</v>
      </c>
      <c r="D36" s="27">
        <v>20500000</v>
      </c>
      <c r="E36" s="25">
        <v>10198.75</v>
      </c>
      <c r="F36" s="26">
        <v>1.00587196766783</v>
      </c>
    </row>
    <row r="37" spans="1:6" x14ac:dyDescent="0.2">
      <c r="A37" s="24" t="s">
        <v>171</v>
      </c>
      <c r="B37" s="24" t="s">
        <v>170</v>
      </c>
      <c r="C37" s="24" t="s">
        <v>137</v>
      </c>
      <c r="D37" s="27">
        <v>2400000</v>
      </c>
      <c r="E37" s="25">
        <v>10155.6</v>
      </c>
      <c r="F37" s="26">
        <v>1.0016162132464701</v>
      </c>
    </row>
    <row r="38" spans="1:6" x14ac:dyDescent="0.2">
      <c r="A38" s="24" t="s">
        <v>275</v>
      </c>
      <c r="B38" s="24" t="s">
        <v>274</v>
      </c>
      <c r="C38" s="24" t="s">
        <v>100</v>
      </c>
      <c r="D38" s="27">
        <v>12000000</v>
      </c>
      <c r="E38" s="25">
        <v>9810</v>
      </c>
      <c r="F38" s="26">
        <v>0.96753072708139698</v>
      </c>
    </row>
    <row r="39" spans="1:6" x14ac:dyDescent="0.2">
      <c r="A39" s="24" t="s">
        <v>261</v>
      </c>
      <c r="B39" s="24" t="s">
        <v>260</v>
      </c>
      <c r="C39" s="24" t="s">
        <v>143</v>
      </c>
      <c r="D39" s="27">
        <v>4000000</v>
      </c>
      <c r="E39" s="25">
        <v>9230</v>
      </c>
      <c r="F39" s="26">
        <v>0.91032707553122305</v>
      </c>
    </row>
    <row r="40" spans="1:6" x14ac:dyDescent="0.2">
      <c r="A40" s="24" t="s">
        <v>647</v>
      </c>
      <c r="B40" s="24" t="s">
        <v>646</v>
      </c>
      <c r="C40" s="24" t="s">
        <v>107</v>
      </c>
      <c r="D40" s="27">
        <v>1980000</v>
      </c>
      <c r="E40" s="25">
        <v>8544.69</v>
      </c>
      <c r="F40" s="26">
        <v>0.84273701614527496</v>
      </c>
    </row>
    <row r="41" spans="1:6" x14ac:dyDescent="0.2">
      <c r="A41" s="24" t="s">
        <v>501</v>
      </c>
      <c r="B41" s="24" t="s">
        <v>500</v>
      </c>
      <c r="C41" s="24" t="s">
        <v>137</v>
      </c>
      <c r="D41" s="27">
        <v>1000000</v>
      </c>
      <c r="E41" s="25">
        <v>8026.5</v>
      </c>
      <c r="F41" s="26">
        <v>0.79162949856461096</v>
      </c>
    </row>
    <row r="42" spans="1:6" x14ac:dyDescent="0.2">
      <c r="A42" s="24" t="s">
        <v>139</v>
      </c>
      <c r="B42" s="24" t="s">
        <v>138</v>
      </c>
      <c r="C42" s="24" t="s">
        <v>140</v>
      </c>
      <c r="D42" s="27">
        <v>1100000</v>
      </c>
      <c r="E42" s="25">
        <v>7951.35</v>
      </c>
      <c r="F42" s="26">
        <v>0.78421768060944697</v>
      </c>
    </row>
    <row r="43" spans="1:6" x14ac:dyDescent="0.2">
      <c r="A43" s="24" t="s">
        <v>277</v>
      </c>
      <c r="B43" s="24" t="s">
        <v>276</v>
      </c>
      <c r="C43" s="24" t="s">
        <v>122</v>
      </c>
      <c r="D43" s="27">
        <v>2826673</v>
      </c>
      <c r="E43" s="25">
        <v>7626.363754</v>
      </c>
      <c r="F43" s="26">
        <v>0.75216526685981999</v>
      </c>
    </row>
    <row r="44" spans="1:6" x14ac:dyDescent="0.2">
      <c r="A44" s="24" t="s">
        <v>226</v>
      </c>
      <c r="B44" s="24" t="s">
        <v>225</v>
      </c>
      <c r="C44" s="24" t="s">
        <v>110</v>
      </c>
      <c r="D44" s="27">
        <v>3500000</v>
      </c>
      <c r="E44" s="25">
        <v>7451.5</v>
      </c>
      <c r="F44" s="26">
        <v>0.734918981941594</v>
      </c>
    </row>
    <row r="45" spans="1:6" x14ac:dyDescent="0.2">
      <c r="A45" s="24" t="s">
        <v>293</v>
      </c>
      <c r="B45" s="24" t="s">
        <v>292</v>
      </c>
      <c r="C45" s="24" t="s">
        <v>107</v>
      </c>
      <c r="D45" s="27">
        <v>1000000</v>
      </c>
      <c r="E45" s="25">
        <v>7373</v>
      </c>
      <c r="F45" s="26">
        <v>0.72717676358523398</v>
      </c>
    </row>
    <row r="46" spans="1:6" x14ac:dyDescent="0.2">
      <c r="A46" s="24" t="s">
        <v>649</v>
      </c>
      <c r="B46" s="24" t="s">
        <v>648</v>
      </c>
      <c r="C46" s="24" t="s">
        <v>149</v>
      </c>
      <c r="D46" s="27">
        <v>2277895</v>
      </c>
      <c r="E46" s="25">
        <v>7282.4303149999996</v>
      </c>
      <c r="F46" s="26">
        <v>0.71824414858221797</v>
      </c>
    </row>
    <row r="47" spans="1:6" x14ac:dyDescent="0.2">
      <c r="A47" s="24" t="s">
        <v>134</v>
      </c>
      <c r="B47" s="24" t="s">
        <v>133</v>
      </c>
      <c r="C47" s="24" t="s">
        <v>84</v>
      </c>
      <c r="D47" s="27">
        <v>600000</v>
      </c>
      <c r="E47" s="25">
        <v>6497.7</v>
      </c>
      <c r="F47" s="26">
        <v>0.64084856323718598</v>
      </c>
    </row>
    <row r="48" spans="1:6" x14ac:dyDescent="0.2">
      <c r="A48" s="24" t="s">
        <v>188</v>
      </c>
      <c r="B48" s="24" t="s">
        <v>187</v>
      </c>
      <c r="C48" s="24" t="s">
        <v>119</v>
      </c>
      <c r="D48" s="27">
        <v>320000</v>
      </c>
      <c r="E48" s="25">
        <v>6298.56</v>
      </c>
      <c r="F48" s="26">
        <v>0.62120798535838995</v>
      </c>
    </row>
    <row r="49" spans="1:9" x14ac:dyDescent="0.2">
      <c r="A49" s="24" t="s">
        <v>607</v>
      </c>
      <c r="B49" s="24" t="s">
        <v>606</v>
      </c>
      <c r="C49" s="24" t="s">
        <v>137</v>
      </c>
      <c r="D49" s="27">
        <v>450000</v>
      </c>
      <c r="E49" s="25">
        <v>6259.95</v>
      </c>
      <c r="F49" s="26">
        <v>0.61739999745088603</v>
      </c>
    </row>
    <row r="50" spans="1:9" x14ac:dyDescent="0.2">
      <c r="A50" s="24" t="s">
        <v>185</v>
      </c>
      <c r="B50" s="24" t="s">
        <v>184</v>
      </c>
      <c r="C50" s="24" t="s">
        <v>186</v>
      </c>
      <c r="D50" s="27">
        <v>267712</v>
      </c>
      <c r="E50" s="25">
        <v>6168.0844800000004</v>
      </c>
      <c r="F50" s="26">
        <v>0.60833957814820405</v>
      </c>
    </row>
    <row r="51" spans="1:9" x14ac:dyDescent="0.2">
      <c r="A51" s="24" t="s">
        <v>180</v>
      </c>
      <c r="B51" s="24" t="s">
        <v>179</v>
      </c>
      <c r="C51" s="24" t="s">
        <v>181</v>
      </c>
      <c r="D51" s="27">
        <v>400000</v>
      </c>
      <c r="E51" s="25">
        <v>6058.4</v>
      </c>
      <c r="F51" s="26">
        <v>0.59752172853720098</v>
      </c>
    </row>
    <row r="52" spans="1:9" x14ac:dyDescent="0.2">
      <c r="A52" s="24" t="s">
        <v>142</v>
      </c>
      <c r="B52" s="24" t="s">
        <v>141</v>
      </c>
      <c r="C52" s="24" t="s">
        <v>143</v>
      </c>
      <c r="D52" s="27">
        <v>60000</v>
      </c>
      <c r="E52" s="25">
        <v>5337.18</v>
      </c>
      <c r="F52" s="26">
        <v>0.52638997410441302</v>
      </c>
    </row>
    <row r="53" spans="1:9" x14ac:dyDescent="0.2">
      <c r="A53" s="24" t="s">
        <v>126</v>
      </c>
      <c r="B53" s="24" t="s">
        <v>125</v>
      </c>
      <c r="C53" s="24" t="s">
        <v>100</v>
      </c>
      <c r="D53" s="27">
        <v>2100000</v>
      </c>
      <c r="E53" s="25">
        <v>4995.8999999999996</v>
      </c>
      <c r="F53" s="26">
        <v>0.49273055651640701</v>
      </c>
    </row>
    <row r="54" spans="1:9" x14ac:dyDescent="0.2">
      <c r="A54" s="24" t="s">
        <v>197</v>
      </c>
      <c r="B54" s="24" t="s">
        <v>196</v>
      </c>
      <c r="C54" s="24" t="s">
        <v>198</v>
      </c>
      <c r="D54" s="27">
        <v>1600000</v>
      </c>
      <c r="E54" s="25">
        <v>4830.3999999999996</v>
      </c>
      <c r="F54" s="26">
        <v>0.47640779042752102</v>
      </c>
    </row>
    <row r="55" spans="1:9" x14ac:dyDescent="0.2">
      <c r="A55" s="24" t="s">
        <v>302</v>
      </c>
      <c r="B55" s="24" t="s">
        <v>301</v>
      </c>
      <c r="C55" s="24" t="s">
        <v>84</v>
      </c>
      <c r="D55" s="27">
        <v>2986623</v>
      </c>
      <c r="E55" s="25">
        <v>4736.7840779999997</v>
      </c>
      <c r="F55" s="26">
        <v>0.46717473425228601</v>
      </c>
    </row>
    <row r="56" spans="1:9" x14ac:dyDescent="0.2">
      <c r="A56" s="24" t="s">
        <v>511</v>
      </c>
      <c r="B56" s="24" t="s">
        <v>510</v>
      </c>
      <c r="C56" s="24" t="s">
        <v>100</v>
      </c>
      <c r="D56" s="27">
        <v>974000</v>
      </c>
      <c r="E56" s="25">
        <v>4221.3159999999998</v>
      </c>
      <c r="F56" s="26">
        <v>0.41633567163306201</v>
      </c>
    </row>
    <row r="57" spans="1:9" x14ac:dyDescent="0.2">
      <c r="A57" s="24" t="s">
        <v>357</v>
      </c>
      <c r="B57" s="24" t="s">
        <v>356</v>
      </c>
      <c r="C57" s="24" t="s">
        <v>191</v>
      </c>
      <c r="D57" s="27">
        <v>641937</v>
      </c>
      <c r="E57" s="25">
        <v>3408.043533</v>
      </c>
      <c r="F57" s="26">
        <v>0.33612505987854702</v>
      </c>
    </row>
    <row r="58" spans="1:9" x14ac:dyDescent="0.2">
      <c r="A58" s="24" t="s">
        <v>651</v>
      </c>
      <c r="B58" s="24" t="s">
        <v>650</v>
      </c>
      <c r="C58" s="24" t="s">
        <v>146</v>
      </c>
      <c r="D58" s="27">
        <v>450000</v>
      </c>
      <c r="E58" s="25">
        <v>2939.85</v>
      </c>
      <c r="F58" s="26">
        <v>0.28994854312031099</v>
      </c>
    </row>
    <row r="59" spans="1:9" x14ac:dyDescent="0.2">
      <c r="A59" s="23" t="s">
        <v>27</v>
      </c>
      <c r="B59" s="23"/>
      <c r="C59" s="23"/>
      <c r="D59" s="23"/>
      <c r="E59" s="28">
        <f>SUM(E7:E58)</f>
        <v>965450.78778000001</v>
      </c>
      <c r="F59" s="29">
        <f>SUM(F7:F58)</f>
        <v>95.219500781049092</v>
      </c>
      <c r="G59" s="17"/>
      <c r="H59" s="17"/>
      <c r="I59" s="17"/>
    </row>
    <row r="60" spans="1:9" x14ac:dyDescent="0.2">
      <c r="A60" s="24"/>
      <c r="B60" s="24"/>
      <c r="C60" s="24"/>
      <c r="D60" s="24"/>
      <c r="E60" s="25"/>
      <c r="F60" s="26"/>
    </row>
    <row r="61" spans="1:9" x14ac:dyDescent="0.2">
      <c r="A61" s="23" t="s">
        <v>233</v>
      </c>
      <c r="B61" s="24"/>
      <c r="C61" s="24"/>
      <c r="D61" s="24"/>
      <c r="E61" s="25"/>
      <c r="F61" s="26"/>
    </row>
    <row r="62" spans="1:9" x14ac:dyDescent="0.2">
      <c r="A62" s="24"/>
      <c r="B62" s="24" t="s">
        <v>234</v>
      </c>
      <c r="C62" s="24" t="s">
        <v>140</v>
      </c>
      <c r="D62" s="27">
        <v>73500</v>
      </c>
      <c r="E62" s="25">
        <v>7.3499999999999998E-3</v>
      </c>
      <c r="F62" s="26">
        <v>7.2490834292031296E-7</v>
      </c>
    </row>
    <row r="63" spans="1:9" x14ac:dyDescent="0.2">
      <c r="A63" s="24"/>
      <c r="B63" s="24" t="s">
        <v>652</v>
      </c>
      <c r="C63" s="24" t="s">
        <v>186</v>
      </c>
      <c r="D63" s="27">
        <v>45000</v>
      </c>
      <c r="E63" s="25">
        <v>4.4999999999999997E-3</v>
      </c>
      <c r="F63" s="26">
        <v>4.43821434441008E-7</v>
      </c>
    </row>
    <row r="64" spans="1:9" x14ac:dyDescent="0.2">
      <c r="A64" s="23" t="s">
        <v>27</v>
      </c>
      <c r="B64" s="23"/>
      <c r="C64" s="23"/>
      <c r="D64" s="23"/>
      <c r="E64" s="28">
        <f>SUM(E61:E63)</f>
        <v>1.1849999999999999E-2</v>
      </c>
      <c r="F64" s="29">
        <f>SUM(F61:F63)</f>
        <v>1.168729777361321E-6</v>
      </c>
      <c r="G64" s="17"/>
      <c r="H64" s="17"/>
      <c r="I64" s="17"/>
    </row>
    <row r="65" spans="1:9" x14ac:dyDescent="0.2">
      <c r="A65" s="24"/>
      <c r="B65" s="24"/>
      <c r="C65" s="24"/>
      <c r="D65" s="24"/>
      <c r="E65" s="25"/>
      <c r="F65" s="26"/>
    </row>
    <row r="66" spans="1:9" x14ac:dyDescent="0.2">
      <c r="A66" s="23" t="s">
        <v>30</v>
      </c>
      <c r="B66" s="23"/>
      <c r="C66" s="23"/>
      <c r="D66" s="23"/>
      <c r="E66" s="28">
        <f>E59+E64</f>
        <v>965450.79963000002</v>
      </c>
      <c r="F66" s="29">
        <f>F59+F64</f>
        <v>95.219501949778873</v>
      </c>
      <c r="G66" s="17"/>
      <c r="H66" s="17"/>
      <c r="I66" s="17"/>
    </row>
    <row r="67" spans="1:9" x14ac:dyDescent="0.2">
      <c r="A67" s="23"/>
      <c r="B67" s="23"/>
      <c r="C67" s="23"/>
      <c r="D67" s="23"/>
      <c r="E67" s="28"/>
      <c r="F67" s="29"/>
      <c r="G67" s="17"/>
      <c r="H67" s="17"/>
      <c r="I67" s="17"/>
    </row>
    <row r="68" spans="1:9" x14ac:dyDescent="0.2">
      <c r="A68" s="23" t="s">
        <v>32</v>
      </c>
      <c r="B68" s="23"/>
      <c r="C68" s="23"/>
      <c r="D68" s="23"/>
      <c r="E68" s="28">
        <f>E70-(E59+E64)</f>
        <v>48470.487355099991</v>
      </c>
      <c r="F68" s="29">
        <f>F70-(F59+F64)</f>
        <v>4.7804980502211265</v>
      </c>
      <c r="G68" s="17"/>
      <c r="H68" s="17"/>
      <c r="I68" s="17"/>
    </row>
    <row r="69" spans="1:9" x14ac:dyDescent="0.2">
      <c r="A69" s="23"/>
      <c r="B69" s="23"/>
      <c r="C69" s="23"/>
      <c r="D69" s="23"/>
      <c r="E69" s="28"/>
      <c r="F69" s="29"/>
      <c r="G69" s="17"/>
      <c r="H69" s="17"/>
      <c r="I69" s="17"/>
    </row>
    <row r="70" spans="1:9" x14ac:dyDescent="0.2">
      <c r="A70" s="30" t="s">
        <v>31</v>
      </c>
      <c r="B70" s="30"/>
      <c r="C70" s="30"/>
      <c r="D70" s="30"/>
      <c r="E70" s="31">
        <v>1013921.2869851</v>
      </c>
      <c r="F70" s="32">
        <v>100</v>
      </c>
      <c r="G70" s="17"/>
      <c r="H70" s="17"/>
      <c r="I70" s="17"/>
    </row>
    <row r="71" spans="1:9" x14ac:dyDescent="0.2">
      <c r="F71" s="18" t="s">
        <v>620</v>
      </c>
    </row>
    <row r="72" spans="1:9" x14ac:dyDescent="0.2">
      <c r="A72" s="17" t="s">
        <v>34</v>
      </c>
    </row>
    <row r="73" spans="1:9" x14ac:dyDescent="0.2">
      <c r="A73" s="17" t="s">
        <v>44</v>
      </c>
    </row>
    <row r="75" spans="1:9" x14ac:dyDescent="0.2">
      <c r="A75" s="17" t="s">
        <v>35</v>
      </c>
    </row>
    <row r="76" spans="1:9" x14ac:dyDescent="0.2">
      <c r="A76" s="17" t="s">
        <v>36</v>
      </c>
    </row>
    <row r="77" spans="1:9" x14ac:dyDescent="0.2">
      <c r="A77" s="17" t="s">
        <v>37</v>
      </c>
      <c r="B77" s="17"/>
      <c r="C77" s="33" t="s">
        <v>39</v>
      </c>
      <c r="D77" s="17" t="s">
        <v>38</v>
      </c>
    </row>
    <row r="78" spans="1:9" x14ac:dyDescent="0.2">
      <c r="A78" s="7" t="s">
        <v>72</v>
      </c>
      <c r="C78" s="34">
        <v>934.68709999999999</v>
      </c>
      <c r="D78" s="34">
        <v>981.51760000000002</v>
      </c>
    </row>
    <row r="79" spans="1:9" x14ac:dyDescent="0.2">
      <c r="A79" s="7" t="s">
        <v>74</v>
      </c>
      <c r="C79" s="34">
        <v>45.969799999999999</v>
      </c>
      <c r="D79" s="34">
        <v>48.273000000000003</v>
      </c>
    </row>
    <row r="80" spans="1:9" x14ac:dyDescent="0.2">
      <c r="A80" s="7" t="s">
        <v>73</v>
      </c>
      <c r="C80" s="34">
        <v>1016.875</v>
      </c>
      <c r="D80" s="34">
        <v>1071.7512999999999</v>
      </c>
    </row>
    <row r="81" spans="1:4" x14ac:dyDescent="0.2">
      <c r="A81" s="7" t="s">
        <v>75</v>
      </c>
      <c r="C81" s="34">
        <v>51.934899999999999</v>
      </c>
      <c r="D81" s="34">
        <v>54.735500000000002</v>
      </c>
    </row>
    <row r="83" spans="1:4" x14ac:dyDescent="0.2">
      <c r="A83" s="7" t="s">
        <v>40</v>
      </c>
    </row>
    <row r="85" spans="1:4" x14ac:dyDescent="0.2">
      <c r="A85" s="17" t="s">
        <v>41</v>
      </c>
      <c r="D85" s="33" t="s">
        <v>42</v>
      </c>
    </row>
    <row r="87" spans="1:4" x14ac:dyDescent="0.2">
      <c r="A87" s="17" t="s">
        <v>241</v>
      </c>
      <c r="D87" s="54">
        <v>6.0475367964339999E-2</v>
      </c>
    </row>
    <row r="89" spans="1:4" x14ac:dyDescent="0.2">
      <c r="A89" s="96" t="s">
        <v>834</v>
      </c>
      <c r="B89" s="96"/>
      <c r="C89" s="96"/>
      <c r="D89" s="33" t="s">
        <v>42</v>
      </c>
    </row>
    <row r="90" spans="1:4" x14ac:dyDescent="0.2">
      <c r="A90" s="7" t="s">
        <v>835</v>
      </c>
    </row>
    <row r="91" spans="1:4" x14ac:dyDescent="0.2">
      <c r="A91" s="56" t="s">
        <v>836</v>
      </c>
    </row>
    <row r="93" spans="1:4" x14ac:dyDescent="0.2">
      <c r="A93" s="17" t="s">
        <v>813</v>
      </c>
    </row>
    <row r="94" spans="1:4" x14ac:dyDescent="0.2">
      <c r="A94" s="17"/>
    </row>
    <row r="95" spans="1:4" x14ac:dyDescent="0.2">
      <c r="A95" s="57" t="s">
        <v>805</v>
      </c>
    </row>
    <row r="96" spans="1:4" x14ac:dyDescent="0.2">
      <c r="A96" s="58"/>
    </row>
    <row r="97" spans="1:1" x14ac:dyDescent="0.2">
      <c r="A97" s="59"/>
    </row>
    <row r="98" spans="1:1" x14ac:dyDescent="0.2">
      <c r="A98" s="59"/>
    </row>
    <row r="99" spans="1:1" x14ac:dyDescent="0.2">
      <c r="A99" s="59"/>
    </row>
    <row r="100" spans="1:1" x14ac:dyDescent="0.2">
      <c r="A100" s="59"/>
    </row>
    <row r="101" spans="1:1" x14ac:dyDescent="0.2">
      <c r="A101" s="59"/>
    </row>
    <row r="102" spans="1:1" x14ac:dyDescent="0.2">
      <c r="A102" s="59"/>
    </row>
    <row r="103" spans="1:1" x14ac:dyDescent="0.2">
      <c r="A103" s="59"/>
    </row>
    <row r="104" spans="1:1" x14ac:dyDescent="0.2">
      <c r="A104" s="59"/>
    </row>
    <row r="105" spans="1:1" x14ac:dyDescent="0.2">
      <c r="A105" s="59"/>
    </row>
    <row r="106" spans="1:1" x14ac:dyDescent="0.2">
      <c r="A106" s="59"/>
    </row>
    <row r="107" spans="1:1" x14ac:dyDescent="0.2">
      <c r="A107" s="59"/>
    </row>
    <row r="108" spans="1:1" x14ac:dyDescent="0.2">
      <c r="A108" s="59"/>
    </row>
    <row r="109" spans="1:1" x14ac:dyDescent="0.2">
      <c r="A109" s="57" t="s">
        <v>817</v>
      </c>
    </row>
    <row r="110" spans="1:1" x14ac:dyDescent="0.2">
      <c r="A110" s="59"/>
    </row>
    <row r="111" spans="1:1" x14ac:dyDescent="0.2">
      <c r="A111" s="57" t="s">
        <v>806</v>
      </c>
    </row>
    <row r="112" spans="1:1" x14ac:dyDescent="0.2">
      <c r="A112" s="59"/>
    </row>
    <row r="113" spans="1:1" x14ac:dyDescent="0.2">
      <c r="A113" s="59"/>
    </row>
    <row r="114" spans="1:1" x14ac:dyDescent="0.2">
      <c r="A114" s="59"/>
    </row>
    <row r="115" spans="1:1" x14ac:dyDescent="0.2">
      <c r="A115" s="59"/>
    </row>
    <row r="116" spans="1:1" x14ac:dyDescent="0.2">
      <c r="A116" s="59"/>
    </row>
    <row r="117" spans="1:1" x14ac:dyDescent="0.2">
      <c r="A117" s="59"/>
    </row>
    <row r="118" spans="1:1" x14ac:dyDescent="0.2">
      <c r="A118" s="59"/>
    </row>
    <row r="119" spans="1:1" x14ac:dyDescent="0.2">
      <c r="A119" s="59"/>
    </row>
    <row r="120" spans="1:1" x14ac:dyDescent="0.2">
      <c r="A120" s="59"/>
    </row>
    <row r="121" spans="1:1" x14ac:dyDescent="0.2">
      <c r="A121" s="59"/>
    </row>
    <row r="122" spans="1:1" x14ac:dyDescent="0.2">
      <c r="A122" s="59"/>
    </row>
    <row r="123" spans="1:1" x14ac:dyDescent="0.2">
      <c r="A123" s="59"/>
    </row>
    <row r="125" spans="1:1" x14ac:dyDescent="0.2">
      <c r="A125" s="17" t="s">
        <v>818</v>
      </c>
    </row>
  </sheetData>
  <mergeCells count="2">
    <mergeCell ref="A1:F1"/>
    <mergeCell ref="A89:C89"/>
  </mergeCells>
  <conditionalFormatting sqref="F2:F3 F5:F92">
    <cfRule type="cellIs" dxfId="41" priority="2" stopIfTrue="1" operator="between">
      <formula>0.009</formula>
      <formula>-0.009</formula>
    </cfRule>
  </conditionalFormatting>
  <conditionalFormatting sqref="F93:F227">
    <cfRule type="cellIs" dxfId="40" priority="1" stopIfTrue="1" operator="between">
      <formula>0.009</formula>
      <formula>-0.009</formula>
    </cfRule>
  </conditionalFormatting>
  <hyperlinks>
    <hyperlink ref="A91" r:id="rId1" tooltip="https://www.franklintempletonindia.com/investor/reports" xr:uid="{00000000-0004-0000-1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24"/>
  <sheetViews>
    <sheetView workbookViewId="0">
      <selection sqref="A1:F1"/>
    </sheetView>
  </sheetViews>
  <sheetFormatPr defaultColWidth="9.140625" defaultRowHeight="11.25" x14ac:dyDescent="0.2"/>
  <cols>
    <col min="1" max="1" width="38.7109375" style="7" bestFit="1" customWidth="1"/>
    <col min="2" max="2" width="34.140625" style="7" bestFit="1" customWidth="1"/>
    <col min="3" max="3" width="35.42578125" style="7" bestFit="1" customWidth="1"/>
    <col min="4" max="4" width="15.140625" style="7" bestFit="1" customWidth="1"/>
    <col min="5" max="5" width="22.85546875" style="10" customWidth="1"/>
    <col min="6" max="6" width="13.5703125" style="11" bestFit="1" customWidth="1"/>
    <col min="7" max="16384" width="9.140625" style="7"/>
  </cols>
  <sheetData>
    <row r="1" spans="1:6" s="1" customFormat="1" ht="15" x14ac:dyDescent="0.2">
      <c r="A1" s="87" t="s">
        <v>18</v>
      </c>
      <c r="B1" s="88"/>
      <c r="C1" s="88"/>
      <c r="D1" s="88"/>
      <c r="E1" s="88"/>
      <c r="F1" s="8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306</v>
      </c>
      <c r="D4" s="13" t="s">
        <v>1</v>
      </c>
      <c r="E4" s="15" t="s">
        <v>6</v>
      </c>
      <c r="F4" s="12" t="s">
        <v>3</v>
      </c>
    </row>
    <row r="5" spans="1:6" x14ac:dyDescent="0.2">
      <c r="A5" s="19" t="s">
        <v>81</v>
      </c>
      <c r="B5" s="20"/>
      <c r="C5" s="20"/>
      <c r="D5" s="20"/>
      <c r="E5" s="21"/>
      <c r="F5" s="22"/>
    </row>
    <row r="6" spans="1:6" x14ac:dyDescent="0.2">
      <c r="A6" s="23" t="s">
        <v>26</v>
      </c>
      <c r="B6" s="24"/>
      <c r="C6" s="24"/>
      <c r="D6" s="24"/>
      <c r="E6" s="25"/>
      <c r="F6" s="26"/>
    </row>
    <row r="7" spans="1:6" x14ac:dyDescent="0.2">
      <c r="A7" s="24" t="s">
        <v>83</v>
      </c>
      <c r="B7" s="24" t="s">
        <v>82</v>
      </c>
      <c r="C7" s="24" t="s">
        <v>84</v>
      </c>
      <c r="D7" s="27">
        <v>925000</v>
      </c>
      <c r="E7" s="25">
        <v>14832.375</v>
      </c>
      <c r="F7" s="26">
        <v>5.6829944529996101</v>
      </c>
    </row>
    <row r="8" spans="1:6" x14ac:dyDescent="0.2">
      <c r="A8" s="24" t="s">
        <v>86</v>
      </c>
      <c r="B8" s="24" t="s">
        <v>85</v>
      </c>
      <c r="C8" s="24" t="s">
        <v>84</v>
      </c>
      <c r="D8" s="27">
        <v>1650000</v>
      </c>
      <c r="E8" s="25">
        <v>13726.35</v>
      </c>
      <c r="F8" s="26">
        <v>5.2592232134052104</v>
      </c>
    </row>
    <row r="9" spans="1:6" x14ac:dyDescent="0.2">
      <c r="A9" s="24" t="s">
        <v>99</v>
      </c>
      <c r="B9" s="24" t="s">
        <v>98</v>
      </c>
      <c r="C9" s="24" t="s">
        <v>100</v>
      </c>
      <c r="D9" s="27">
        <v>370000</v>
      </c>
      <c r="E9" s="25">
        <v>8709.2450000000008</v>
      </c>
      <c r="F9" s="26">
        <v>3.3369295898205502</v>
      </c>
    </row>
    <row r="10" spans="1:6" x14ac:dyDescent="0.2">
      <c r="A10" s="24" t="s">
        <v>88</v>
      </c>
      <c r="B10" s="24" t="s">
        <v>87</v>
      </c>
      <c r="C10" s="24" t="s">
        <v>89</v>
      </c>
      <c r="D10" s="27">
        <v>550000</v>
      </c>
      <c r="E10" s="25">
        <v>8435.625</v>
      </c>
      <c r="F10" s="26">
        <v>3.2320926407662198</v>
      </c>
    </row>
    <row r="11" spans="1:6" x14ac:dyDescent="0.2">
      <c r="A11" s="24" t="s">
        <v>555</v>
      </c>
      <c r="B11" s="24" t="s">
        <v>554</v>
      </c>
      <c r="C11" s="24" t="s">
        <v>161</v>
      </c>
      <c r="D11" s="27">
        <v>4300000</v>
      </c>
      <c r="E11" s="25">
        <v>6428.5</v>
      </c>
      <c r="F11" s="26">
        <v>2.4630667604552898</v>
      </c>
    </row>
    <row r="12" spans="1:6" x14ac:dyDescent="0.2">
      <c r="A12" s="24" t="s">
        <v>193</v>
      </c>
      <c r="B12" s="24" t="s">
        <v>192</v>
      </c>
      <c r="C12" s="24" t="s">
        <v>132</v>
      </c>
      <c r="D12" s="27">
        <v>389414</v>
      </c>
      <c r="E12" s="25">
        <v>6200.0550009999997</v>
      </c>
      <c r="F12" s="26">
        <v>2.3755385215769902</v>
      </c>
    </row>
    <row r="13" spans="1:6" x14ac:dyDescent="0.2">
      <c r="A13" s="24" t="s">
        <v>104</v>
      </c>
      <c r="B13" s="24" t="s">
        <v>103</v>
      </c>
      <c r="C13" s="24" t="s">
        <v>89</v>
      </c>
      <c r="D13" s="27">
        <v>550000</v>
      </c>
      <c r="E13" s="25">
        <v>6172.1</v>
      </c>
      <c r="F13" s="26">
        <v>2.3648276195389402</v>
      </c>
    </row>
    <row r="14" spans="1:6" x14ac:dyDescent="0.2">
      <c r="A14" s="24" t="s">
        <v>654</v>
      </c>
      <c r="B14" s="24" t="s">
        <v>653</v>
      </c>
      <c r="C14" s="24" t="s">
        <v>140</v>
      </c>
      <c r="D14" s="27">
        <v>1440000</v>
      </c>
      <c r="E14" s="25">
        <v>5777.28</v>
      </c>
      <c r="F14" s="26">
        <v>2.2135531358548799</v>
      </c>
    </row>
    <row r="15" spans="1:6" x14ac:dyDescent="0.2">
      <c r="A15" s="24" t="s">
        <v>91</v>
      </c>
      <c r="B15" s="24" t="s">
        <v>90</v>
      </c>
      <c r="C15" s="24" t="s">
        <v>92</v>
      </c>
      <c r="D15" s="27">
        <v>260000</v>
      </c>
      <c r="E15" s="25">
        <v>5523.44</v>
      </c>
      <c r="F15" s="26">
        <v>2.1162948537558002</v>
      </c>
    </row>
    <row r="16" spans="1:6" x14ac:dyDescent="0.2">
      <c r="A16" s="24" t="s">
        <v>142</v>
      </c>
      <c r="B16" s="24" t="s">
        <v>141</v>
      </c>
      <c r="C16" s="24" t="s">
        <v>143</v>
      </c>
      <c r="D16" s="27">
        <v>60000</v>
      </c>
      <c r="E16" s="25">
        <v>5337.18</v>
      </c>
      <c r="F16" s="26">
        <v>2.0449297118405099</v>
      </c>
    </row>
    <row r="17" spans="1:6" x14ac:dyDescent="0.2">
      <c r="A17" s="24" t="s">
        <v>549</v>
      </c>
      <c r="B17" s="24" t="s">
        <v>548</v>
      </c>
      <c r="C17" s="24" t="s">
        <v>176</v>
      </c>
      <c r="D17" s="27">
        <v>1200000</v>
      </c>
      <c r="E17" s="25">
        <v>5300.4</v>
      </c>
      <c r="F17" s="26">
        <v>2.0308375293018899</v>
      </c>
    </row>
    <row r="18" spans="1:6" x14ac:dyDescent="0.2">
      <c r="A18" s="24" t="s">
        <v>545</v>
      </c>
      <c r="B18" s="24" t="s">
        <v>544</v>
      </c>
      <c r="C18" s="24" t="s">
        <v>84</v>
      </c>
      <c r="D18" s="27">
        <v>3900000</v>
      </c>
      <c r="E18" s="25">
        <v>5243.55</v>
      </c>
      <c r="F18" s="26">
        <v>2.00905556689513</v>
      </c>
    </row>
    <row r="19" spans="1:6" x14ac:dyDescent="0.2">
      <c r="A19" s="24" t="s">
        <v>361</v>
      </c>
      <c r="B19" s="24" t="s">
        <v>360</v>
      </c>
      <c r="C19" s="24" t="s">
        <v>89</v>
      </c>
      <c r="D19" s="27">
        <v>250000</v>
      </c>
      <c r="E19" s="25">
        <v>5182</v>
      </c>
      <c r="F19" s="26">
        <v>1.9854728090035501</v>
      </c>
    </row>
    <row r="20" spans="1:6" x14ac:dyDescent="0.2">
      <c r="A20" s="24" t="s">
        <v>580</v>
      </c>
      <c r="B20" s="24" t="s">
        <v>579</v>
      </c>
      <c r="C20" s="24" t="s">
        <v>140</v>
      </c>
      <c r="D20" s="27">
        <v>2200000</v>
      </c>
      <c r="E20" s="25">
        <v>5120.5</v>
      </c>
      <c r="F20" s="26">
        <v>1.9619092085107399</v>
      </c>
    </row>
    <row r="21" spans="1:6" x14ac:dyDescent="0.2">
      <c r="A21" s="24" t="s">
        <v>601</v>
      </c>
      <c r="B21" s="24" t="s">
        <v>600</v>
      </c>
      <c r="C21" s="24" t="s">
        <v>164</v>
      </c>
      <c r="D21" s="27">
        <v>9800000</v>
      </c>
      <c r="E21" s="25">
        <v>5042.1000000000004</v>
      </c>
      <c r="F21" s="26">
        <v>1.93187040723211</v>
      </c>
    </row>
    <row r="22" spans="1:6" x14ac:dyDescent="0.2">
      <c r="A22" s="24" t="s">
        <v>118</v>
      </c>
      <c r="B22" s="24" t="s">
        <v>117</v>
      </c>
      <c r="C22" s="24" t="s">
        <v>119</v>
      </c>
      <c r="D22" s="27">
        <v>70000</v>
      </c>
      <c r="E22" s="25">
        <v>4959.8850000000002</v>
      </c>
      <c r="F22" s="26">
        <v>1.90036989642697</v>
      </c>
    </row>
    <row r="23" spans="1:6" x14ac:dyDescent="0.2">
      <c r="A23" s="24" t="s">
        <v>656</v>
      </c>
      <c r="B23" s="24" t="s">
        <v>655</v>
      </c>
      <c r="C23" s="24" t="s">
        <v>84</v>
      </c>
      <c r="D23" s="27">
        <v>800000</v>
      </c>
      <c r="E23" s="25">
        <v>4951.2</v>
      </c>
      <c r="F23" s="26">
        <v>1.8970422562598099</v>
      </c>
    </row>
    <row r="24" spans="1:6" x14ac:dyDescent="0.2">
      <c r="A24" s="24" t="s">
        <v>658</v>
      </c>
      <c r="B24" s="24" t="s">
        <v>657</v>
      </c>
      <c r="C24" s="24" t="s">
        <v>119</v>
      </c>
      <c r="D24" s="27">
        <v>270000</v>
      </c>
      <c r="E24" s="25">
        <v>4772.9250000000002</v>
      </c>
      <c r="F24" s="26">
        <v>1.82873655092884</v>
      </c>
    </row>
    <row r="25" spans="1:6" x14ac:dyDescent="0.2">
      <c r="A25" s="24" t="s">
        <v>660</v>
      </c>
      <c r="B25" s="24" t="s">
        <v>659</v>
      </c>
      <c r="C25" s="24" t="s">
        <v>176</v>
      </c>
      <c r="D25" s="27">
        <v>111907</v>
      </c>
      <c r="E25" s="25">
        <v>4762.6500130000004</v>
      </c>
      <c r="F25" s="26">
        <v>1.8247997104615801</v>
      </c>
    </row>
    <row r="26" spans="1:6" x14ac:dyDescent="0.2">
      <c r="A26" s="24" t="s">
        <v>190</v>
      </c>
      <c r="B26" s="24" t="s">
        <v>189</v>
      </c>
      <c r="C26" s="24" t="s">
        <v>191</v>
      </c>
      <c r="D26" s="27">
        <v>1050000</v>
      </c>
      <c r="E26" s="25">
        <v>4499.7749999999996</v>
      </c>
      <c r="F26" s="26">
        <v>1.72407968142299</v>
      </c>
    </row>
    <row r="27" spans="1:6" x14ac:dyDescent="0.2">
      <c r="A27" s="24" t="s">
        <v>112</v>
      </c>
      <c r="B27" s="24" t="s">
        <v>111</v>
      </c>
      <c r="C27" s="24" t="s">
        <v>113</v>
      </c>
      <c r="D27" s="27">
        <v>800000</v>
      </c>
      <c r="E27" s="25">
        <v>4462</v>
      </c>
      <c r="F27" s="26">
        <v>1.7096062666487499</v>
      </c>
    </row>
    <row r="28" spans="1:6" x14ac:dyDescent="0.2">
      <c r="A28" s="24" t="s">
        <v>589</v>
      </c>
      <c r="B28" s="24" t="s">
        <v>588</v>
      </c>
      <c r="C28" s="24" t="s">
        <v>89</v>
      </c>
      <c r="D28" s="27">
        <v>100000</v>
      </c>
      <c r="E28" s="25">
        <v>4378.8999999999996</v>
      </c>
      <c r="F28" s="26">
        <v>1.6777666698853</v>
      </c>
    </row>
    <row r="29" spans="1:6" x14ac:dyDescent="0.2">
      <c r="A29" s="24" t="s">
        <v>488</v>
      </c>
      <c r="B29" s="24" t="s">
        <v>487</v>
      </c>
      <c r="C29" s="24" t="s">
        <v>140</v>
      </c>
      <c r="D29" s="27">
        <v>600000</v>
      </c>
      <c r="E29" s="25">
        <v>4241.7</v>
      </c>
      <c r="F29" s="26">
        <v>1.62519876764769</v>
      </c>
    </row>
    <row r="30" spans="1:6" x14ac:dyDescent="0.2">
      <c r="A30" s="24" t="s">
        <v>166</v>
      </c>
      <c r="B30" s="24" t="s">
        <v>165</v>
      </c>
      <c r="C30" s="24" t="s">
        <v>149</v>
      </c>
      <c r="D30" s="27">
        <v>8500000</v>
      </c>
      <c r="E30" s="25">
        <v>4228.75</v>
      </c>
      <c r="F30" s="26">
        <v>1.62023700136506</v>
      </c>
    </row>
    <row r="31" spans="1:6" x14ac:dyDescent="0.2">
      <c r="A31" s="24" t="s">
        <v>283</v>
      </c>
      <c r="B31" s="24" t="s">
        <v>282</v>
      </c>
      <c r="C31" s="24" t="s">
        <v>113</v>
      </c>
      <c r="D31" s="27">
        <v>450000</v>
      </c>
      <c r="E31" s="25">
        <v>4109.625</v>
      </c>
      <c r="F31" s="26">
        <v>1.57459449878448</v>
      </c>
    </row>
    <row r="32" spans="1:6" x14ac:dyDescent="0.2">
      <c r="A32" s="24" t="s">
        <v>611</v>
      </c>
      <c r="B32" s="24" t="s">
        <v>610</v>
      </c>
      <c r="C32" s="24" t="s">
        <v>499</v>
      </c>
      <c r="D32" s="27">
        <v>1750000</v>
      </c>
      <c r="E32" s="25">
        <v>3969</v>
      </c>
      <c r="F32" s="26">
        <v>1.52071431473081</v>
      </c>
    </row>
    <row r="33" spans="1:6" x14ac:dyDescent="0.2">
      <c r="A33" s="24" t="s">
        <v>662</v>
      </c>
      <c r="B33" s="24" t="s">
        <v>661</v>
      </c>
      <c r="C33" s="24" t="s">
        <v>146</v>
      </c>
      <c r="D33" s="27">
        <v>325000</v>
      </c>
      <c r="E33" s="25">
        <v>3963.5374999999999</v>
      </c>
      <c r="F33" s="26">
        <v>1.5186213689146799</v>
      </c>
    </row>
    <row r="34" spans="1:6" x14ac:dyDescent="0.2">
      <c r="A34" s="24" t="s">
        <v>271</v>
      </c>
      <c r="B34" s="24" t="s">
        <v>270</v>
      </c>
      <c r="C34" s="24" t="s">
        <v>110</v>
      </c>
      <c r="D34" s="27">
        <v>1800000</v>
      </c>
      <c r="E34" s="25">
        <v>3899.7</v>
      </c>
      <c r="F34" s="26">
        <v>1.4941621600291599</v>
      </c>
    </row>
    <row r="35" spans="1:6" x14ac:dyDescent="0.2">
      <c r="A35" s="24" t="s">
        <v>586</v>
      </c>
      <c r="B35" s="24" t="s">
        <v>585</v>
      </c>
      <c r="C35" s="24" t="s">
        <v>587</v>
      </c>
      <c r="D35" s="27">
        <v>3100000</v>
      </c>
      <c r="E35" s="25">
        <v>3710.7</v>
      </c>
      <c r="F35" s="26">
        <v>1.4217471926610299</v>
      </c>
    </row>
    <row r="36" spans="1:6" x14ac:dyDescent="0.2">
      <c r="A36" s="24" t="s">
        <v>314</v>
      </c>
      <c r="B36" s="24" t="s">
        <v>313</v>
      </c>
      <c r="C36" s="24" t="s">
        <v>113</v>
      </c>
      <c r="D36" s="27">
        <v>250000</v>
      </c>
      <c r="E36" s="25">
        <v>3632.625</v>
      </c>
      <c r="F36" s="26">
        <v>1.3918329144744299</v>
      </c>
    </row>
    <row r="37" spans="1:6" x14ac:dyDescent="0.2">
      <c r="A37" s="24" t="s">
        <v>664</v>
      </c>
      <c r="B37" s="24" t="s">
        <v>663</v>
      </c>
      <c r="C37" s="24" t="s">
        <v>107</v>
      </c>
      <c r="D37" s="27">
        <v>275000</v>
      </c>
      <c r="E37" s="25">
        <v>3577.75</v>
      </c>
      <c r="F37" s="26">
        <v>1.3708076693192699</v>
      </c>
    </row>
    <row r="38" spans="1:6" x14ac:dyDescent="0.2">
      <c r="A38" s="24" t="s">
        <v>197</v>
      </c>
      <c r="B38" s="24" t="s">
        <v>196</v>
      </c>
      <c r="C38" s="24" t="s">
        <v>198</v>
      </c>
      <c r="D38" s="27">
        <v>1175000</v>
      </c>
      <c r="E38" s="25">
        <v>3547.3249999999998</v>
      </c>
      <c r="F38" s="26">
        <v>1.3591503921649</v>
      </c>
    </row>
    <row r="39" spans="1:6" x14ac:dyDescent="0.2">
      <c r="A39" s="24" t="s">
        <v>666</v>
      </c>
      <c r="B39" s="24" t="s">
        <v>665</v>
      </c>
      <c r="C39" s="24" t="s">
        <v>181</v>
      </c>
      <c r="D39" s="27">
        <v>1300000</v>
      </c>
      <c r="E39" s="25">
        <v>3236.35</v>
      </c>
      <c r="F39" s="26">
        <v>1.2400009504860301</v>
      </c>
    </row>
    <row r="40" spans="1:6" x14ac:dyDescent="0.2">
      <c r="A40" s="24" t="s">
        <v>158</v>
      </c>
      <c r="B40" s="24" t="s">
        <v>157</v>
      </c>
      <c r="C40" s="24" t="s">
        <v>116</v>
      </c>
      <c r="D40" s="27">
        <v>650000</v>
      </c>
      <c r="E40" s="25">
        <v>3164.5250000000001</v>
      </c>
      <c r="F40" s="26">
        <v>1.2124813471462701</v>
      </c>
    </row>
    <row r="41" spans="1:6" x14ac:dyDescent="0.2">
      <c r="A41" s="24" t="s">
        <v>195</v>
      </c>
      <c r="B41" s="24" t="s">
        <v>194</v>
      </c>
      <c r="C41" s="24" t="s">
        <v>107</v>
      </c>
      <c r="D41" s="27">
        <v>200000</v>
      </c>
      <c r="E41" s="25">
        <v>3043.5</v>
      </c>
      <c r="F41" s="26">
        <v>1.1661108634122499</v>
      </c>
    </row>
    <row r="42" spans="1:6" x14ac:dyDescent="0.2">
      <c r="A42" s="24" t="s">
        <v>224</v>
      </c>
      <c r="B42" s="24" t="s">
        <v>223</v>
      </c>
      <c r="C42" s="24" t="s">
        <v>84</v>
      </c>
      <c r="D42" s="27">
        <v>175000</v>
      </c>
      <c r="E42" s="25">
        <v>3029.25</v>
      </c>
      <c r="F42" s="26">
        <v>1.16065100476148</v>
      </c>
    </row>
    <row r="43" spans="1:6" x14ac:dyDescent="0.2">
      <c r="A43" s="24" t="s">
        <v>668</v>
      </c>
      <c r="B43" s="24" t="s">
        <v>667</v>
      </c>
      <c r="C43" s="24" t="s">
        <v>107</v>
      </c>
      <c r="D43" s="27">
        <v>100000</v>
      </c>
      <c r="E43" s="25">
        <v>3011.3</v>
      </c>
      <c r="F43" s="26">
        <v>1.1537734986013899</v>
      </c>
    </row>
    <row r="44" spans="1:6" x14ac:dyDescent="0.2">
      <c r="A44" s="24" t="s">
        <v>670</v>
      </c>
      <c r="B44" s="24" t="s">
        <v>669</v>
      </c>
      <c r="C44" s="24" t="s">
        <v>164</v>
      </c>
      <c r="D44" s="27">
        <v>200000</v>
      </c>
      <c r="E44" s="25">
        <v>2944.8</v>
      </c>
      <c r="F44" s="26">
        <v>1.1282941582311199</v>
      </c>
    </row>
    <row r="45" spans="1:6" x14ac:dyDescent="0.2">
      <c r="A45" s="24" t="s">
        <v>151</v>
      </c>
      <c r="B45" s="24" t="s">
        <v>150</v>
      </c>
      <c r="C45" s="24" t="s">
        <v>143</v>
      </c>
      <c r="D45" s="27">
        <v>600000</v>
      </c>
      <c r="E45" s="25">
        <v>2712.6</v>
      </c>
      <c r="F45" s="26">
        <v>1.0393271983216901</v>
      </c>
    </row>
    <row r="46" spans="1:6" x14ac:dyDescent="0.2">
      <c r="A46" s="24" t="s">
        <v>635</v>
      </c>
      <c r="B46" s="24" t="s">
        <v>634</v>
      </c>
      <c r="C46" s="24" t="s">
        <v>198</v>
      </c>
      <c r="D46" s="27">
        <v>125000</v>
      </c>
      <c r="E46" s="25">
        <v>2655.3125</v>
      </c>
      <c r="F46" s="26">
        <v>1.0173776086756501</v>
      </c>
    </row>
    <row r="47" spans="1:6" x14ac:dyDescent="0.2">
      <c r="A47" s="24" t="s">
        <v>637</v>
      </c>
      <c r="B47" s="24" t="s">
        <v>636</v>
      </c>
      <c r="C47" s="24" t="s">
        <v>146</v>
      </c>
      <c r="D47" s="27">
        <v>450000</v>
      </c>
      <c r="E47" s="25">
        <v>2604.8249999999998</v>
      </c>
      <c r="F47" s="26">
        <v>0.99803342526296102</v>
      </c>
    </row>
    <row r="48" spans="1:6" x14ac:dyDescent="0.2">
      <c r="A48" s="24" t="s">
        <v>672</v>
      </c>
      <c r="B48" s="24" t="s">
        <v>671</v>
      </c>
      <c r="C48" s="24" t="s">
        <v>673</v>
      </c>
      <c r="D48" s="27">
        <v>550000</v>
      </c>
      <c r="E48" s="25">
        <v>2576.1999999999998</v>
      </c>
      <c r="F48" s="26">
        <v>0.98706581446448005</v>
      </c>
    </row>
    <row r="49" spans="1:6" x14ac:dyDescent="0.2">
      <c r="A49" s="24" t="s">
        <v>261</v>
      </c>
      <c r="B49" s="24" t="s">
        <v>260</v>
      </c>
      <c r="C49" s="24" t="s">
        <v>143</v>
      </c>
      <c r="D49" s="27">
        <v>1100000</v>
      </c>
      <c r="E49" s="25">
        <v>2538.25</v>
      </c>
      <c r="F49" s="26">
        <v>0.97252534879452901</v>
      </c>
    </row>
    <row r="50" spans="1:6" x14ac:dyDescent="0.2">
      <c r="A50" s="24" t="s">
        <v>429</v>
      </c>
      <c r="B50" s="24" t="s">
        <v>428</v>
      </c>
      <c r="C50" s="24" t="s">
        <v>394</v>
      </c>
      <c r="D50" s="27">
        <v>125000</v>
      </c>
      <c r="E50" s="25">
        <v>2350.0625</v>
      </c>
      <c r="F50" s="26">
        <v>0.90042168915648302</v>
      </c>
    </row>
    <row r="51" spans="1:6" x14ac:dyDescent="0.2">
      <c r="A51" s="24" t="s">
        <v>675</v>
      </c>
      <c r="B51" s="24" t="s">
        <v>674</v>
      </c>
      <c r="C51" s="24" t="s">
        <v>107</v>
      </c>
      <c r="D51" s="27">
        <v>700000</v>
      </c>
      <c r="E51" s="25">
        <v>2312.1</v>
      </c>
      <c r="F51" s="26">
        <v>0.88587643413683903</v>
      </c>
    </row>
    <row r="52" spans="1:6" x14ac:dyDescent="0.2">
      <c r="A52" s="24" t="s">
        <v>96</v>
      </c>
      <c r="B52" s="24" t="s">
        <v>95</v>
      </c>
      <c r="C52" s="24" t="s">
        <v>97</v>
      </c>
      <c r="D52" s="27">
        <v>300000</v>
      </c>
      <c r="E52" s="25">
        <v>2310.9</v>
      </c>
      <c r="F52" s="26">
        <v>0.88541665656624802</v>
      </c>
    </row>
    <row r="53" spans="1:6" x14ac:dyDescent="0.2">
      <c r="A53" s="24" t="s">
        <v>102</v>
      </c>
      <c r="B53" s="24" t="s">
        <v>101</v>
      </c>
      <c r="C53" s="24" t="s">
        <v>84</v>
      </c>
      <c r="D53" s="27">
        <v>400000</v>
      </c>
      <c r="E53" s="25">
        <v>2214</v>
      </c>
      <c r="F53" s="26">
        <v>0.84828961774099798</v>
      </c>
    </row>
    <row r="54" spans="1:6" x14ac:dyDescent="0.2">
      <c r="A54" s="24" t="s">
        <v>139</v>
      </c>
      <c r="B54" s="24" t="s">
        <v>138</v>
      </c>
      <c r="C54" s="24" t="s">
        <v>140</v>
      </c>
      <c r="D54" s="27">
        <v>300000</v>
      </c>
      <c r="E54" s="25">
        <v>2168.5500000000002</v>
      </c>
      <c r="F54" s="26">
        <v>0.83087554225485105</v>
      </c>
    </row>
    <row r="55" spans="1:6" x14ac:dyDescent="0.2">
      <c r="A55" s="24" t="s">
        <v>148</v>
      </c>
      <c r="B55" s="24" t="s">
        <v>147</v>
      </c>
      <c r="C55" s="24" t="s">
        <v>149</v>
      </c>
      <c r="D55" s="27">
        <v>800000</v>
      </c>
      <c r="E55" s="25">
        <v>2053.1999999999998</v>
      </c>
      <c r="F55" s="26">
        <v>0.78667942328175999</v>
      </c>
    </row>
    <row r="56" spans="1:6" x14ac:dyDescent="0.2">
      <c r="A56" s="24" t="s">
        <v>631</v>
      </c>
      <c r="B56" s="24" t="s">
        <v>630</v>
      </c>
      <c r="C56" s="24" t="s">
        <v>107</v>
      </c>
      <c r="D56" s="27">
        <v>200000</v>
      </c>
      <c r="E56" s="25">
        <v>2035.9</v>
      </c>
      <c r="F56" s="26">
        <v>0.78005096330573498</v>
      </c>
    </row>
    <row r="57" spans="1:6" x14ac:dyDescent="0.2">
      <c r="A57" s="24" t="s">
        <v>501</v>
      </c>
      <c r="B57" s="24" t="s">
        <v>500</v>
      </c>
      <c r="C57" s="24" t="s">
        <v>137</v>
      </c>
      <c r="D57" s="27">
        <v>250000</v>
      </c>
      <c r="E57" s="25">
        <v>2006.625</v>
      </c>
      <c r="F57" s="26">
        <v>0.76883430632318395</v>
      </c>
    </row>
    <row r="58" spans="1:6" x14ac:dyDescent="0.2">
      <c r="A58" s="24" t="s">
        <v>645</v>
      </c>
      <c r="B58" s="24" t="s">
        <v>644</v>
      </c>
      <c r="C58" s="24" t="s">
        <v>113</v>
      </c>
      <c r="D58" s="27">
        <v>400000</v>
      </c>
      <c r="E58" s="25">
        <v>1992.4</v>
      </c>
      <c r="F58" s="26">
        <v>0.76338402637179903</v>
      </c>
    </row>
    <row r="59" spans="1:6" x14ac:dyDescent="0.2">
      <c r="A59" s="24" t="s">
        <v>136</v>
      </c>
      <c r="B59" s="24" t="s">
        <v>135</v>
      </c>
      <c r="C59" s="24" t="s">
        <v>137</v>
      </c>
      <c r="D59" s="27">
        <v>600000</v>
      </c>
      <c r="E59" s="25">
        <v>1985.7</v>
      </c>
      <c r="F59" s="26">
        <v>0.760816934935998</v>
      </c>
    </row>
    <row r="60" spans="1:6" x14ac:dyDescent="0.2">
      <c r="A60" s="24" t="s">
        <v>677</v>
      </c>
      <c r="B60" s="24" t="s">
        <v>676</v>
      </c>
      <c r="C60" s="24" t="s">
        <v>146</v>
      </c>
      <c r="D60" s="27">
        <v>175000</v>
      </c>
      <c r="E60" s="25">
        <v>1977.0625</v>
      </c>
      <c r="F60" s="26">
        <v>0.75750749429767905</v>
      </c>
    </row>
    <row r="61" spans="1:6" x14ac:dyDescent="0.2">
      <c r="A61" s="24" t="s">
        <v>679</v>
      </c>
      <c r="B61" s="24" t="s">
        <v>678</v>
      </c>
      <c r="C61" s="24" t="s">
        <v>164</v>
      </c>
      <c r="D61" s="27">
        <v>75000</v>
      </c>
      <c r="E61" s="25">
        <v>1665.9749999999999</v>
      </c>
      <c r="F61" s="26">
        <v>0.638314948471571</v>
      </c>
    </row>
    <row r="62" spans="1:6" x14ac:dyDescent="0.2">
      <c r="A62" s="24" t="s">
        <v>681</v>
      </c>
      <c r="B62" s="24" t="s">
        <v>680</v>
      </c>
      <c r="C62" s="24" t="s">
        <v>140</v>
      </c>
      <c r="D62" s="27">
        <v>120000</v>
      </c>
      <c r="E62" s="25">
        <v>1610.94</v>
      </c>
      <c r="F62" s="26">
        <v>0.61722839964032705</v>
      </c>
    </row>
    <row r="63" spans="1:6" x14ac:dyDescent="0.2">
      <c r="A63" s="24" t="s">
        <v>639</v>
      </c>
      <c r="B63" s="24" t="s">
        <v>638</v>
      </c>
      <c r="C63" s="24" t="s">
        <v>164</v>
      </c>
      <c r="D63" s="27">
        <v>2000000</v>
      </c>
      <c r="E63" s="25">
        <v>1510</v>
      </c>
      <c r="F63" s="26">
        <v>0.57855344299408595</v>
      </c>
    </row>
    <row r="64" spans="1:6" x14ac:dyDescent="0.2">
      <c r="A64" s="24" t="s">
        <v>565</v>
      </c>
      <c r="B64" s="24" t="s">
        <v>564</v>
      </c>
      <c r="C64" s="24" t="s">
        <v>129</v>
      </c>
      <c r="D64" s="27">
        <v>100000</v>
      </c>
      <c r="E64" s="25">
        <v>1435.8</v>
      </c>
      <c r="F64" s="26">
        <v>0.55012386321252205</v>
      </c>
    </row>
    <row r="65" spans="1:9" x14ac:dyDescent="0.2">
      <c r="A65" s="24" t="s">
        <v>145</v>
      </c>
      <c r="B65" s="24" t="s">
        <v>144</v>
      </c>
      <c r="C65" s="24" t="s">
        <v>146</v>
      </c>
      <c r="D65" s="27">
        <v>300000</v>
      </c>
      <c r="E65" s="25">
        <v>1357.2</v>
      </c>
      <c r="F65" s="26">
        <v>0.52000843233879102</v>
      </c>
    </row>
    <row r="66" spans="1:9" x14ac:dyDescent="0.2">
      <c r="A66" s="24" t="s">
        <v>357</v>
      </c>
      <c r="B66" s="24" t="s">
        <v>356</v>
      </c>
      <c r="C66" s="24" t="s">
        <v>191</v>
      </c>
      <c r="D66" s="27">
        <v>250000</v>
      </c>
      <c r="E66" s="25">
        <v>1327.25</v>
      </c>
      <c r="F66" s="26">
        <v>0.50853315047278203</v>
      </c>
    </row>
    <row r="67" spans="1:9" x14ac:dyDescent="0.2">
      <c r="A67" s="23" t="s">
        <v>27</v>
      </c>
      <c r="B67" s="23"/>
      <c r="C67" s="23"/>
      <c r="D67" s="23"/>
      <c r="E67" s="28">
        <f>SUM(E7:E66)</f>
        <v>242529.32501400006</v>
      </c>
      <c r="F67" s="29">
        <f>SUM(F7:F66)</f>
        <v>92.924619876742696</v>
      </c>
      <c r="G67" s="17"/>
      <c r="H67" s="17"/>
      <c r="I67" s="17"/>
    </row>
    <row r="68" spans="1:9" x14ac:dyDescent="0.2">
      <c r="A68" s="24"/>
      <c r="B68" s="24"/>
      <c r="C68" s="24"/>
      <c r="D68" s="24"/>
      <c r="E68" s="25"/>
      <c r="F68" s="26"/>
    </row>
    <row r="69" spans="1:9" x14ac:dyDescent="0.2">
      <c r="A69" s="23" t="s">
        <v>326</v>
      </c>
      <c r="B69" s="24"/>
      <c r="C69" s="24"/>
      <c r="D69" s="24"/>
      <c r="E69" s="25"/>
      <c r="F69" s="26"/>
    </row>
    <row r="70" spans="1:9" x14ac:dyDescent="0.2">
      <c r="A70" s="24" t="s">
        <v>381</v>
      </c>
      <c r="B70" s="24" t="s">
        <v>380</v>
      </c>
      <c r="C70" s="24" t="s">
        <v>156</v>
      </c>
      <c r="D70" s="27">
        <v>125000</v>
      </c>
      <c r="E70" s="25">
        <v>1665.9971559999999</v>
      </c>
      <c r="F70" s="26">
        <v>0.63832343749811604</v>
      </c>
    </row>
    <row r="71" spans="1:9" x14ac:dyDescent="0.2">
      <c r="A71" s="24" t="s">
        <v>387</v>
      </c>
      <c r="B71" s="24" t="s">
        <v>386</v>
      </c>
      <c r="C71" s="24" t="s">
        <v>116</v>
      </c>
      <c r="D71" s="27">
        <v>50000</v>
      </c>
      <c r="E71" s="25">
        <v>1181.659938</v>
      </c>
      <c r="F71" s="26">
        <v>0.45275061296561497</v>
      </c>
    </row>
    <row r="72" spans="1:9" x14ac:dyDescent="0.2">
      <c r="A72" s="23" t="s">
        <v>27</v>
      </c>
      <c r="B72" s="23"/>
      <c r="C72" s="23"/>
      <c r="D72" s="23"/>
      <c r="E72" s="28">
        <f>SUM(E69:E71)</f>
        <v>2847.6570940000001</v>
      </c>
      <c r="F72" s="29">
        <f>SUM(F69:F71)</f>
        <v>1.0910740504637311</v>
      </c>
      <c r="G72" s="17"/>
      <c r="H72" s="17"/>
      <c r="I72" s="17"/>
    </row>
    <row r="73" spans="1:9" x14ac:dyDescent="0.2">
      <c r="A73" s="24"/>
      <c r="B73" s="24"/>
      <c r="C73" s="24"/>
      <c r="D73" s="24"/>
      <c r="E73" s="25"/>
      <c r="F73" s="26"/>
    </row>
    <row r="74" spans="1:9" x14ac:dyDescent="0.2">
      <c r="A74" s="23" t="s">
        <v>30</v>
      </c>
      <c r="B74" s="23"/>
      <c r="C74" s="23"/>
      <c r="D74" s="23"/>
      <c r="E74" s="28">
        <f>E67+E72</f>
        <v>245376.98210800005</v>
      </c>
      <c r="F74" s="29">
        <f>F67+F72</f>
        <v>94.015693927206428</v>
      </c>
      <c r="G74" s="17"/>
      <c r="H74" s="17"/>
      <c r="I74" s="17"/>
    </row>
    <row r="75" spans="1:9" x14ac:dyDescent="0.2">
      <c r="A75" s="23"/>
      <c r="B75" s="23"/>
      <c r="C75" s="23"/>
      <c r="D75" s="23"/>
      <c r="E75" s="28"/>
      <c r="F75" s="29"/>
      <c r="G75" s="17"/>
      <c r="H75" s="17"/>
      <c r="I75" s="17"/>
    </row>
    <row r="76" spans="1:9" x14ac:dyDescent="0.2">
      <c r="A76" s="23" t="s">
        <v>32</v>
      </c>
      <c r="B76" s="23"/>
      <c r="C76" s="23"/>
      <c r="D76" s="23"/>
      <c r="E76" s="28">
        <f>E78-(E67+E72)</f>
        <v>15618.78557519996</v>
      </c>
      <c r="F76" s="29">
        <f>F78-(F67+F72)</f>
        <v>5.9843060727935722</v>
      </c>
      <c r="G76" s="17"/>
      <c r="H76" s="17"/>
      <c r="I76" s="17"/>
    </row>
    <row r="77" spans="1:9" x14ac:dyDescent="0.2">
      <c r="A77" s="23"/>
      <c r="B77" s="23"/>
      <c r="C77" s="23"/>
      <c r="D77" s="23"/>
      <c r="E77" s="28"/>
      <c r="F77" s="29"/>
      <c r="G77" s="17"/>
      <c r="H77" s="17"/>
      <c r="I77" s="17"/>
    </row>
    <row r="78" spans="1:9" x14ac:dyDescent="0.2">
      <c r="A78" s="30" t="s">
        <v>31</v>
      </c>
      <c r="B78" s="30"/>
      <c r="C78" s="30"/>
      <c r="D78" s="30"/>
      <c r="E78" s="31">
        <v>260995.76768320001</v>
      </c>
      <c r="F78" s="32">
        <v>100</v>
      </c>
      <c r="G78" s="17"/>
      <c r="H78" s="17"/>
      <c r="I78" s="17"/>
    </row>
    <row r="80" spans="1:9" x14ac:dyDescent="0.2">
      <c r="A80" s="17" t="s">
        <v>35</v>
      </c>
    </row>
    <row r="81" spans="1:4" x14ac:dyDescent="0.2">
      <c r="A81" s="17" t="s">
        <v>36</v>
      </c>
    </row>
    <row r="82" spans="1:4" x14ac:dyDescent="0.2">
      <c r="A82" s="17" t="s">
        <v>37</v>
      </c>
      <c r="B82" s="17"/>
      <c r="C82" s="33" t="s">
        <v>39</v>
      </c>
      <c r="D82" s="17" t="s">
        <v>38</v>
      </c>
    </row>
    <row r="83" spans="1:4" x14ac:dyDescent="0.2">
      <c r="A83" s="7" t="s">
        <v>72</v>
      </c>
      <c r="C83" s="34">
        <v>119.83320000000001</v>
      </c>
      <c r="D83" s="34">
        <v>118.4853</v>
      </c>
    </row>
    <row r="84" spans="1:4" x14ac:dyDescent="0.2">
      <c r="A84" s="7" t="s">
        <v>74</v>
      </c>
      <c r="C84" s="34">
        <v>17.646799999999999</v>
      </c>
      <c r="D84" s="34">
        <v>17.4483</v>
      </c>
    </row>
    <row r="85" spans="1:4" x14ac:dyDescent="0.2">
      <c r="A85" s="7" t="s">
        <v>73</v>
      </c>
      <c r="C85" s="34">
        <v>128.76900000000001</v>
      </c>
      <c r="D85" s="34">
        <v>127.7774</v>
      </c>
    </row>
    <row r="86" spans="1:4" x14ac:dyDescent="0.2">
      <c r="A86" s="7" t="s">
        <v>75</v>
      </c>
      <c r="C86" s="34">
        <v>19.752600000000001</v>
      </c>
      <c r="D86" s="34">
        <v>19.5977</v>
      </c>
    </row>
    <row r="88" spans="1:4" x14ac:dyDescent="0.2">
      <c r="A88" s="7" t="s">
        <v>40</v>
      </c>
    </row>
    <row r="90" spans="1:4" x14ac:dyDescent="0.2">
      <c r="A90" s="17" t="s">
        <v>41</v>
      </c>
      <c r="D90" s="33" t="s">
        <v>42</v>
      </c>
    </row>
    <row r="92" spans="1:4" x14ac:dyDescent="0.2">
      <c r="A92" s="17" t="s">
        <v>241</v>
      </c>
      <c r="D92" s="54">
        <v>0.31409358637679902</v>
      </c>
    </row>
    <row r="94" spans="1:4" x14ac:dyDescent="0.2">
      <c r="A94" s="17" t="s">
        <v>810</v>
      </c>
    </row>
    <row r="95" spans="1:4" x14ac:dyDescent="0.2">
      <c r="A95" s="56"/>
    </row>
    <row r="96" spans="1:4" x14ac:dyDescent="0.2">
      <c r="A96" s="57" t="s">
        <v>805</v>
      </c>
    </row>
    <row r="97" spans="1:1" x14ac:dyDescent="0.2">
      <c r="A97" s="58"/>
    </row>
    <row r="98" spans="1:1" x14ac:dyDescent="0.2">
      <c r="A98" s="59"/>
    </row>
    <row r="99" spans="1:1" x14ac:dyDescent="0.2">
      <c r="A99" s="59"/>
    </row>
    <row r="100" spans="1:1" x14ac:dyDescent="0.2">
      <c r="A100" s="59"/>
    </row>
    <row r="101" spans="1:1" x14ac:dyDescent="0.2">
      <c r="A101" s="59"/>
    </row>
    <row r="102" spans="1:1" x14ac:dyDescent="0.2">
      <c r="A102" s="59"/>
    </row>
    <row r="103" spans="1:1" x14ac:dyDescent="0.2">
      <c r="A103" s="59"/>
    </row>
    <row r="104" spans="1:1" x14ac:dyDescent="0.2">
      <c r="A104" s="59"/>
    </row>
    <row r="105" spans="1:1" x14ac:dyDescent="0.2">
      <c r="A105" s="59"/>
    </row>
    <row r="106" spans="1:1" x14ac:dyDescent="0.2">
      <c r="A106" s="59"/>
    </row>
    <row r="107" spans="1:1" x14ac:dyDescent="0.2">
      <c r="A107" s="59"/>
    </row>
    <row r="108" spans="1:1" x14ac:dyDescent="0.2">
      <c r="A108" s="59"/>
    </row>
    <row r="109" spans="1:1" x14ac:dyDescent="0.2">
      <c r="A109" s="59"/>
    </row>
    <row r="110" spans="1:1" x14ac:dyDescent="0.2">
      <c r="A110" s="57" t="s">
        <v>819</v>
      </c>
    </row>
    <row r="111" spans="1:1" x14ac:dyDescent="0.2">
      <c r="A111" s="59"/>
    </row>
    <row r="112" spans="1:1" x14ac:dyDescent="0.2">
      <c r="A112" s="57" t="s">
        <v>806</v>
      </c>
    </row>
    <row r="113" spans="1:1" x14ac:dyDescent="0.2">
      <c r="A113" s="59"/>
    </row>
    <row r="114" spans="1:1" x14ac:dyDescent="0.2">
      <c r="A114" s="59"/>
    </row>
    <row r="115" spans="1:1" x14ac:dyDescent="0.2">
      <c r="A115" s="59"/>
    </row>
    <row r="116" spans="1:1" x14ac:dyDescent="0.2">
      <c r="A116" s="59"/>
    </row>
    <row r="117" spans="1:1" x14ac:dyDescent="0.2">
      <c r="A117" s="59"/>
    </row>
    <row r="118" spans="1:1" x14ac:dyDescent="0.2">
      <c r="A118" s="59"/>
    </row>
    <row r="119" spans="1:1" x14ac:dyDescent="0.2">
      <c r="A119" s="59"/>
    </row>
    <row r="120" spans="1:1" x14ac:dyDescent="0.2">
      <c r="A120" s="59"/>
    </row>
    <row r="121" spans="1:1" x14ac:dyDescent="0.2">
      <c r="A121" s="59"/>
    </row>
    <row r="122" spans="1:1" x14ac:dyDescent="0.2">
      <c r="A122" s="59"/>
    </row>
    <row r="123" spans="1:1" x14ac:dyDescent="0.2">
      <c r="A123" s="59"/>
    </row>
    <row r="124" spans="1:1" x14ac:dyDescent="0.2">
      <c r="A124" s="59"/>
    </row>
  </sheetData>
  <mergeCells count="1">
    <mergeCell ref="A1:F1"/>
  </mergeCells>
  <conditionalFormatting sqref="F2:F3 F5:F93">
    <cfRule type="cellIs" dxfId="39" priority="2" stopIfTrue="1" operator="between">
      <formula>0.009</formula>
      <formula>-0.009</formula>
    </cfRule>
  </conditionalFormatting>
  <conditionalFormatting sqref="F94:F226">
    <cfRule type="cellIs" dxfId="38" priority="1" stopIfTrue="1" operator="between">
      <formula>0.009</formula>
      <formula>-0.009</formula>
    </cfRule>
  </conditionalFormatting>
  <hyperlinks>
    <hyperlink ref="A95"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11"/>
  <sheetViews>
    <sheetView workbookViewId="0">
      <selection sqref="A1:F1"/>
    </sheetView>
  </sheetViews>
  <sheetFormatPr defaultColWidth="9.140625" defaultRowHeight="11.25" x14ac:dyDescent="0.2"/>
  <cols>
    <col min="1" max="1" width="38.7109375" style="7" bestFit="1" customWidth="1"/>
    <col min="2" max="2" width="34.140625" style="7" bestFit="1" customWidth="1"/>
    <col min="3" max="3" width="35.42578125" style="7" bestFit="1" customWidth="1"/>
    <col min="4" max="4" width="15.140625" style="7" bestFit="1" customWidth="1"/>
    <col min="5" max="5" width="22.85546875" style="10" customWidth="1"/>
    <col min="6" max="6" width="13.5703125" style="11" bestFit="1" customWidth="1"/>
    <col min="7" max="16384" width="9.140625" style="7"/>
  </cols>
  <sheetData>
    <row r="1" spans="1:6" s="1" customFormat="1" ht="15" x14ac:dyDescent="0.2">
      <c r="A1" s="87" t="s">
        <v>19</v>
      </c>
      <c r="B1" s="88"/>
      <c r="C1" s="88"/>
      <c r="D1" s="88"/>
      <c r="E1" s="88"/>
      <c r="F1" s="8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306</v>
      </c>
      <c r="D4" s="13" t="s">
        <v>1</v>
      </c>
      <c r="E4" s="15" t="s">
        <v>6</v>
      </c>
      <c r="F4" s="12" t="s">
        <v>3</v>
      </c>
    </row>
    <row r="5" spans="1:6" x14ac:dyDescent="0.2">
      <c r="A5" s="19" t="s">
        <v>81</v>
      </c>
      <c r="B5" s="20"/>
      <c r="C5" s="20"/>
      <c r="D5" s="20"/>
      <c r="E5" s="21"/>
      <c r="F5" s="22"/>
    </row>
    <row r="6" spans="1:6" x14ac:dyDescent="0.2">
      <c r="A6" s="23" t="s">
        <v>26</v>
      </c>
      <c r="B6" s="24"/>
      <c r="C6" s="24"/>
      <c r="D6" s="24"/>
      <c r="E6" s="25"/>
      <c r="F6" s="26"/>
    </row>
    <row r="7" spans="1:6" x14ac:dyDescent="0.2">
      <c r="A7" s="24" t="s">
        <v>86</v>
      </c>
      <c r="B7" s="24" t="s">
        <v>85</v>
      </c>
      <c r="C7" s="24" t="s">
        <v>84</v>
      </c>
      <c r="D7" s="27">
        <v>6900000</v>
      </c>
      <c r="E7" s="25">
        <v>57401.1</v>
      </c>
      <c r="F7" s="26">
        <v>9.0641372108228904</v>
      </c>
    </row>
    <row r="8" spans="1:6" x14ac:dyDescent="0.2">
      <c r="A8" s="24" t="s">
        <v>83</v>
      </c>
      <c r="B8" s="24" t="s">
        <v>82</v>
      </c>
      <c r="C8" s="24" t="s">
        <v>84</v>
      </c>
      <c r="D8" s="27">
        <v>3500000</v>
      </c>
      <c r="E8" s="25">
        <v>56122.5</v>
      </c>
      <c r="F8" s="26">
        <v>8.8622350549799194</v>
      </c>
    </row>
    <row r="9" spans="1:6" x14ac:dyDescent="0.2">
      <c r="A9" s="24" t="s">
        <v>99</v>
      </c>
      <c r="B9" s="24" t="s">
        <v>98</v>
      </c>
      <c r="C9" s="24" t="s">
        <v>100</v>
      </c>
      <c r="D9" s="27">
        <v>1460000</v>
      </c>
      <c r="E9" s="25">
        <v>34366.21</v>
      </c>
      <c r="F9" s="26">
        <v>5.4267260184204504</v>
      </c>
    </row>
    <row r="10" spans="1:6" x14ac:dyDescent="0.2">
      <c r="A10" s="24" t="s">
        <v>88</v>
      </c>
      <c r="B10" s="24" t="s">
        <v>87</v>
      </c>
      <c r="C10" s="24" t="s">
        <v>89</v>
      </c>
      <c r="D10" s="27">
        <v>2150000</v>
      </c>
      <c r="E10" s="25">
        <v>32975.625</v>
      </c>
      <c r="F10" s="26">
        <v>5.2071404487482198</v>
      </c>
    </row>
    <row r="11" spans="1:6" x14ac:dyDescent="0.2">
      <c r="A11" s="24" t="s">
        <v>269</v>
      </c>
      <c r="B11" s="24" t="s">
        <v>268</v>
      </c>
      <c r="C11" s="24" t="s">
        <v>140</v>
      </c>
      <c r="D11" s="27">
        <v>1000000</v>
      </c>
      <c r="E11" s="25">
        <v>26229.5</v>
      </c>
      <c r="F11" s="26">
        <v>4.1418681344308599</v>
      </c>
    </row>
    <row r="12" spans="1:6" x14ac:dyDescent="0.2">
      <c r="A12" s="24" t="s">
        <v>224</v>
      </c>
      <c r="B12" s="24" t="s">
        <v>223</v>
      </c>
      <c r="C12" s="24" t="s">
        <v>84</v>
      </c>
      <c r="D12" s="27">
        <v>1440000</v>
      </c>
      <c r="E12" s="25">
        <v>24926.400000000001</v>
      </c>
      <c r="F12" s="26">
        <v>3.93609721367458</v>
      </c>
    </row>
    <row r="13" spans="1:6" x14ac:dyDescent="0.2">
      <c r="A13" s="24" t="s">
        <v>91</v>
      </c>
      <c r="B13" s="24" t="s">
        <v>90</v>
      </c>
      <c r="C13" s="24" t="s">
        <v>92</v>
      </c>
      <c r="D13" s="27">
        <v>980000</v>
      </c>
      <c r="E13" s="25">
        <v>20819.12</v>
      </c>
      <c r="F13" s="26">
        <v>3.2875216727307901</v>
      </c>
    </row>
    <row r="14" spans="1:6" x14ac:dyDescent="0.2">
      <c r="A14" s="24" t="s">
        <v>104</v>
      </c>
      <c r="B14" s="24" t="s">
        <v>103</v>
      </c>
      <c r="C14" s="24" t="s">
        <v>89</v>
      </c>
      <c r="D14" s="27">
        <v>1800000</v>
      </c>
      <c r="E14" s="25">
        <v>20199.599999999999</v>
      </c>
      <c r="F14" s="26">
        <v>3.1896940303189001</v>
      </c>
    </row>
    <row r="15" spans="1:6" x14ac:dyDescent="0.2">
      <c r="A15" s="24" t="s">
        <v>142</v>
      </c>
      <c r="B15" s="24" t="s">
        <v>141</v>
      </c>
      <c r="C15" s="24" t="s">
        <v>143</v>
      </c>
      <c r="D15" s="27">
        <v>190000</v>
      </c>
      <c r="E15" s="25">
        <v>16901.07</v>
      </c>
      <c r="F15" s="26">
        <v>2.66882720870719</v>
      </c>
    </row>
    <row r="16" spans="1:6" x14ac:dyDescent="0.2">
      <c r="A16" s="24" t="s">
        <v>96</v>
      </c>
      <c r="B16" s="24" t="s">
        <v>95</v>
      </c>
      <c r="C16" s="24" t="s">
        <v>97</v>
      </c>
      <c r="D16" s="27">
        <v>2000000</v>
      </c>
      <c r="E16" s="25">
        <v>15406</v>
      </c>
      <c r="F16" s="26">
        <v>2.4327425409955099</v>
      </c>
    </row>
    <row r="17" spans="1:6" x14ac:dyDescent="0.2">
      <c r="A17" s="24" t="s">
        <v>271</v>
      </c>
      <c r="B17" s="24" t="s">
        <v>270</v>
      </c>
      <c r="C17" s="24" t="s">
        <v>110</v>
      </c>
      <c r="D17" s="27">
        <v>7000000</v>
      </c>
      <c r="E17" s="25">
        <v>15165.5</v>
      </c>
      <c r="F17" s="26">
        <v>2.3947654813363299</v>
      </c>
    </row>
    <row r="18" spans="1:6" x14ac:dyDescent="0.2">
      <c r="A18" s="24" t="s">
        <v>102</v>
      </c>
      <c r="B18" s="24" t="s">
        <v>101</v>
      </c>
      <c r="C18" s="24" t="s">
        <v>84</v>
      </c>
      <c r="D18" s="27">
        <v>2700000</v>
      </c>
      <c r="E18" s="25">
        <v>14944.5</v>
      </c>
      <c r="F18" s="26">
        <v>2.35986764273059</v>
      </c>
    </row>
    <row r="19" spans="1:6" x14ac:dyDescent="0.2">
      <c r="A19" s="24" t="s">
        <v>151</v>
      </c>
      <c r="B19" s="24" t="s">
        <v>150</v>
      </c>
      <c r="C19" s="24" t="s">
        <v>143</v>
      </c>
      <c r="D19" s="27">
        <v>3250000</v>
      </c>
      <c r="E19" s="25">
        <v>14693.25</v>
      </c>
      <c r="F19" s="26">
        <v>2.32019306377271</v>
      </c>
    </row>
    <row r="20" spans="1:6" x14ac:dyDescent="0.2">
      <c r="A20" s="24" t="s">
        <v>118</v>
      </c>
      <c r="B20" s="24" t="s">
        <v>117</v>
      </c>
      <c r="C20" s="24" t="s">
        <v>119</v>
      </c>
      <c r="D20" s="27">
        <v>200000</v>
      </c>
      <c r="E20" s="25">
        <v>14171.1</v>
      </c>
      <c r="F20" s="26">
        <v>2.2377409984877001</v>
      </c>
    </row>
    <row r="21" spans="1:6" x14ac:dyDescent="0.2">
      <c r="A21" s="24" t="s">
        <v>662</v>
      </c>
      <c r="B21" s="24" t="s">
        <v>661</v>
      </c>
      <c r="C21" s="24" t="s">
        <v>146</v>
      </c>
      <c r="D21" s="27">
        <v>1150000</v>
      </c>
      <c r="E21" s="25">
        <v>14024.825000000001</v>
      </c>
      <c r="F21" s="26">
        <v>2.2146428928675399</v>
      </c>
    </row>
    <row r="22" spans="1:6" x14ac:dyDescent="0.2">
      <c r="A22" s="24" t="s">
        <v>219</v>
      </c>
      <c r="B22" s="24" t="s">
        <v>218</v>
      </c>
      <c r="C22" s="24" t="s">
        <v>220</v>
      </c>
      <c r="D22" s="27">
        <v>536997</v>
      </c>
      <c r="E22" s="25">
        <v>13837.0702</v>
      </c>
      <c r="F22" s="26">
        <v>2.1849947629677602</v>
      </c>
    </row>
    <row r="23" spans="1:6" x14ac:dyDescent="0.2">
      <c r="A23" s="24" t="s">
        <v>312</v>
      </c>
      <c r="B23" s="24" t="s">
        <v>311</v>
      </c>
      <c r="C23" s="24" t="s">
        <v>89</v>
      </c>
      <c r="D23" s="27">
        <v>400000</v>
      </c>
      <c r="E23" s="25">
        <v>13434.8</v>
      </c>
      <c r="F23" s="26">
        <v>2.12147276968496</v>
      </c>
    </row>
    <row r="24" spans="1:6" x14ac:dyDescent="0.2">
      <c r="A24" s="24" t="s">
        <v>112</v>
      </c>
      <c r="B24" s="24" t="s">
        <v>111</v>
      </c>
      <c r="C24" s="24" t="s">
        <v>113</v>
      </c>
      <c r="D24" s="27">
        <v>2350000</v>
      </c>
      <c r="E24" s="25">
        <v>13107.125</v>
      </c>
      <c r="F24" s="26">
        <v>2.0697300128291398</v>
      </c>
    </row>
    <row r="25" spans="1:6" x14ac:dyDescent="0.2">
      <c r="A25" s="24" t="s">
        <v>283</v>
      </c>
      <c r="B25" s="24" t="s">
        <v>282</v>
      </c>
      <c r="C25" s="24" t="s">
        <v>113</v>
      </c>
      <c r="D25" s="27">
        <v>1400000</v>
      </c>
      <c r="E25" s="25">
        <v>12785.5</v>
      </c>
      <c r="F25" s="26">
        <v>2.0189426040437599</v>
      </c>
    </row>
    <row r="26" spans="1:6" x14ac:dyDescent="0.2">
      <c r="A26" s="24" t="s">
        <v>361</v>
      </c>
      <c r="B26" s="24" t="s">
        <v>360</v>
      </c>
      <c r="C26" s="24" t="s">
        <v>89</v>
      </c>
      <c r="D26" s="27">
        <v>555523</v>
      </c>
      <c r="E26" s="25">
        <v>11514.880740000001</v>
      </c>
      <c r="F26" s="26">
        <v>1.8183006770536101</v>
      </c>
    </row>
    <row r="27" spans="1:6" x14ac:dyDescent="0.2">
      <c r="A27" s="24" t="s">
        <v>660</v>
      </c>
      <c r="B27" s="24" t="s">
        <v>659</v>
      </c>
      <c r="C27" s="24" t="s">
        <v>176</v>
      </c>
      <c r="D27" s="27">
        <v>260000</v>
      </c>
      <c r="E27" s="25">
        <v>11065.34</v>
      </c>
      <c r="F27" s="26">
        <v>1.7473142508489701</v>
      </c>
    </row>
    <row r="28" spans="1:6" x14ac:dyDescent="0.2">
      <c r="A28" s="24" t="s">
        <v>637</v>
      </c>
      <c r="B28" s="24" t="s">
        <v>636</v>
      </c>
      <c r="C28" s="24" t="s">
        <v>146</v>
      </c>
      <c r="D28" s="27">
        <v>1800000</v>
      </c>
      <c r="E28" s="25">
        <v>10419.299999999999</v>
      </c>
      <c r="F28" s="26">
        <v>1.6452988678044</v>
      </c>
    </row>
    <row r="29" spans="1:6" x14ac:dyDescent="0.2">
      <c r="A29" s="24" t="s">
        <v>193</v>
      </c>
      <c r="B29" s="24" t="s">
        <v>192</v>
      </c>
      <c r="C29" s="24" t="s">
        <v>132</v>
      </c>
      <c r="D29" s="27">
        <v>600000</v>
      </c>
      <c r="E29" s="25">
        <v>9552.9</v>
      </c>
      <c r="F29" s="26">
        <v>1.5084867077681401</v>
      </c>
    </row>
    <row r="30" spans="1:6" x14ac:dyDescent="0.2">
      <c r="A30" s="24" t="s">
        <v>672</v>
      </c>
      <c r="B30" s="24" t="s">
        <v>671</v>
      </c>
      <c r="C30" s="24" t="s">
        <v>673</v>
      </c>
      <c r="D30" s="27">
        <v>2000000</v>
      </c>
      <c r="E30" s="25">
        <v>9368</v>
      </c>
      <c r="F30" s="26">
        <v>1.4792893758305801</v>
      </c>
    </row>
    <row r="31" spans="1:6" x14ac:dyDescent="0.2">
      <c r="A31" s="24" t="s">
        <v>166</v>
      </c>
      <c r="B31" s="24" t="s">
        <v>165</v>
      </c>
      <c r="C31" s="24" t="s">
        <v>149</v>
      </c>
      <c r="D31" s="27">
        <v>18500000</v>
      </c>
      <c r="E31" s="25">
        <v>9203.75</v>
      </c>
      <c r="F31" s="26">
        <v>1.45335286003424</v>
      </c>
    </row>
    <row r="32" spans="1:6" x14ac:dyDescent="0.2">
      <c r="A32" s="24" t="s">
        <v>635</v>
      </c>
      <c r="B32" s="24" t="s">
        <v>634</v>
      </c>
      <c r="C32" s="24" t="s">
        <v>198</v>
      </c>
      <c r="D32" s="27">
        <v>400000</v>
      </c>
      <c r="E32" s="25">
        <v>8497</v>
      </c>
      <c r="F32" s="26">
        <v>1.3417508354432599</v>
      </c>
    </row>
    <row r="33" spans="1:6" x14ac:dyDescent="0.2">
      <c r="A33" s="24" t="s">
        <v>645</v>
      </c>
      <c r="B33" s="24" t="s">
        <v>644</v>
      </c>
      <c r="C33" s="24" t="s">
        <v>113</v>
      </c>
      <c r="D33" s="27">
        <v>1600000</v>
      </c>
      <c r="E33" s="25">
        <v>7969.6</v>
      </c>
      <c r="F33" s="26">
        <v>1.2584697491054</v>
      </c>
    </row>
    <row r="34" spans="1:6" x14ac:dyDescent="0.2">
      <c r="A34" s="24" t="s">
        <v>631</v>
      </c>
      <c r="B34" s="24" t="s">
        <v>630</v>
      </c>
      <c r="C34" s="24" t="s">
        <v>107</v>
      </c>
      <c r="D34" s="27">
        <v>750000</v>
      </c>
      <c r="E34" s="25">
        <v>7634.625</v>
      </c>
      <c r="F34" s="26">
        <v>1.20557425821419</v>
      </c>
    </row>
    <row r="35" spans="1:6" x14ac:dyDescent="0.2">
      <c r="A35" s="24" t="s">
        <v>195</v>
      </c>
      <c r="B35" s="24" t="s">
        <v>194</v>
      </c>
      <c r="C35" s="24" t="s">
        <v>107</v>
      </c>
      <c r="D35" s="27">
        <v>500000</v>
      </c>
      <c r="E35" s="25">
        <v>7608.75</v>
      </c>
      <c r="F35" s="26">
        <v>1.20148836873943</v>
      </c>
    </row>
    <row r="36" spans="1:6" x14ac:dyDescent="0.2">
      <c r="A36" s="24" t="s">
        <v>664</v>
      </c>
      <c r="B36" s="24" t="s">
        <v>663</v>
      </c>
      <c r="C36" s="24" t="s">
        <v>107</v>
      </c>
      <c r="D36" s="27">
        <v>575000</v>
      </c>
      <c r="E36" s="25">
        <v>7480.75</v>
      </c>
      <c r="F36" s="26">
        <v>1.1812760459270499</v>
      </c>
    </row>
    <row r="37" spans="1:6" x14ac:dyDescent="0.2">
      <c r="A37" s="24" t="s">
        <v>106</v>
      </c>
      <c r="B37" s="24" t="s">
        <v>105</v>
      </c>
      <c r="C37" s="24" t="s">
        <v>107</v>
      </c>
      <c r="D37" s="27">
        <v>700000</v>
      </c>
      <c r="E37" s="25">
        <v>7241.5</v>
      </c>
      <c r="F37" s="26">
        <v>1.14349637223283</v>
      </c>
    </row>
    <row r="38" spans="1:6" x14ac:dyDescent="0.2">
      <c r="A38" s="24" t="s">
        <v>139</v>
      </c>
      <c r="B38" s="24" t="s">
        <v>138</v>
      </c>
      <c r="C38" s="24" t="s">
        <v>140</v>
      </c>
      <c r="D38" s="27">
        <v>1000000</v>
      </c>
      <c r="E38" s="25">
        <v>7228.5</v>
      </c>
      <c r="F38" s="26">
        <v>1.1414435581972</v>
      </c>
    </row>
    <row r="39" spans="1:6" x14ac:dyDescent="0.2">
      <c r="A39" s="24" t="s">
        <v>586</v>
      </c>
      <c r="B39" s="24" t="s">
        <v>585</v>
      </c>
      <c r="C39" s="24" t="s">
        <v>587</v>
      </c>
      <c r="D39" s="27">
        <v>6000000</v>
      </c>
      <c r="E39" s="25">
        <v>7182</v>
      </c>
      <c r="F39" s="26">
        <v>1.13410080030052</v>
      </c>
    </row>
    <row r="40" spans="1:6" x14ac:dyDescent="0.2">
      <c r="A40" s="24" t="s">
        <v>555</v>
      </c>
      <c r="B40" s="24" t="s">
        <v>554</v>
      </c>
      <c r="C40" s="24" t="s">
        <v>161</v>
      </c>
      <c r="D40" s="27">
        <v>4500000</v>
      </c>
      <c r="E40" s="25">
        <v>6727.5</v>
      </c>
      <c r="F40" s="26">
        <v>1.06233126343939</v>
      </c>
    </row>
    <row r="41" spans="1:6" x14ac:dyDescent="0.2">
      <c r="A41" s="24" t="s">
        <v>681</v>
      </c>
      <c r="B41" s="24" t="s">
        <v>680</v>
      </c>
      <c r="C41" s="24" t="s">
        <v>140</v>
      </c>
      <c r="D41" s="27">
        <v>450000</v>
      </c>
      <c r="E41" s="25">
        <v>6041.0249999999996</v>
      </c>
      <c r="F41" s="26">
        <v>0.95393083920014399</v>
      </c>
    </row>
    <row r="42" spans="1:6" x14ac:dyDescent="0.2">
      <c r="A42" s="24" t="s">
        <v>601</v>
      </c>
      <c r="B42" s="24" t="s">
        <v>600</v>
      </c>
      <c r="C42" s="24" t="s">
        <v>164</v>
      </c>
      <c r="D42" s="27">
        <v>10657830</v>
      </c>
      <c r="E42" s="25">
        <v>5483.4535349999996</v>
      </c>
      <c r="F42" s="26">
        <v>0.86588541387554996</v>
      </c>
    </row>
    <row r="43" spans="1:6" x14ac:dyDescent="0.2">
      <c r="A43" s="24" t="s">
        <v>197</v>
      </c>
      <c r="B43" s="24" t="s">
        <v>196</v>
      </c>
      <c r="C43" s="24" t="s">
        <v>198</v>
      </c>
      <c r="D43" s="27">
        <v>1650000</v>
      </c>
      <c r="E43" s="25">
        <v>4981.3500000000004</v>
      </c>
      <c r="F43" s="26">
        <v>0.78659886126106704</v>
      </c>
    </row>
    <row r="44" spans="1:6" x14ac:dyDescent="0.2">
      <c r="A44" s="24" t="s">
        <v>488</v>
      </c>
      <c r="B44" s="24" t="s">
        <v>487</v>
      </c>
      <c r="C44" s="24" t="s">
        <v>140</v>
      </c>
      <c r="D44" s="27">
        <v>700000</v>
      </c>
      <c r="E44" s="25">
        <v>4948.6499999999996</v>
      </c>
      <c r="F44" s="26">
        <v>0.78143524441759304</v>
      </c>
    </row>
    <row r="45" spans="1:6" x14ac:dyDescent="0.2">
      <c r="A45" s="24" t="s">
        <v>145</v>
      </c>
      <c r="B45" s="24" t="s">
        <v>144</v>
      </c>
      <c r="C45" s="24" t="s">
        <v>146</v>
      </c>
      <c r="D45" s="27">
        <v>1000000</v>
      </c>
      <c r="E45" s="25">
        <v>4524</v>
      </c>
      <c r="F45" s="26">
        <v>0.71437928439982401</v>
      </c>
    </row>
    <row r="46" spans="1:6" x14ac:dyDescent="0.2">
      <c r="A46" s="24" t="s">
        <v>190</v>
      </c>
      <c r="B46" s="24" t="s">
        <v>189</v>
      </c>
      <c r="C46" s="24" t="s">
        <v>191</v>
      </c>
      <c r="D46" s="27">
        <v>900000</v>
      </c>
      <c r="E46" s="25">
        <v>3856.95</v>
      </c>
      <c r="F46" s="26">
        <v>0.60904623805612401</v>
      </c>
    </row>
    <row r="47" spans="1:6" x14ac:dyDescent="0.2">
      <c r="A47" s="24" t="s">
        <v>639</v>
      </c>
      <c r="B47" s="24" t="s">
        <v>638</v>
      </c>
      <c r="C47" s="24" t="s">
        <v>164</v>
      </c>
      <c r="D47" s="27">
        <v>5000000</v>
      </c>
      <c r="E47" s="25">
        <v>3775</v>
      </c>
      <c r="F47" s="26">
        <v>0.59610561419304497</v>
      </c>
    </row>
    <row r="48" spans="1:6" x14ac:dyDescent="0.2">
      <c r="A48" s="24" t="s">
        <v>677</v>
      </c>
      <c r="B48" s="24" t="s">
        <v>676</v>
      </c>
      <c r="C48" s="24" t="s">
        <v>146</v>
      </c>
      <c r="D48" s="27">
        <v>300000</v>
      </c>
      <c r="E48" s="25">
        <v>3389.25</v>
      </c>
      <c r="F48" s="26">
        <v>0.53519230540497498</v>
      </c>
    </row>
    <row r="49" spans="1:9" x14ac:dyDescent="0.2">
      <c r="A49" s="24" t="s">
        <v>158</v>
      </c>
      <c r="B49" s="24" t="s">
        <v>157</v>
      </c>
      <c r="C49" s="24" t="s">
        <v>116</v>
      </c>
      <c r="D49" s="27">
        <v>600000</v>
      </c>
      <c r="E49" s="25">
        <v>2921.1</v>
      </c>
      <c r="F49" s="26">
        <v>0.46126731380643798</v>
      </c>
    </row>
    <row r="50" spans="1:9" x14ac:dyDescent="0.2">
      <c r="A50" s="24" t="s">
        <v>501</v>
      </c>
      <c r="B50" s="24" t="s">
        <v>500</v>
      </c>
      <c r="C50" s="24" t="s">
        <v>137</v>
      </c>
      <c r="D50" s="27">
        <v>183750</v>
      </c>
      <c r="E50" s="25">
        <v>1474.869375</v>
      </c>
      <c r="F50" s="26">
        <v>0.23289481182487101</v>
      </c>
    </row>
    <row r="51" spans="1:9" x14ac:dyDescent="0.2">
      <c r="A51" s="23" t="s">
        <v>27</v>
      </c>
      <c r="B51" s="23"/>
      <c r="C51" s="23"/>
      <c r="D51" s="23"/>
      <c r="E51" s="28">
        <f>SUM(E7:E50)</f>
        <v>601600.83884999994</v>
      </c>
      <c r="F51" s="29">
        <f>SUM(F7:F50)</f>
        <v>94.998049679928656</v>
      </c>
      <c r="G51" s="17"/>
      <c r="H51" s="17"/>
      <c r="I51" s="17"/>
    </row>
    <row r="52" spans="1:9" x14ac:dyDescent="0.2">
      <c r="A52" s="24"/>
      <c r="B52" s="24"/>
      <c r="C52" s="24"/>
      <c r="D52" s="24"/>
      <c r="E52" s="25"/>
      <c r="F52" s="26"/>
    </row>
    <row r="53" spans="1:9" x14ac:dyDescent="0.2">
      <c r="A53" s="23" t="s">
        <v>326</v>
      </c>
      <c r="B53" s="24"/>
      <c r="C53" s="24"/>
      <c r="D53" s="24"/>
      <c r="E53" s="25"/>
      <c r="F53" s="26"/>
    </row>
    <row r="54" spans="1:9" x14ac:dyDescent="0.2">
      <c r="A54" s="24" t="s">
        <v>381</v>
      </c>
      <c r="B54" s="24" t="s">
        <v>380</v>
      </c>
      <c r="C54" s="24" t="s">
        <v>156</v>
      </c>
      <c r="D54" s="27">
        <v>500000</v>
      </c>
      <c r="E54" s="25">
        <v>6663.988625</v>
      </c>
      <c r="F54" s="26">
        <v>1.0523022602069101</v>
      </c>
    </row>
    <row r="55" spans="1:9" x14ac:dyDescent="0.2">
      <c r="A55" s="24" t="s">
        <v>343</v>
      </c>
      <c r="B55" s="24" t="s">
        <v>342</v>
      </c>
      <c r="C55" s="24" t="s">
        <v>156</v>
      </c>
      <c r="D55" s="27">
        <v>50000</v>
      </c>
      <c r="E55" s="25">
        <v>2673.3776130000001</v>
      </c>
      <c r="F55" s="26">
        <v>0.422149775885378</v>
      </c>
    </row>
    <row r="56" spans="1:9" x14ac:dyDescent="0.2">
      <c r="A56" s="23" t="s">
        <v>27</v>
      </c>
      <c r="B56" s="23"/>
      <c r="C56" s="23"/>
      <c r="D56" s="23"/>
      <c r="E56" s="28">
        <f>SUM(E53:E55)</f>
        <v>9337.3662380000005</v>
      </c>
      <c r="F56" s="29">
        <f>SUM(F53:F55)</f>
        <v>1.4744520360922881</v>
      </c>
      <c r="G56" s="17"/>
      <c r="H56" s="17"/>
      <c r="I56" s="17"/>
    </row>
    <row r="57" spans="1:9" x14ac:dyDescent="0.2">
      <c r="A57" s="24"/>
      <c r="B57" s="24"/>
      <c r="C57" s="24"/>
      <c r="D57" s="24"/>
      <c r="E57" s="25"/>
      <c r="F57" s="26"/>
    </row>
    <row r="58" spans="1:9" x14ac:dyDescent="0.2">
      <c r="A58" s="23" t="s">
        <v>30</v>
      </c>
      <c r="B58" s="23"/>
      <c r="C58" s="23"/>
      <c r="D58" s="23"/>
      <c r="E58" s="28">
        <f>E51+E56</f>
        <v>610938.20508799993</v>
      </c>
      <c r="F58" s="29">
        <f>F51+F56</f>
        <v>96.472501716020943</v>
      </c>
      <c r="G58" s="17"/>
      <c r="H58" s="17"/>
      <c r="I58" s="17"/>
    </row>
    <row r="59" spans="1:9" x14ac:dyDescent="0.2">
      <c r="A59" s="23"/>
      <c r="B59" s="23"/>
      <c r="C59" s="23"/>
      <c r="D59" s="23"/>
      <c r="E59" s="28"/>
      <c r="F59" s="29"/>
      <c r="G59" s="17"/>
      <c r="H59" s="17"/>
      <c r="I59" s="17"/>
    </row>
    <row r="60" spans="1:9" x14ac:dyDescent="0.2">
      <c r="A60" s="23" t="s">
        <v>32</v>
      </c>
      <c r="B60" s="23"/>
      <c r="C60" s="23"/>
      <c r="D60" s="23"/>
      <c r="E60" s="28">
        <f>E62-(E51+E56)</f>
        <v>22338.83678490005</v>
      </c>
      <c r="F60" s="29">
        <f>F62-(F51+F56)</f>
        <v>3.5274982839790567</v>
      </c>
      <c r="G60" s="17"/>
      <c r="H60" s="17"/>
      <c r="I60" s="17"/>
    </row>
    <row r="61" spans="1:9" x14ac:dyDescent="0.2">
      <c r="A61" s="23"/>
      <c r="B61" s="23"/>
      <c r="C61" s="23"/>
      <c r="D61" s="23"/>
      <c r="E61" s="28"/>
      <c r="F61" s="29"/>
      <c r="G61" s="17"/>
      <c r="H61" s="17"/>
      <c r="I61" s="17"/>
    </row>
    <row r="62" spans="1:9" x14ac:dyDescent="0.2">
      <c r="A62" s="30" t="s">
        <v>31</v>
      </c>
      <c r="B62" s="30"/>
      <c r="C62" s="30"/>
      <c r="D62" s="30"/>
      <c r="E62" s="31">
        <v>633277.04187289998</v>
      </c>
      <c r="F62" s="32">
        <v>100</v>
      </c>
      <c r="G62" s="17"/>
      <c r="H62" s="17"/>
      <c r="I62" s="17"/>
    </row>
    <row r="64" spans="1:9" x14ac:dyDescent="0.2">
      <c r="A64" s="17" t="s">
        <v>35</v>
      </c>
    </row>
    <row r="65" spans="1:4" x14ac:dyDescent="0.2">
      <c r="A65" s="17" t="s">
        <v>36</v>
      </c>
    </row>
    <row r="66" spans="1:4" x14ac:dyDescent="0.2">
      <c r="A66" s="17" t="s">
        <v>37</v>
      </c>
      <c r="B66" s="17"/>
      <c r="C66" s="33" t="s">
        <v>39</v>
      </c>
      <c r="D66" s="17" t="s">
        <v>38</v>
      </c>
    </row>
    <row r="67" spans="1:4" x14ac:dyDescent="0.2">
      <c r="A67" s="7" t="s">
        <v>72</v>
      </c>
      <c r="C67" s="34">
        <v>676.27009999999996</v>
      </c>
      <c r="D67" s="34">
        <v>684.10640000000001</v>
      </c>
    </row>
    <row r="68" spans="1:4" x14ac:dyDescent="0.2">
      <c r="A68" s="7" t="s">
        <v>74</v>
      </c>
      <c r="C68" s="34">
        <v>41.6845</v>
      </c>
      <c r="D68" s="34">
        <v>37.909999999999997</v>
      </c>
    </row>
    <row r="69" spans="1:4" x14ac:dyDescent="0.2">
      <c r="A69" s="7" t="s">
        <v>73</v>
      </c>
      <c r="C69" s="34">
        <v>730.51260000000002</v>
      </c>
      <c r="D69" s="34">
        <v>741.93430000000001</v>
      </c>
    </row>
    <row r="70" spans="1:4" x14ac:dyDescent="0.2">
      <c r="A70" s="7" t="s">
        <v>75</v>
      </c>
      <c r="C70" s="34">
        <v>47.119900000000001</v>
      </c>
      <c r="D70" s="34">
        <v>43.095300000000002</v>
      </c>
    </row>
    <row r="72" spans="1:4" x14ac:dyDescent="0.2">
      <c r="A72" s="17" t="s">
        <v>41</v>
      </c>
    </row>
    <row r="73" spans="1:4" x14ac:dyDescent="0.2">
      <c r="A73" s="89" t="s">
        <v>57</v>
      </c>
      <c r="B73" s="90"/>
      <c r="C73" s="37" t="s">
        <v>58</v>
      </c>
    </row>
    <row r="74" spans="1:4" x14ac:dyDescent="0.2">
      <c r="A74" s="85" t="s">
        <v>74</v>
      </c>
      <c r="B74" s="86"/>
      <c r="C74" s="38">
        <v>4.25</v>
      </c>
    </row>
    <row r="75" spans="1:4" x14ac:dyDescent="0.2">
      <c r="A75" s="85" t="s">
        <v>75</v>
      </c>
      <c r="B75" s="86"/>
      <c r="C75" s="38">
        <v>4.75</v>
      </c>
    </row>
    <row r="76" spans="1:4" x14ac:dyDescent="0.2">
      <c r="A76" s="7" t="s">
        <v>59</v>
      </c>
    </row>
    <row r="77" spans="1:4" x14ac:dyDescent="0.2">
      <c r="A77" s="7" t="s">
        <v>40</v>
      </c>
    </row>
    <row r="79" spans="1:4" x14ac:dyDescent="0.2">
      <c r="A79" s="17" t="s">
        <v>241</v>
      </c>
      <c r="D79" s="54">
        <v>0.221592440719488</v>
      </c>
    </row>
    <row r="81" spans="1:1" x14ac:dyDescent="0.2">
      <c r="A81" s="17" t="s">
        <v>810</v>
      </c>
    </row>
    <row r="82" spans="1:1" x14ac:dyDescent="0.2">
      <c r="A82" s="56"/>
    </row>
    <row r="83" spans="1:1" x14ac:dyDescent="0.2">
      <c r="A83" s="57" t="s">
        <v>805</v>
      </c>
    </row>
    <row r="84" spans="1:1" x14ac:dyDescent="0.2">
      <c r="A84" s="58"/>
    </row>
    <row r="85" spans="1:1" x14ac:dyDescent="0.2">
      <c r="A85" s="59"/>
    </row>
    <row r="86" spans="1:1" x14ac:dyDescent="0.2">
      <c r="A86" s="59"/>
    </row>
    <row r="87" spans="1:1" x14ac:dyDescent="0.2">
      <c r="A87" s="59"/>
    </row>
    <row r="88" spans="1:1" x14ac:dyDescent="0.2">
      <c r="A88" s="59"/>
    </row>
    <row r="89" spans="1:1" x14ac:dyDescent="0.2">
      <c r="A89" s="59"/>
    </row>
    <row r="90" spans="1:1" x14ac:dyDescent="0.2">
      <c r="A90" s="59"/>
    </row>
    <row r="91" spans="1:1" x14ac:dyDescent="0.2">
      <c r="A91" s="59"/>
    </row>
    <row r="92" spans="1:1" x14ac:dyDescent="0.2">
      <c r="A92" s="59"/>
    </row>
    <row r="93" spans="1:1" x14ac:dyDescent="0.2">
      <c r="A93" s="59"/>
    </row>
    <row r="94" spans="1:1" x14ac:dyDescent="0.2">
      <c r="A94" s="59"/>
    </row>
    <row r="95" spans="1:1" x14ac:dyDescent="0.2">
      <c r="A95" s="59"/>
    </row>
    <row r="96" spans="1:1" x14ac:dyDescent="0.2">
      <c r="A96" s="59"/>
    </row>
    <row r="97" spans="1:1" x14ac:dyDescent="0.2">
      <c r="A97" s="57" t="s">
        <v>820</v>
      </c>
    </row>
    <row r="98" spans="1:1" x14ac:dyDescent="0.2">
      <c r="A98" s="59"/>
    </row>
    <row r="99" spans="1:1" x14ac:dyDescent="0.2">
      <c r="A99" s="57" t="s">
        <v>806</v>
      </c>
    </row>
    <row r="100" spans="1:1" x14ac:dyDescent="0.2">
      <c r="A100" s="59"/>
    </row>
    <row r="101" spans="1:1" x14ac:dyDescent="0.2">
      <c r="A101" s="59"/>
    </row>
    <row r="102" spans="1:1" x14ac:dyDescent="0.2">
      <c r="A102" s="59"/>
    </row>
    <row r="103" spans="1:1" x14ac:dyDescent="0.2">
      <c r="A103" s="59"/>
    </row>
    <row r="104" spans="1:1" x14ac:dyDescent="0.2">
      <c r="A104" s="59"/>
    </row>
    <row r="105" spans="1:1" x14ac:dyDescent="0.2">
      <c r="A105" s="59"/>
    </row>
    <row r="106" spans="1:1" x14ac:dyDescent="0.2">
      <c r="A106" s="59"/>
    </row>
    <row r="107" spans="1:1" x14ac:dyDescent="0.2">
      <c r="A107" s="59"/>
    </row>
    <row r="108" spans="1:1" x14ac:dyDescent="0.2">
      <c r="A108" s="59"/>
    </row>
    <row r="109" spans="1:1" x14ac:dyDescent="0.2">
      <c r="A109" s="59"/>
    </row>
    <row r="110" spans="1:1" x14ac:dyDescent="0.2">
      <c r="A110" s="59"/>
    </row>
    <row r="111" spans="1:1" x14ac:dyDescent="0.2">
      <c r="A111" s="59"/>
    </row>
  </sheetData>
  <mergeCells count="4">
    <mergeCell ref="A1:F1"/>
    <mergeCell ref="A73:B73"/>
    <mergeCell ref="A74:B74"/>
    <mergeCell ref="A75:B75"/>
  </mergeCells>
  <conditionalFormatting sqref="F2:F3 F5:F80">
    <cfRule type="cellIs" dxfId="37" priority="2" stopIfTrue="1" operator="between">
      <formula>0.009</formula>
      <formula>-0.009</formula>
    </cfRule>
  </conditionalFormatting>
  <conditionalFormatting sqref="F81:F213">
    <cfRule type="cellIs" dxfId="36" priority="1" stopIfTrue="1" operator="between">
      <formula>0.009</formula>
      <formula>-0.009</formula>
    </cfRule>
  </conditionalFormatting>
  <hyperlinks>
    <hyperlink ref="A82"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99"/>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140625" style="7" bestFit="1" customWidth="1"/>
    <col min="5" max="5" width="22.85546875" style="10" customWidth="1"/>
    <col min="6" max="6" width="13.5703125" style="11" bestFit="1" customWidth="1"/>
    <col min="7" max="16384" width="9.140625" style="7"/>
  </cols>
  <sheetData>
    <row r="1" spans="1:6" s="1" customFormat="1" ht="15" x14ac:dyDescent="0.2">
      <c r="A1" s="87" t="s">
        <v>20</v>
      </c>
      <c r="B1" s="88"/>
      <c r="C1" s="88"/>
      <c r="D1" s="88"/>
      <c r="E1" s="88"/>
      <c r="F1" s="8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306</v>
      </c>
      <c r="D4" s="13" t="s">
        <v>1</v>
      </c>
      <c r="E4" s="15" t="s">
        <v>6</v>
      </c>
      <c r="F4" s="12" t="s">
        <v>3</v>
      </c>
    </row>
    <row r="5" spans="1:6" x14ac:dyDescent="0.2">
      <c r="A5" s="19" t="s">
        <v>81</v>
      </c>
      <c r="B5" s="20"/>
      <c r="C5" s="20"/>
      <c r="D5" s="20"/>
      <c r="E5" s="21"/>
      <c r="F5" s="22"/>
    </row>
    <row r="6" spans="1:6" x14ac:dyDescent="0.2">
      <c r="A6" s="23" t="s">
        <v>26</v>
      </c>
      <c r="B6" s="24"/>
      <c r="C6" s="24"/>
      <c r="D6" s="24"/>
      <c r="E6" s="25"/>
      <c r="F6" s="26"/>
    </row>
    <row r="7" spans="1:6" x14ac:dyDescent="0.2">
      <c r="A7" s="24" t="s">
        <v>91</v>
      </c>
      <c r="B7" s="24" t="s">
        <v>90</v>
      </c>
      <c r="C7" s="24" t="s">
        <v>92</v>
      </c>
      <c r="D7" s="27">
        <v>550000</v>
      </c>
      <c r="E7" s="25">
        <v>11684.2</v>
      </c>
      <c r="F7" s="26">
        <v>9.7412362025263004</v>
      </c>
    </row>
    <row r="8" spans="1:6" x14ac:dyDescent="0.2">
      <c r="A8" s="24" t="s">
        <v>86</v>
      </c>
      <c r="B8" s="24" t="s">
        <v>85</v>
      </c>
      <c r="C8" s="24" t="s">
        <v>84</v>
      </c>
      <c r="D8" s="27">
        <v>925000</v>
      </c>
      <c r="E8" s="25">
        <v>7695.0749999999998</v>
      </c>
      <c r="F8" s="26">
        <v>6.4154621772269502</v>
      </c>
    </row>
    <row r="9" spans="1:6" x14ac:dyDescent="0.2">
      <c r="A9" s="24" t="s">
        <v>109</v>
      </c>
      <c r="B9" s="24" t="s">
        <v>108</v>
      </c>
      <c r="C9" s="24" t="s">
        <v>110</v>
      </c>
      <c r="D9" s="27">
        <v>3600000</v>
      </c>
      <c r="E9" s="25">
        <v>6161.4</v>
      </c>
      <c r="F9" s="26">
        <v>5.1368217540135896</v>
      </c>
    </row>
    <row r="10" spans="1:6" x14ac:dyDescent="0.2">
      <c r="A10" s="24" t="s">
        <v>96</v>
      </c>
      <c r="B10" s="24" t="s">
        <v>95</v>
      </c>
      <c r="C10" s="24" t="s">
        <v>97</v>
      </c>
      <c r="D10" s="27">
        <v>750000</v>
      </c>
      <c r="E10" s="25">
        <v>5777.25</v>
      </c>
      <c r="F10" s="26">
        <v>4.8165519976588103</v>
      </c>
    </row>
    <row r="11" spans="1:6" x14ac:dyDescent="0.2">
      <c r="A11" s="24" t="s">
        <v>99</v>
      </c>
      <c r="B11" s="24" t="s">
        <v>98</v>
      </c>
      <c r="C11" s="24" t="s">
        <v>100</v>
      </c>
      <c r="D11" s="27">
        <v>243000</v>
      </c>
      <c r="E11" s="25">
        <v>5719.8554999999997</v>
      </c>
      <c r="F11" s="26">
        <v>4.7687016201211199</v>
      </c>
    </row>
    <row r="12" spans="1:6" x14ac:dyDescent="0.2">
      <c r="A12" s="24" t="s">
        <v>271</v>
      </c>
      <c r="B12" s="24" t="s">
        <v>270</v>
      </c>
      <c r="C12" s="24" t="s">
        <v>110</v>
      </c>
      <c r="D12" s="27">
        <v>2625000</v>
      </c>
      <c r="E12" s="25">
        <v>5687.0625</v>
      </c>
      <c r="F12" s="26">
        <v>4.7413617629816098</v>
      </c>
    </row>
    <row r="13" spans="1:6" x14ac:dyDescent="0.2">
      <c r="A13" s="24" t="s">
        <v>633</v>
      </c>
      <c r="B13" s="24" t="s">
        <v>632</v>
      </c>
      <c r="C13" s="24" t="s">
        <v>129</v>
      </c>
      <c r="D13" s="27">
        <v>340000</v>
      </c>
      <c r="E13" s="25">
        <v>5493.21</v>
      </c>
      <c r="F13" s="26">
        <v>4.5797449650022699</v>
      </c>
    </row>
    <row r="14" spans="1:6" x14ac:dyDescent="0.2">
      <c r="A14" s="24" t="s">
        <v>94</v>
      </c>
      <c r="B14" s="24" t="s">
        <v>93</v>
      </c>
      <c r="C14" s="24" t="s">
        <v>84</v>
      </c>
      <c r="D14" s="27">
        <v>500000</v>
      </c>
      <c r="E14" s="25">
        <v>4358</v>
      </c>
      <c r="F14" s="26">
        <v>3.6333088590241198</v>
      </c>
    </row>
    <row r="15" spans="1:6" x14ac:dyDescent="0.2">
      <c r="A15" s="24" t="s">
        <v>635</v>
      </c>
      <c r="B15" s="24" t="s">
        <v>634</v>
      </c>
      <c r="C15" s="24" t="s">
        <v>198</v>
      </c>
      <c r="D15" s="27">
        <v>185000</v>
      </c>
      <c r="E15" s="25">
        <v>3929.8625000000002</v>
      </c>
      <c r="F15" s="26">
        <v>3.2763662771906099</v>
      </c>
    </row>
    <row r="16" spans="1:6" x14ac:dyDescent="0.2">
      <c r="A16" s="24" t="s">
        <v>102</v>
      </c>
      <c r="B16" s="24" t="s">
        <v>101</v>
      </c>
      <c r="C16" s="24" t="s">
        <v>84</v>
      </c>
      <c r="D16" s="27">
        <v>700000</v>
      </c>
      <c r="E16" s="25">
        <v>3874.5</v>
      </c>
      <c r="F16" s="26">
        <v>3.2302099986895301</v>
      </c>
    </row>
    <row r="17" spans="1:6" x14ac:dyDescent="0.2">
      <c r="A17" s="24" t="s">
        <v>128</v>
      </c>
      <c r="B17" s="24" t="s">
        <v>127</v>
      </c>
      <c r="C17" s="24" t="s">
        <v>129</v>
      </c>
      <c r="D17" s="27">
        <v>1212983</v>
      </c>
      <c r="E17" s="25">
        <v>3801.4887220000001</v>
      </c>
      <c r="F17" s="26">
        <v>3.16933975473219</v>
      </c>
    </row>
    <row r="18" spans="1:6" x14ac:dyDescent="0.2">
      <c r="A18" s="24" t="s">
        <v>458</v>
      </c>
      <c r="B18" s="24" t="s">
        <v>457</v>
      </c>
      <c r="C18" s="24" t="s">
        <v>427</v>
      </c>
      <c r="D18" s="27">
        <v>540000</v>
      </c>
      <c r="E18" s="25">
        <v>3238.11</v>
      </c>
      <c r="F18" s="26">
        <v>2.6996451926330001</v>
      </c>
    </row>
    <row r="19" spans="1:6" x14ac:dyDescent="0.2">
      <c r="A19" s="24" t="s">
        <v>555</v>
      </c>
      <c r="B19" s="24" t="s">
        <v>554</v>
      </c>
      <c r="C19" s="24" t="s">
        <v>161</v>
      </c>
      <c r="D19" s="27">
        <v>1975000</v>
      </c>
      <c r="E19" s="25">
        <v>2952.625</v>
      </c>
      <c r="F19" s="26">
        <v>2.4616334488013099</v>
      </c>
    </row>
    <row r="20" spans="1:6" x14ac:dyDescent="0.2">
      <c r="A20" s="24" t="s">
        <v>609</v>
      </c>
      <c r="B20" s="24" t="s">
        <v>608</v>
      </c>
      <c r="C20" s="24" t="s">
        <v>129</v>
      </c>
      <c r="D20" s="27">
        <v>330000</v>
      </c>
      <c r="E20" s="25">
        <v>2884.53</v>
      </c>
      <c r="F20" s="26">
        <v>2.4048619557413602</v>
      </c>
    </row>
    <row r="21" spans="1:6" x14ac:dyDescent="0.2">
      <c r="A21" s="24" t="s">
        <v>180</v>
      </c>
      <c r="B21" s="24" t="s">
        <v>179</v>
      </c>
      <c r="C21" s="24" t="s">
        <v>181</v>
      </c>
      <c r="D21" s="27">
        <v>190000</v>
      </c>
      <c r="E21" s="25">
        <v>2877.74</v>
      </c>
      <c r="F21" s="26">
        <v>2.3992010637834</v>
      </c>
    </row>
    <row r="22" spans="1:6" x14ac:dyDescent="0.2">
      <c r="A22" s="24" t="s">
        <v>484</v>
      </c>
      <c r="B22" s="24" t="s">
        <v>483</v>
      </c>
      <c r="C22" s="24" t="s">
        <v>92</v>
      </c>
      <c r="D22" s="27">
        <v>105084</v>
      </c>
      <c r="E22" s="25">
        <v>2750.8889519999998</v>
      </c>
      <c r="F22" s="26">
        <v>2.2934440567905399</v>
      </c>
    </row>
    <row r="23" spans="1:6" x14ac:dyDescent="0.2">
      <c r="A23" s="24" t="s">
        <v>273</v>
      </c>
      <c r="B23" s="24" t="s">
        <v>272</v>
      </c>
      <c r="C23" s="24" t="s">
        <v>122</v>
      </c>
      <c r="D23" s="27">
        <v>600000</v>
      </c>
      <c r="E23" s="25">
        <v>2552.6999999999998</v>
      </c>
      <c r="F23" s="26">
        <v>2.12821191473861</v>
      </c>
    </row>
    <row r="24" spans="1:6" x14ac:dyDescent="0.2">
      <c r="A24" s="24" t="s">
        <v>576</v>
      </c>
      <c r="B24" s="24" t="s">
        <v>575</v>
      </c>
      <c r="C24" s="24" t="s">
        <v>198</v>
      </c>
      <c r="D24" s="27">
        <v>400000</v>
      </c>
      <c r="E24" s="25">
        <v>2513.8000000000002</v>
      </c>
      <c r="F24" s="26">
        <v>2.0957805896775699</v>
      </c>
    </row>
    <row r="25" spans="1:6" x14ac:dyDescent="0.2">
      <c r="A25" s="24" t="s">
        <v>118</v>
      </c>
      <c r="B25" s="24" t="s">
        <v>117</v>
      </c>
      <c r="C25" s="24" t="s">
        <v>119</v>
      </c>
      <c r="D25" s="27">
        <v>35100</v>
      </c>
      <c r="E25" s="25">
        <v>2487.0280499999999</v>
      </c>
      <c r="F25" s="26">
        <v>2.0734605430716999</v>
      </c>
    </row>
    <row r="26" spans="1:6" x14ac:dyDescent="0.2">
      <c r="A26" s="24" t="s">
        <v>586</v>
      </c>
      <c r="B26" s="24" t="s">
        <v>585</v>
      </c>
      <c r="C26" s="24" t="s">
        <v>587</v>
      </c>
      <c r="D26" s="27">
        <v>2000000</v>
      </c>
      <c r="E26" s="25">
        <v>2394</v>
      </c>
      <c r="F26" s="26">
        <v>1.9959021130114101</v>
      </c>
    </row>
    <row r="27" spans="1:6" x14ac:dyDescent="0.2">
      <c r="A27" s="24" t="s">
        <v>565</v>
      </c>
      <c r="B27" s="24" t="s">
        <v>564</v>
      </c>
      <c r="C27" s="24" t="s">
        <v>129</v>
      </c>
      <c r="D27" s="27">
        <v>155000</v>
      </c>
      <c r="E27" s="25">
        <v>2225.4899999999998</v>
      </c>
      <c r="F27" s="26">
        <v>1.8554136146557101</v>
      </c>
    </row>
    <row r="28" spans="1:6" x14ac:dyDescent="0.2">
      <c r="A28" s="24" t="s">
        <v>142</v>
      </c>
      <c r="B28" s="24" t="s">
        <v>141</v>
      </c>
      <c r="C28" s="24" t="s">
        <v>143</v>
      </c>
      <c r="D28" s="27">
        <v>25000</v>
      </c>
      <c r="E28" s="25">
        <v>2223.8249999999998</v>
      </c>
      <c r="F28" s="26">
        <v>1.85402548724629</v>
      </c>
    </row>
    <row r="29" spans="1:6" x14ac:dyDescent="0.2">
      <c r="A29" s="24" t="s">
        <v>468</v>
      </c>
      <c r="B29" s="24" t="s">
        <v>467</v>
      </c>
      <c r="C29" s="24" t="s">
        <v>129</v>
      </c>
      <c r="D29" s="27">
        <v>234853</v>
      </c>
      <c r="E29" s="25">
        <v>2052.8500730000001</v>
      </c>
      <c r="F29" s="26">
        <v>1.7114819542173501</v>
      </c>
    </row>
    <row r="30" spans="1:6" x14ac:dyDescent="0.2">
      <c r="A30" s="24" t="s">
        <v>266</v>
      </c>
      <c r="B30" s="24" t="s">
        <v>265</v>
      </c>
      <c r="C30" s="24" t="s">
        <v>267</v>
      </c>
      <c r="D30" s="27">
        <v>1400000</v>
      </c>
      <c r="E30" s="25">
        <v>2028.6</v>
      </c>
      <c r="F30" s="26">
        <v>1.6912644220780899</v>
      </c>
    </row>
    <row r="31" spans="1:6" x14ac:dyDescent="0.2">
      <c r="A31" s="24" t="s">
        <v>505</v>
      </c>
      <c r="B31" s="24" t="s">
        <v>504</v>
      </c>
      <c r="C31" s="24" t="s">
        <v>129</v>
      </c>
      <c r="D31" s="27">
        <v>350000</v>
      </c>
      <c r="E31" s="25">
        <v>1990.625</v>
      </c>
      <c r="F31" s="26">
        <v>1.65960427891117</v>
      </c>
    </row>
    <row r="32" spans="1:6" x14ac:dyDescent="0.2">
      <c r="A32" s="24" t="s">
        <v>490</v>
      </c>
      <c r="B32" s="24" t="s">
        <v>489</v>
      </c>
      <c r="C32" s="24" t="s">
        <v>198</v>
      </c>
      <c r="D32" s="27">
        <v>3000000</v>
      </c>
      <c r="E32" s="25">
        <v>1932</v>
      </c>
      <c r="F32" s="26">
        <v>1.61072802102676</v>
      </c>
    </row>
    <row r="33" spans="1:9" x14ac:dyDescent="0.2">
      <c r="A33" s="24" t="s">
        <v>628</v>
      </c>
      <c r="B33" s="24" t="s">
        <v>627</v>
      </c>
      <c r="C33" s="24" t="s">
        <v>137</v>
      </c>
      <c r="D33" s="27">
        <v>350000</v>
      </c>
      <c r="E33" s="25">
        <v>1894.9</v>
      </c>
      <c r="F33" s="26">
        <v>1.5797973742461699</v>
      </c>
    </row>
    <row r="34" spans="1:9" x14ac:dyDescent="0.2">
      <c r="A34" s="24" t="s">
        <v>136</v>
      </c>
      <c r="B34" s="24" t="s">
        <v>135</v>
      </c>
      <c r="C34" s="24" t="s">
        <v>137</v>
      </c>
      <c r="D34" s="27">
        <v>534718</v>
      </c>
      <c r="E34" s="25">
        <v>1769.6492209999999</v>
      </c>
      <c r="F34" s="26">
        <v>1.47537452777064</v>
      </c>
    </row>
    <row r="35" spans="1:9" x14ac:dyDescent="0.2">
      <c r="A35" s="24" t="s">
        <v>263</v>
      </c>
      <c r="B35" s="24" t="s">
        <v>262</v>
      </c>
      <c r="C35" s="24" t="s">
        <v>264</v>
      </c>
      <c r="D35" s="27">
        <v>1700000</v>
      </c>
      <c r="E35" s="25">
        <v>1614.15</v>
      </c>
      <c r="F35" s="26">
        <v>1.3457332480022499</v>
      </c>
    </row>
    <row r="36" spans="1:9" x14ac:dyDescent="0.2">
      <c r="A36" s="24" t="s">
        <v>683</v>
      </c>
      <c r="B36" s="24" t="s">
        <v>682</v>
      </c>
      <c r="C36" s="24" t="s">
        <v>164</v>
      </c>
      <c r="D36" s="27">
        <v>1100000</v>
      </c>
      <c r="E36" s="25">
        <v>1598.3</v>
      </c>
      <c r="F36" s="26">
        <v>1.33251894203264</v>
      </c>
    </row>
    <row r="37" spans="1:9" x14ac:dyDescent="0.2">
      <c r="A37" s="24" t="s">
        <v>160</v>
      </c>
      <c r="B37" s="24" t="s">
        <v>159</v>
      </c>
      <c r="C37" s="24" t="s">
        <v>161</v>
      </c>
      <c r="D37" s="27">
        <v>60000</v>
      </c>
      <c r="E37" s="25">
        <v>1253.04</v>
      </c>
      <c r="F37" s="26">
        <v>1.0446721736373501</v>
      </c>
    </row>
    <row r="38" spans="1:9" x14ac:dyDescent="0.2">
      <c r="A38" s="24" t="s">
        <v>188</v>
      </c>
      <c r="B38" s="24" t="s">
        <v>187</v>
      </c>
      <c r="C38" s="24" t="s">
        <v>119</v>
      </c>
      <c r="D38" s="27">
        <v>62058</v>
      </c>
      <c r="E38" s="25">
        <v>1221.4876139999999</v>
      </c>
      <c r="F38" s="26">
        <v>1.01836662898909</v>
      </c>
    </row>
    <row r="39" spans="1:9" x14ac:dyDescent="0.2">
      <c r="A39" s="24" t="s">
        <v>641</v>
      </c>
      <c r="B39" s="24" t="s">
        <v>640</v>
      </c>
      <c r="C39" s="24" t="s">
        <v>92</v>
      </c>
      <c r="D39" s="27">
        <v>949129</v>
      </c>
      <c r="E39" s="25">
        <v>1041.6690779999999</v>
      </c>
      <c r="F39" s="26">
        <v>0.86845008932282897</v>
      </c>
    </row>
    <row r="40" spans="1:9" x14ac:dyDescent="0.2">
      <c r="A40" s="24" t="s">
        <v>472</v>
      </c>
      <c r="B40" s="24" t="s">
        <v>471</v>
      </c>
      <c r="C40" s="24" t="s">
        <v>119</v>
      </c>
      <c r="D40" s="27">
        <v>118207</v>
      </c>
      <c r="E40" s="25">
        <v>869.64889900000003</v>
      </c>
      <c r="F40" s="26">
        <v>0.72503511908611096</v>
      </c>
    </row>
    <row r="41" spans="1:9" x14ac:dyDescent="0.2">
      <c r="A41" s="24" t="s">
        <v>685</v>
      </c>
      <c r="B41" s="24" t="s">
        <v>684</v>
      </c>
      <c r="C41" s="24" t="s">
        <v>427</v>
      </c>
      <c r="D41" s="27">
        <v>725000</v>
      </c>
      <c r="E41" s="25">
        <v>650.32500000000005</v>
      </c>
      <c r="F41" s="26">
        <v>0.54218255707775598</v>
      </c>
    </row>
    <row r="42" spans="1:9" x14ac:dyDescent="0.2">
      <c r="A42" s="24" t="s">
        <v>444</v>
      </c>
      <c r="B42" s="24" t="s">
        <v>443</v>
      </c>
      <c r="C42" s="24" t="s">
        <v>129</v>
      </c>
      <c r="D42" s="27">
        <v>65000</v>
      </c>
      <c r="E42" s="25">
        <v>360.0675</v>
      </c>
      <c r="F42" s="26">
        <v>0.30019193152745899</v>
      </c>
    </row>
    <row r="43" spans="1:9" x14ac:dyDescent="0.2">
      <c r="A43" s="24" t="s">
        <v>541</v>
      </c>
      <c r="B43" s="24" t="s">
        <v>540</v>
      </c>
      <c r="C43" s="24" t="s">
        <v>339</v>
      </c>
      <c r="D43" s="27">
        <v>20319</v>
      </c>
      <c r="E43" s="25">
        <v>157.04555099999999</v>
      </c>
      <c r="F43" s="26">
        <v>0.13093047079362699</v>
      </c>
    </row>
    <row r="44" spans="1:9" x14ac:dyDescent="0.2">
      <c r="A44" s="23" t="s">
        <v>27</v>
      </c>
      <c r="B44" s="23"/>
      <c r="C44" s="23"/>
      <c r="D44" s="23"/>
      <c r="E44" s="28">
        <f>SUM(E7:E43)</f>
        <v>113716.99915999999</v>
      </c>
      <c r="F44" s="29">
        <f>SUM(F7:F43)</f>
        <v>94.807017088037313</v>
      </c>
      <c r="G44" s="17"/>
      <c r="H44" s="17"/>
      <c r="I44" s="17"/>
    </row>
    <row r="45" spans="1:9" x14ac:dyDescent="0.2">
      <c r="A45" s="24"/>
      <c r="B45" s="24"/>
      <c r="C45" s="24"/>
      <c r="D45" s="24"/>
      <c r="E45" s="25"/>
      <c r="F45" s="26"/>
    </row>
    <row r="46" spans="1:9" x14ac:dyDescent="0.2">
      <c r="A46" s="23" t="s">
        <v>30</v>
      </c>
      <c r="B46" s="23"/>
      <c r="C46" s="23"/>
      <c r="D46" s="23"/>
      <c r="E46" s="28">
        <f>E44</f>
        <v>113716.99915999999</v>
      </c>
      <c r="F46" s="29">
        <f>F44</f>
        <v>94.807017088037313</v>
      </c>
      <c r="G46" s="17"/>
      <c r="H46" s="17"/>
      <c r="I46" s="17"/>
    </row>
    <row r="47" spans="1:9" x14ac:dyDescent="0.2">
      <c r="A47" s="23"/>
      <c r="B47" s="23"/>
      <c r="C47" s="23"/>
      <c r="D47" s="23"/>
      <c r="E47" s="28"/>
      <c r="F47" s="29"/>
      <c r="G47" s="17"/>
      <c r="H47" s="17"/>
      <c r="I47" s="17"/>
    </row>
    <row r="48" spans="1:9" x14ac:dyDescent="0.2">
      <c r="A48" s="23" t="s">
        <v>32</v>
      </c>
      <c r="B48" s="23"/>
      <c r="C48" s="23"/>
      <c r="D48" s="23"/>
      <c r="E48" s="28">
        <f>E50-(E44)</f>
        <v>6228.7629289000033</v>
      </c>
      <c r="F48" s="29">
        <f>F50-(F44)</f>
        <v>5.1929829119626874</v>
      </c>
      <c r="G48" s="17"/>
      <c r="H48" s="17"/>
      <c r="I48" s="17"/>
    </row>
    <row r="49" spans="1:9" x14ac:dyDescent="0.2">
      <c r="A49" s="23"/>
      <c r="B49" s="23"/>
      <c r="C49" s="23"/>
      <c r="D49" s="23"/>
      <c r="E49" s="28"/>
      <c r="F49" s="29"/>
      <c r="G49" s="17"/>
      <c r="H49" s="17"/>
      <c r="I49" s="17"/>
    </row>
    <row r="50" spans="1:9" x14ac:dyDescent="0.2">
      <c r="A50" s="30" t="s">
        <v>31</v>
      </c>
      <c r="B50" s="30"/>
      <c r="C50" s="30"/>
      <c r="D50" s="30"/>
      <c r="E50" s="31">
        <v>119945.7620889</v>
      </c>
      <c r="F50" s="32">
        <v>100</v>
      </c>
      <c r="G50" s="17"/>
      <c r="H50" s="17"/>
      <c r="I50" s="17"/>
    </row>
    <row r="52" spans="1:9" x14ac:dyDescent="0.2">
      <c r="A52" s="17" t="s">
        <v>35</v>
      </c>
    </row>
    <row r="53" spans="1:9" x14ac:dyDescent="0.2">
      <c r="A53" s="17" t="s">
        <v>36</v>
      </c>
    </row>
    <row r="54" spans="1:9" x14ac:dyDescent="0.2">
      <c r="A54" s="17" t="s">
        <v>37</v>
      </c>
      <c r="B54" s="17"/>
      <c r="C54" s="33" t="s">
        <v>39</v>
      </c>
      <c r="D54" s="17" t="s">
        <v>38</v>
      </c>
    </row>
    <row r="55" spans="1:9" x14ac:dyDescent="0.2">
      <c r="A55" s="7" t="s">
        <v>72</v>
      </c>
      <c r="C55" s="34">
        <v>64.326499999999996</v>
      </c>
      <c r="D55" s="34">
        <v>70.655100000000004</v>
      </c>
    </row>
    <row r="56" spans="1:9" x14ac:dyDescent="0.2">
      <c r="A56" s="7" t="s">
        <v>74</v>
      </c>
      <c r="C56" s="34">
        <v>25.917999999999999</v>
      </c>
      <c r="D56" s="34">
        <v>26.2027</v>
      </c>
    </row>
    <row r="57" spans="1:9" x14ac:dyDescent="0.2">
      <c r="A57" s="7" t="s">
        <v>73</v>
      </c>
      <c r="C57" s="34">
        <v>71.707499999999996</v>
      </c>
      <c r="D57" s="34">
        <v>79.170199999999994</v>
      </c>
    </row>
    <row r="58" spans="1:9" x14ac:dyDescent="0.2">
      <c r="A58" s="7" t="s">
        <v>75</v>
      </c>
      <c r="C58" s="34">
        <v>30.507999999999999</v>
      </c>
      <c r="D58" s="34">
        <v>30.930800000000001</v>
      </c>
    </row>
    <row r="60" spans="1:9" x14ac:dyDescent="0.2">
      <c r="A60" s="17" t="s">
        <v>41</v>
      </c>
    </row>
    <row r="61" spans="1:9" x14ac:dyDescent="0.2">
      <c r="A61" s="89" t="s">
        <v>57</v>
      </c>
      <c r="B61" s="90"/>
      <c r="C61" s="37" t="s">
        <v>58</v>
      </c>
    </row>
    <row r="62" spans="1:9" x14ac:dyDescent="0.2">
      <c r="A62" s="85" t="s">
        <v>74</v>
      </c>
      <c r="B62" s="86"/>
      <c r="C62" s="38">
        <v>2.35</v>
      </c>
    </row>
    <row r="63" spans="1:9" x14ac:dyDescent="0.2">
      <c r="A63" s="85" t="s">
        <v>75</v>
      </c>
      <c r="B63" s="86"/>
      <c r="C63" s="38">
        <v>2.85</v>
      </c>
    </row>
    <row r="64" spans="1:9" x14ac:dyDescent="0.2">
      <c r="A64" s="7" t="s">
        <v>59</v>
      </c>
    </row>
    <row r="65" spans="1:4" x14ac:dyDescent="0.2">
      <c r="A65" s="7" t="s">
        <v>40</v>
      </c>
    </row>
    <row r="67" spans="1:4" x14ac:dyDescent="0.2">
      <c r="A67" s="17" t="s">
        <v>241</v>
      </c>
      <c r="D67" s="54">
        <v>0.106053578728746</v>
      </c>
    </row>
    <row r="69" spans="1:4" x14ac:dyDescent="0.2">
      <c r="A69" s="17" t="s">
        <v>810</v>
      </c>
    </row>
    <row r="70" spans="1:4" x14ac:dyDescent="0.2">
      <c r="A70" s="56"/>
    </row>
    <row r="71" spans="1:4" x14ac:dyDescent="0.2">
      <c r="A71" s="57" t="s">
        <v>805</v>
      </c>
    </row>
    <row r="72" spans="1:4" x14ac:dyDescent="0.2">
      <c r="A72" s="58"/>
    </row>
    <row r="73" spans="1:4" x14ac:dyDescent="0.2">
      <c r="A73" s="59"/>
    </row>
    <row r="74" spans="1:4" x14ac:dyDescent="0.2">
      <c r="A74" s="59"/>
    </row>
    <row r="75" spans="1:4" x14ac:dyDescent="0.2">
      <c r="A75" s="59"/>
    </row>
    <row r="76" spans="1:4" x14ac:dyDescent="0.2">
      <c r="A76" s="59"/>
    </row>
    <row r="77" spans="1:4" x14ac:dyDescent="0.2">
      <c r="A77" s="59"/>
    </row>
    <row r="78" spans="1:4" x14ac:dyDescent="0.2">
      <c r="A78" s="59"/>
    </row>
    <row r="79" spans="1:4" x14ac:dyDescent="0.2">
      <c r="A79" s="59"/>
    </row>
    <row r="80" spans="1:4" x14ac:dyDescent="0.2">
      <c r="A80" s="59"/>
    </row>
    <row r="81" spans="1:1" x14ac:dyDescent="0.2">
      <c r="A81" s="59"/>
    </row>
    <row r="82" spans="1:1" x14ac:dyDescent="0.2">
      <c r="A82" s="59"/>
    </row>
    <row r="83" spans="1:1" x14ac:dyDescent="0.2">
      <c r="A83" s="59"/>
    </row>
    <row r="84" spans="1:1" x14ac:dyDescent="0.2">
      <c r="A84" s="59"/>
    </row>
    <row r="85" spans="1:1" x14ac:dyDescent="0.2">
      <c r="A85" s="57" t="s">
        <v>821</v>
      </c>
    </row>
    <row r="86" spans="1:1" x14ac:dyDescent="0.2">
      <c r="A86" s="59"/>
    </row>
    <row r="87" spans="1:1" x14ac:dyDescent="0.2">
      <c r="A87" s="57" t="s">
        <v>806</v>
      </c>
    </row>
    <row r="88" spans="1:1" x14ac:dyDescent="0.2">
      <c r="A88" s="59"/>
    </row>
    <row r="89" spans="1:1" x14ac:dyDescent="0.2">
      <c r="A89" s="59"/>
    </row>
    <row r="90" spans="1:1" x14ac:dyDescent="0.2">
      <c r="A90" s="59"/>
    </row>
    <row r="91" spans="1:1" x14ac:dyDescent="0.2">
      <c r="A91" s="59"/>
    </row>
    <row r="92" spans="1:1" x14ac:dyDescent="0.2">
      <c r="A92" s="59"/>
    </row>
    <row r="93" spans="1:1" x14ac:dyDescent="0.2">
      <c r="A93" s="59"/>
    </row>
    <row r="94" spans="1:1" x14ac:dyDescent="0.2">
      <c r="A94" s="59"/>
    </row>
    <row r="95" spans="1:1" x14ac:dyDescent="0.2">
      <c r="A95" s="59"/>
    </row>
    <row r="96" spans="1:1" x14ac:dyDescent="0.2">
      <c r="A96" s="59"/>
    </row>
    <row r="97" spans="1:1" x14ac:dyDescent="0.2">
      <c r="A97" s="59"/>
    </row>
    <row r="98" spans="1:1" x14ac:dyDescent="0.2">
      <c r="A98" s="59"/>
    </row>
    <row r="99" spans="1:1" x14ac:dyDescent="0.2">
      <c r="A99" s="59"/>
    </row>
  </sheetData>
  <mergeCells count="4">
    <mergeCell ref="A1:F1"/>
    <mergeCell ref="A61:B61"/>
    <mergeCell ref="A62:B62"/>
    <mergeCell ref="A63:B63"/>
  </mergeCells>
  <conditionalFormatting sqref="F2:F3 F5:F68">
    <cfRule type="cellIs" dxfId="35" priority="2" stopIfTrue="1" operator="between">
      <formula>0.009</formula>
      <formula>-0.009</formula>
    </cfRule>
  </conditionalFormatting>
  <conditionalFormatting sqref="F69:F201">
    <cfRule type="cellIs" dxfId="34" priority="1" stopIfTrue="1" operator="between">
      <formula>0.009</formula>
      <formula>-0.009</formula>
    </cfRule>
  </conditionalFormatting>
  <hyperlinks>
    <hyperlink ref="A70"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20"/>
  <sheetViews>
    <sheetView workbookViewId="0">
      <selection sqref="A1:F1"/>
    </sheetView>
  </sheetViews>
  <sheetFormatPr defaultColWidth="9.140625" defaultRowHeight="11.25" x14ac:dyDescent="0.2"/>
  <cols>
    <col min="1" max="1" width="38.7109375" style="7" bestFit="1" customWidth="1"/>
    <col min="2" max="2" width="39.5703125" style="7" bestFit="1" customWidth="1"/>
    <col min="3" max="3" width="25.5703125" style="7" bestFit="1" customWidth="1"/>
    <col min="4" max="4" width="15.140625" style="7" bestFit="1" customWidth="1"/>
    <col min="5" max="5" width="22.85546875" style="10" customWidth="1"/>
    <col min="6" max="6" width="14.7109375" style="11" bestFit="1" customWidth="1"/>
    <col min="7" max="16384" width="9.140625" style="7"/>
  </cols>
  <sheetData>
    <row r="1" spans="1:6" s="1" customFormat="1" ht="15" x14ac:dyDescent="0.2">
      <c r="A1" s="87" t="s">
        <v>21</v>
      </c>
      <c r="B1" s="88"/>
      <c r="C1" s="88"/>
      <c r="D1" s="88"/>
      <c r="E1" s="88"/>
      <c r="F1" s="8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306</v>
      </c>
      <c r="D4" s="13" t="s">
        <v>1</v>
      </c>
      <c r="E4" s="15" t="s">
        <v>6</v>
      </c>
      <c r="F4" s="12" t="s">
        <v>3</v>
      </c>
    </row>
    <row r="5" spans="1:6" x14ac:dyDescent="0.2">
      <c r="A5" s="19" t="s">
        <v>81</v>
      </c>
      <c r="B5" s="20"/>
      <c r="C5" s="20"/>
      <c r="D5" s="20"/>
      <c r="E5" s="21"/>
      <c r="F5" s="22"/>
    </row>
    <row r="6" spans="1:6" x14ac:dyDescent="0.2">
      <c r="A6" s="23" t="s">
        <v>26</v>
      </c>
      <c r="B6" s="24"/>
      <c r="C6" s="24"/>
      <c r="D6" s="24"/>
      <c r="E6" s="25"/>
      <c r="F6" s="26"/>
    </row>
    <row r="7" spans="1:6" x14ac:dyDescent="0.2">
      <c r="A7" s="24" t="s">
        <v>86</v>
      </c>
      <c r="B7" s="24" t="s">
        <v>85</v>
      </c>
      <c r="C7" s="24" t="s">
        <v>84</v>
      </c>
      <c r="D7" s="27">
        <v>115639</v>
      </c>
      <c r="E7" s="25">
        <v>962.00084100000004</v>
      </c>
      <c r="F7" s="26">
        <v>3.2269825193538999</v>
      </c>
    </row>
    <row r="8" spans="1:6" x14ac:dyDescent="0.2">
      <c r="A8" s="24" t="s">
        <v>83</v>
      </c>
      <c r="B8" s="24" t="s">
        <v>82</v>
      </c>
      <c r="C8" s="24" t="s">
        <v>84</v>
      </c>
      <c r="D8" s="27">
        <v>46047</v>
      </c>
      <c r="E8" s="25">
        <v>738.36364500000002</v>
      </c>
      <c r="F8" s="26">
        <v>2.4768030066009401</v>
      </c>
    </row>
    <row r="9" spans="1:6" x14ac:dyDescent="0.2">
      <c r="A9" s="24" t="s">
        <v>637</v>
      </c>
      <c r="B9" s="24" t="s">
        <v>636</v>
      </c>
      <c r="C9" s="24" t="s">
        <v>146</v>
      </c>
      <c r="D9" s="27">
        <v>74300</v>
      </c>
      <c r="E9" s="25">
        <v>430.08555000000001</v>
      </c>
      <c r="F9" s="26">
        <v>1.4426999359314601</v>
      </c>
    </row>
    <row r="10" spans="1:6" x14ac:dyDescent="0.2">
      <c r="A10" s="24" t="s">
        <v>687</v>
      </c>
      <c r="B10" s="24" t="s">
        <v>686</v>
      </c>
      <c r="C10" s="24" t="s">
        <v>438</v>
      </c>
      <c r="D10" s="27">
        <v>44932</v>
      </c>
      <c r="E10" s="25">
        <v>327.77893999999998</v>
      </c>
      <c r="F10" s="26">
        <v>1.09951765581913</v>
      </c>
    </row>
    <row r="11" spans="1:6" x14ac:dyDescent="0.2">
      <c r="A11" s="24" t="s">
        <v>99</v>
      </c>
      <c r="B11" s="24" t="s">
        <v>98</v>
      </c>
      <c r="C11" s="24" t="s">
        <v>100</v>
      </c>
      <c r="D11" s="27">
        <v>12822</v>
      </c>
      <c r="E11" s="25">
        <v>301.81064700000002</v>
      </c>
      <c r="F11" s="26">
        <v>1.0124083478050601</v>
      </c>
    </row>
    <row r="12" spans="1:6" x14ac:dyDescent="0.2">
      <c r="A12" s="24" t="s">
        <v>91</v>
      </c>
      <c r="B12" s="24" t="s">
        <v>90</v>
      </c>
      <c r="C12" s="24" t="s">
        <v>92</v>
      </c>
      <c r="D12" s="27">
        <v>12964</v>
      </c>
      <c r="E12" s="25">
        <v>275.40721600000001</v>
      </c>
      <c r="F12" s="26">
        <v>0.92383939167047402</v>
      </c>
    </row>
    <row r="13" spans="1:6" x14ac:dyDescent="0.2">
      <c r="A13" s="24" t="s">
        <v>448</v>
      </c>
      <c r="B13" s="24" t="s">
        <v>447</v>
      </c>
      <c r="C13" s="24" t="s">
        <v>164</v>
      </c>
      <c r="D13" s="27">
        <v>9974</v>
      </c>
      <c r="E13" s="25">
        <v>260.31641300000001</v>
      </c>
      <c r="F13" s="26">
        <v>0.87321806639866695</v>
      </c>
    </row>
    <row r="14" spans="1:6" x14ac:dyDescent="0.2">
      <c r="A14" s="24" t="s">
        <v>131</v>
      </c>
      <c r="B14" s="24" t="s">
        <v>130</v>
      </c>
      <c r="C14" s="24" t="s">
        <v>132</v>
      </c>
      <c r="D14" s="27">
        <v>31928</v>
      </c>
      <c r="E14" s="25">
        <v>245.41457199999999</v>
      </c>
      <c r="F14" s="26">
        <v>0.82323060447170604</v>
      </c>
    </row>
    <row r="15" spans="1:6" x14ac:dyDescent="0.2">
      <c r="A15" s="24" t="s">
        <v>572</v>
      </c>
      <c r="B15" s="24" t="s">
        <v>571</v>
      </c>
      <c r="C15" s="24" t="s">
        <v>427</v>
      </c>
      <c r="D15" s="27">
        <v>27579</v>
      </c>
      <c r="E15" s="25">
        <v>226.40980049999999</v>
      </c>
      <c r="F15" s="26">
        <v>0.75948007245443205</v>
      </c>
    </row>
    <row r="16" spans="1:6" x14ac:dyDescent="0.2">
      <c r="A16" s="24" t="s">
        <v>166</v>
      </c>
      <c r="B16" s="24" t="s">
        <v>165</v>
      </c>
      <c r="C16" s="24" t="s">
        <v>149</v>
      </c>
      <c r="D16" s="27">
        <v>413645</v>
      </c>
      <c r="E16" s="25">
        <v>205.7883875</v>
      </c>
      <c r="F16" s="26">
        <v>0.69030659937700301</v>
      </c>
    </row>
    <row r="17" spans="1:9" x14ac:dyDescent="0.2">
      <c r="A17" s="24" t="s">
        <v>151</v>
      </c>
      <c r="B17" s="24" t="s">
        <v>150</v>
      </c>
      <c r="C17" s="24" t="s">
        <v>143</v>
      </c>
      <c r="D17" s="27">
        <v>36740</v>
      </c>
      <c r="E17" s="25">
        <v>166.10154</v>
      </c>
      <c r="F17" s="26">
        <v>0.55717910335773102</v>
      </c>
    </row>
    <row r="18" spans="1:9" x14ac:dyDescent="0.2">
      <c r="A18" s="24" t="s">
        <v>316</v>
      </c>
      <c r="B18" s="24" t="s">
        <v>315</v>
      </c>
      <c r="C18" s="24" t="s">
        <v>181</v>
      </c>
      <c r="D18" s="27">
        <v>21574</v>
      </c>
      <c r="E18" s="25">
        <v>106.305885</v>
      </c>
      <c r="F18" s="26">
        <v>0.35659764314015402</v>
      </c>
    </row>
    <row r="19" spans="1:9" x14ac:dyDescent="0.2">
      <c r="A19" s="24" t="s">
        <v>689</v>
      </c>
      <c r="B19" s="24" t="s">
        <v>688</v>
      </c>
      <c r="C19" s="24" t="s">
        <v>137</v>
      </c>
      <c r="D19" s="27">
        <v>3617</v>
      </c>
      <c r="E19" s="25">
        <v>85.9815155</v>
      </c>
      <c r="F19" s="26">
        <v>0.28842058726023201</v>
      </c>
    </row>
    <row r="20" spans="1:9" x14ac:dyDescent="0.2">
      <c r="A20" s="23" t="s">
        <v>27</v>
      </c>
      <c r="B20" s="23"/>
      <c r="C20" s="23"/>
      <c r="D20" s="23"/>
      <c r="E20" s="28">
        <f>SUM(E7:E19)</f>
        <v>4331.7649524999997</v>
      </c>
      <c r="F20" s="29">
        <f>SUM(F7:F19)</f>
        <v>14.530683533640888</v>
      </c>
      <c r="G20" s="17"/>
      <c r="H20" s="17"/>
      <c r="I20" s="17"/>
    </row>
    <row r="21" spans="1:9" x14ac:dyDescent="0.2">
      <c r="A21" s="24"/>
      <c r="B21" s="24"/>
      <c r="C21" s="24"/>
      <c r="D21" s="24"/>
      <c r="E21" s="25"/>
      <c r="F21" s="26"/>
    </row>
    <row r="22" spans="1:9" x14ac:dyDescent="0.2">
      <c r="A22" s="23" t="s">
        <v>326</v>
      </c>
      <c r="B22" s="24"/>
      <c r="C22" s="24"/>
      <c r="D22" s="24"/>
      <c r="E22" s="25"/>
      <c r="F22" s="26"/>
    </row>
    <row r="23" spans="1:9" x14ac:dyDescent="0.2">
      <c r="A23" s="24" t="s">
        <v>406</v>
      </c>
      <c r="B23" s="24" t="s">
        <v>405</v>
      </c>
      <c r="C23" s="24" t="s">
        <v>334</v>
      </c>
      <c r="D23" s="27">
        <v>194000</v>
      </c>
      <c r="E23" s="25">
        <v>2758.6782579999999</v>
      </c>
      <c r="F23" s="26">
        <v>9.2538448363868699</v>
      </c>
    </row>
    <row r="24" spans="1:9" x14ac:dyDescent="0.2">
      <c r="A24" s="24" t="s">
        <v>385</v>
      </c>
      <c r="B24" s="24" t="s">
        <v>384</v>
      </c>
      <c r="C24" s="24" t="s">
        <v>334</v>
      </c>
      <c r="D24" s="27">
        <v>62858</v>
      </c>
      <c r="E24" s="25">
        <v>2541.0104449999999</v>
      </c>
      <c r="F24" s="26">
        <v>8.5236893129812596</v>
      </c>
    </row>
    <row r="25" spans="1:9" x14ac:dyDescent="0.2">
      <c r="A25" s="24" t="s">
        <v>383</v>
      </c>
      <c r="B25" s="24" t="s">
        <v>382</v>
      </c>
      <c r="C25" s="24" t="s">
        <v>89</v>
      </c>
      <c r="D25" s="27">
        <v>45900</v>
      </c>
      <c r="E25" s="25">
        <v>1833.4624859999999</v>
      </c>
      <c r="F25" s="26">
        <v>6.1502559457878396</v>
      </c>
    </row>
    <row r="26" spans="1:9" x14ac:dyDescent="0.2">
      <c r="A26" s="24" t="s">
        <v>691</v>
      </c>
      <c r="B26" s="24" t="s">
        <v>690</v>
      </c>
      <c r="C26" s="24" t="s">
        <v>146</v>
      </c>
      <c r="D26" s="27">
        <v>194000</v>
      </c>
      <c r="E26" s="25">
        <v>1795.3906360000001</v>
      </c>
      <c r="F26" s="26">
        <v>6.0225458761149699</v>
      </c>
    </row>
    <row r="27" spans="1:9" x14ac:dyDescent="0.2">
      <c r="A27" s="24" t="s">
        <v>377</v>
      </c>
      <c r="B27" s="24" t="s">
        <v>376</v>
      </c>
      <c r="C27" s="24" t="s">
        <v>149</v>
      </c>
      <c r="D27" s="27">
        <v>101604</v>
      </c>
      <c r="E27" s="25">
        <v>1142.5934689999999</v>
      </c>
      <c r="F27" s="26">
        <v>3.8327712347508598</v>
      </c>
    </row>
    <row r="28" spans="1:9" x14ac:dyDescent="0.2">
      <c r="A28" s="24" t="s">
        <v>693</v>
      </c>
      <c r="B28" s="24" t="s">
        <v>692</v>
      </c>
      <c r="C28" s="24" t="s">
        <v>84</v>
      </c>
      <c r="D28" s="27">
        <v>40800</v>
      </c>
      <c r="E28" s="25">
        <v>908.40336319999994</v>
      </c>
      <c r="F28" s="26">
        <v>3.0471925269020601</v>
      </c>
    </row>
    <row r="29" spans="1:9" x14ac:dyDescent="0.2">
      <c r="A29" s="24" t="s">
        <v>393</v>
      </c>
      <c r="B29" s="24" t="s">
        <v>392</v>
      </c>
      <c r="C29" s="24" t="s">
        <v>394</v>
      </c>
      <c r="D29" s="27">
        <v>1869</v>
      </c>
      <c r="E29" s="25">
        <v>854.62274839999998</v>
      </c>
      <c r="F29" s="26">
        <v>2.8667882107693399</v>
      </c>
    </row>
    <row r="30" spans="1:9" x14ac:dyDescent="0.2">
      <c r="A30" s="24" t="s">
        <v>695</v>
      </c>
      <c r="B30" s="24" t="s">
        <v>694</v>
      </c>
      <c r="C30" s="24" t="s">
        <v>149</v>
      </c>
      <c r="D30" s="27">
        <v>31112</v>
      </c>
      <c r="E30" s="25">
        <v>753.06965049999997</v>
      </c>
      <c r="F30" s="26">
        <v>2.5261335483795602</v>
      </c>
    </row>
    <row r="31" spans="1:9" x14ac:dyDescent="0.2">
      <c r="A31" s="24" t="s">
        <v>697</v>
      </c>
      <c r="B31" s="24" t="s">
        <v>696</v>
      </c>
      <c r="C31" s="24" t="s">
        <v>698</v>
      </c>
      <c r="D31" s="27">
        <v>188000</v>
      </c>
      <c r="E31" s="25">
        <v>741.72593629999994</v>
      </c>
      <c r="F31" s="26">
        <v>2.4880816404520201</v>
      </c>
    </row>
    <row r="32" spans="1:9" x14ac:dyDescent="0.2">
      <c r="A32" s="24" t="s">
        <v>414</v>
      </c>
      <c r="B32" s="24" t="s">
        <v>413</v>
      </c>
      <c r="C32" s="24" t="s">
        <v>149</v>
      </c>
      <c r="D32" s="27">
        <v>39790</v>
      </c>
      <c r="E32" s="25">
        <v>726.0839532</v>
      </c>
      <c r="F32" s="26">
        <v>2.4356114097823101</v>
      </c>
    </row>
    <row r="33" spans="1:6" x14ac:dyDescent="0.2">
      <c r="A33" s="24" t="s">
        <v>700</v>
      </c>
      <c r="B33" s="24" t="s">
        <v>699</v>
      </c>
      <c r="C33" s="24" t="s">
        <v>132</v>
      </c>
      <c r="D33" s="27">
        <v>257600</v>
      </c>
      <c r="E33" s="25">
        <v>664.98442290000003</v>
      </c>
      <c r="F33" s="26">
        <v>2.2306561666934601</v>
      </c>
    </row>
    <row r="34" spans="1:6" x14ac:dyDescent="0.2">
      <c r="A34" s="24" t="s">
        <v>333</v>
      </c>
      <c r="B34" s="24" t="s">
        <v>332</v>
      </c>
      <c r="C34" s="24" t="s">
        <v>334</v>
      </c>
      <c r="D34" s="27">
        <v>32000</v>
      </c>
      <c r="E34" s="25">
        <v>625.89753580000001</v>
      </c>
      <c r="F34" s="26">
        <v>2.0995412070884898</v>
      </c>
    </row>
    <row r="35" spans="1:6" x14ac:dyDescent="0.2">
      <c r="A35" s="24" t="s">
        <v>702</v>
      </c>
      <c r="B35" s="24" t="s">
        <v>701</v>
      </c>
      <c r="C35" s="24" t="s">
        <v>84</v>
      </c>
      <c r="D35" s="27">
        <v>117000</v>
      </c>
      <c r="E35" s="25">
        <v>621.79249990000005</v>
      </c>
      <c r="F35" s="26">
        <v>2.0857710745417801</v>
      </c>
    </row>
    <row r="36" spans="1:6" x14ac:dyDescent="0.2">
      <c r="A36" s="24" t="s">
        <v>704</v>
      </c>
      <c r="B36" s="24" t="s">
        <v>703</v>
      </c>
      <c r="C36" s="24" t="s">
        <v>84</v>
      </c>
      <c r="D36" s="27">
        <v>1336900</v>
      </c>
      <c r="E36" s="25">
        <v>619.17539109999996</v>
      </c>
      <c r="F36" s="26">
        <v>2.0769921171969301</v>
      </c>
    </row>
    <row r="37" spans="1:6" x14ac:dyDescent="0.2">
      <c r="A37" s="24" t="s">
        <v>706</v>
      </c>
      <c r="B37" s="24" t="s">
        <v>705</v>
      </c>
      <c r="C37" s="24" t="s">
        <v>149</v>
      </c>
      <c r="D37" s="27">
        <v>56000</v>
      </c>
      <c r="E37" s="25">
        <v>588.78219460000003</v>
      </c>
      <c r="F37" s="26">
        <v>1.97503969716491</v>
      </c>
    </row>
    <row r="38" spans="1:6" x14ac:dyDescent="0.2">
      <c r="A38" s="24" t="s">
        <v>396</v>
      </c>
      <c r="B38" s="24" t="s">
        <v>395</v>
      </c>
      <c r="C38" s="24" t="s">
        <v>334</v>
      </c>
      <c r="D38" s="27">
        <v>1239</v>
      </c>
      <c r="E38" s="25">
        <v>562.44224680000002</v>
      </c>
      <c r="F38" s="26">
        <v>1.88668369217126</v>
      </c>
    </row>
    <row r="39" spans="1:6" x14ac:dyDescent="0.2">
      <c r="A39" s="24" t="s">
        <v>708</v>
      </c>
      <c r="B39" s="24" t="s">
        <v>707</v>
      </c>
      <c r="C39" s="24" t="s">
        <v>143</v>
      </c>
      <c r="D39" s="27">
        <v>5004</v>
      </c>
      <c r="E39" s="25">
        <v>553.79601809999997</v>
      </c>
      <c r="F39" s="26">
        <v>1.8576803611094701</v>
      </c>
    </row>
    <row r="40" spans="1:6" x14ac:dyDescent="0.2">
      <c r="A40" s="24" t="s">
        <v>710</v>
      </c>
      <c r="B40" s="24" t="s">
        <v>709</v>
      </c>
      <c r="C40" s="24" t="s">
        <v>137</v>
      </c>
      <c r="D40" s="27">
        <v>74800</v>
      </c>
      <c r="E40" s="25">
        <v>500.71291969999999</v>
      </c>
      <c r="F40" s="26">
        <v>1.6796158279933899</v>
      </c>
    </row>
    <row r="41" spans="1:6" x14ac:dyDescent="0.2">
      <c r="A41" s="24" t="s">
        <v>712</v>
      </c>
      <c r="B41" s="24" t="s">
        <v>711</v>
      </c>
      <c r="C41" s="24" t="s">
        <v>339</v>
      </c>
      <c r="D41" s="27">
        <v>82484</v>
      </c>
      <c r="E41" s="25">
        <v>481.63066120000002</v>
      </c>
      <c r="F41" s="26">
        <v>1.61560536980577</v>
      </c>
    </row>
    <row r="42" spans="1:6" x14ac:dyDescent="0.2">
      <c r="A42" s="24" t="s">
        <v>714</v>
      </c>
      <c r="B42" s="24" t="s">
        <v>713</v>
      </c>
      <c r="C42" s="24" t="s">
        <v>146</v>
      </c>
      <c r="D42" s="27">
        <v>72310</v>
      </c>
      <c r="E42" s="25">
        <v>458.7284894</v>
      </c>
      <c r="F42" s="26">
        <v>1.5387812082208201</v>
      </c>
    </row>
    <row r="43" spans="1:6" x14ac:dyDescent="0.2">
      <c r="A43" s="24" t="s">
        <v>716</v>
      </c>
      <c r="B43" s="24" t="s">
        <v>715</v>
      </c>
      <c r="C43" s="24" t="s">
        <v>116</v>
      </c>
      <c r="D43" s="27">
        <v>14738</v>
      </c>
      <c r="E43" s="25">
        <v>452.13389310000002</v>
      </c>
      <c r="F43" s="26">
        <v>1.5166599729003001</v>
      </c>
    </row>
    <row r="44" spans="1:6" x14ac:dyDescent="0.2">
      <c r="A44" s="24" t="s">
        <v>718</v>
      </c>
      <c r="B44" s="24" t="s">
        <v>717</v>
      </c>
      <c r="C44" s="24" t="s">
        <v>129</v>
      </c>
      <c r="D44" s="27">
        <v>345000</v>
      </c>
      <c r="E44" s="25">
        <v>426.19193960000001</v>
      </c>
      <c r="F44" s="26">
        <v>1.42963901938911</v>
      </c>
    </row>
    <row r="45" spans="1:6" x14ac:dyDescent="0.2">
      <c r="A45" s="24" t="s">
        <v>720</v>
      </c>
      <c r="B45" s="24" t="s">
        <v>719</v>
      </c>
      <c r="C45" s="24" t="s">
        <v>334</v>
      </c>
      <c r="D45" s="27">
        <v>7216</v>
      </c>
      <c r="E45" s="25">
        <v>423.20993249999998</v>
      </c>
      <c r="F45" s="26">
        <v>1.41963602939766</v>
      </c>
    </row>
    <row r="46" spans="1:6" x14ac:dyDescent="0.2">
      <c r="A46" s="24" t="s">
        <v>722</v>
      </c>
      <c r="B46" s="24" t="s">
        <v>721</v>
      </c>
      <c r="C46" s="24" t="s">
        <v>119</v>
      </c>
      <c r="D46" s="27">
        <v>995101</v>
      </c>
      <c r="E46" s="25">
        <v>402.41479500000003</v>
      </c>
      <c r="F46" s="26">
        <v>1.34987980638822</v>
      </c>
    </row>
    <row r="47" spans="1:6" x14ac:dyDescent="0.2">
      <c r="A47" s="24" t="s">
        <v>724</v>
      </c>
      <c r="B47" s="24" t="s">
        <v>723</v>
      </c>
      <c r="C47" s="24" t="s">
        <v>92</v>
      </c>
      <c r="D47" s="27">
        <v>86350</v>
      </c>
      <c r="E47" s="25">
        <v>388.7034822</v>
      </c>
      <c r="F47" s="26">
        <v>1.3038859102945299</v>
      </c>
    </row>
    <row r="48" spans="1:6" x14ac:dyDescent="0.2">
      <c r="A48" s="24" t="s">
        <v>726</v>
      </c>
      <c r="B48" s="24" t="s">
        <v>725</v>
      </c>
      <c r="C48" s="24" t="s">
        <v>394</v>
      </c>
      <c r="D48" s="27">
        <v>63030</v>
      </c>
      <c r="E48" s="25">
        <v>375.14570880000002</v>
      </c>
      <c r="F48" s="26">
        <v>1.2584070542493699</v>
      </c>
    </row>
    <row r="49" spans="1:9" x14ac:dyDescent="0.2">
      <c r="A49" s="24" t="s">
        <v>728</v>
      </c>
      <c r="B49" s="24" t="s">
        <v>727</v>
      </c>
      <c r="C49" s="24" t="s">
        <v>140</v>
      </c>
      <c r="D49" s="27">
        <v>24495</v>
      </c>
      <c r="E49" s="25">
        <v>337.85571549999997</v>
      </c>
      <c r="F49" s="26">
        <v>1.1333196828071199</v>
      </c>
    </row>
    <row r="50" spans="1:9" x14ac:dyDescent="0.2">
      <c r="A50" s="24" t="s">
        <v>730</v>
      </c>
      <c r="B50" s="24" t="s">
        <v>729</v>
      </c>
      <c r="C50" s="24" t="s">
        <v>329</v>
      </c>
      <c r="D50" s="27">
        <v>6696</v>
      </c>
      <c r="E50" s="25">
        <v>337.39439370000002</v>
      </c>
      <c r="F50" s="26">
        <v>1.1317722024714001</v>
      </c>
    </row>
    <row r="51" spans="1:9" x14ac:dyDescent="0.2">
      <c r="A51" s="24" t="s">
        <v>732</v>
      </c>
      <c r="B51" s="24" t="s">
        <v>731</v>
      </c>
      <c r="C51" s="24" t="s">
        <v>570</v>
      </c>
      <c r="D51" s="27">
        <v>38200</v>
      </c>
      <c r="E51" s="25">
        <v>329.73835609999998</v>
      </c>
      <c r="F51" s="26">
        <v>1.1060904167080601</v>
      </c>
    </row>
    <row r="52" spans="1:9" x14ac:dyDescent="0.2">
      <c r="A52" s="24" t="s">
        <v>734</v>
      </c>
      <c r="B52" s="24" t="s">
        <v>733</v>
      </c>
      <c r="C52" s="24" t="s">
        <v>107</v>
      </c>
      <c r="D52" s="27">
        <v>42000</v>
      </c>
      <c r="E52" s="25">
        <v>286.41678569999999</v>
      </c>
      <c r="F52" s="26">
        <v>0.96077042899740395</v>
      </c>
    </row>
    <row r="53" spans="1:9" x14ac:dyDescent="0.2">
      <c r="A53" s="24" t="s">
        <v>736</v>
      </c>
      <c r="B53" s="24" t="s">
        <v>735</v>
      </c>
      <c r="C53" s="24" t="s">
        <v>140</v>
      </c>
      <c r="D53" s="27">
        <v>7000</v>
      </c>
      <c r="E53" s="25">
        <v>257.81168659999997</v>
      </c>
      <c r="F53" s="26">
        <v>0.86481609005510895</v>
      </c>
    </row>
    <row r="54" spans="1:9" x14ac:dyDescent="0.2">
      <c r="A54" s="24" t="s">
        <v>738</v>
      </c>
      <c r="B54" s="24" t="s">
        <v>737</v>
      </c>
      <c r="C54" s="24" t="s">
        <v>149</v>
      </c>
      <c r="D54" s="27">
        <v>1611300</v>
      </c>
      <c r="E54" s="25">
        <v>249.1941826</v>
      </c>
      <c r="F54" s="26">
        <v>0.83590911452735905</v>
      </c>
    </row>
    <row r="55" spans="1:9" x14ac:dyDescent="0.2">
      <c r="A55" s="24" t="s">
        <v>740</v>
      </c>
      <c r="B55" s="24" t="s">
        <v>739</v>
      </c>
      <c r="C55" s="24" t="s">
        <v>116</v>
      </c>
      <c r="D55" s="27">
        <v>289800</v>
      </c>
      <c r="E55" s="25">
        <v>239.1591402</v>
      </c>
      <c r="F55" s="26">
        <v>0.80224707908452797</v>
      </c>
    </row>
    <row r="56" spans="1:9" x14ac:dyDescent="0.2">
      <c r="A56" s="24" t="s">
        <v>387</v>
      </c>
      <c r="B56" s="24" t="s">
        <v>386</v>
      </c>
      <c r="C56" s="24" t="s">
        <v>116</v>
      </c>
      <c r="D56" s="27">
        <v>9742</v>
      </c>
      <c r="E56" s="25">
        <v>230.23462219999999</v>
      </c>
      <c r="F56" s="26">
        <v>0.77231024082800204</v>
      </c>
    </row>
    <row r="57" spans="1:9" x14ac:dyDescent="0.2">
      <c r="A57" s="24" t="s">
        <v>742</v>
      </c>
      <c r="B57" s="24" t="s">
        <v>741</v>
      </c>
      <c r="C57" s="24" t="s">
        <v>119</v>
      </c>
      <c r="D57" s="27">
        <v>356900</v>
      </c>
      <c r="E57" s="25">
        <v>195.0390644</v>
      </c>
      <c r="F57" s="26">
        <v>0.65424854593234205</v>
      </c>
    </row>
    <row r="58" spans="1:9" x14ac:dyDescent="0.2">
      <c r="A58" s="24" t="s">
        <v>744</v>
      </c>
      <c r="B58" s="24" t="s">
        <v>743</v>
      </c>
      <c r="C58" s="24" t="s">
        <v>89</v>
      </c>
      <c r="D58" s="27">
        <v>2600</v>
      </c>
      <c r="E58" s="25">
        <v>137.60993160000001</v>
      </c>
      <c r="F58" s="26">
        <v>0.46160546315227802</v>
      </c>
    </row>
    <row r="59" spans="1:9" x14ac:dyDescent="0.2">
      <c r="A59" s="24" t="s">
        <v>746</v>
      </c>
      <c r="B59" s="24" t="s">
        <v>745</v>
      </c>
      <c r="C59" s="24" t="s">
        <v>119</v>
      </c>
      <c r="D59" s="27">
        <v>15212</v>
      </c>
      <c r="E59" s="25">
        <v>126.859369</v>
      </c>
      <c r="F59" s="26">
        <v>0.42554325186838998</v>
      </c>
    </row>
    <row r="60" spans="1:9" x14ac:dyDescent="0.2">
      <c r="A60" s="24" t="s">
        <v>748</v>
      </c>
      <c r="B60" s="24" t="s">
        <v>747</v>
      </c>
      <c r="C60" s="24" t="s">
        <v>176</v>
      </c>
      <c r="D60" s="27">
        <v>93800</v>
      </c>
      <c r="E60" s="25">
        <v>69.260681599999998</v>
      </c>
      <c r="F60" s="26">
        <v>0.232331406872166</v>
      </c>
    </row>
    <row r="61" spans="1:9" x14ac:dyDescent="0.2">
      <c r="A61" s="24" t="s">
        <v>750</v>
      </c>
      <c r="B61" s="24" t="s">
        <v>749</v>
      </c>
      <c r="C61" s="24" t="s">
        <v>116</v>
      </c>
      <c r="D61" s="27">
        <v>8388</v>
      </c>
      <c r="E61" s="25">
        <v>2.3733415</v>
      </c>
      <c r="F61" s="26">
        <v>7.9612524298792904E-3</v>
      </c>
    </row>
    <row r="62" spans="1:9" x14ac:dyDescent="0.2">
      <c r="A62" s="24" t="s">
        <v>752</v>
      </c>
      <c r="B62" s="24" t="s">
        <v>751</v>
      </c>
      <c r="C62" s="24" t="s">
        <v>116</v>
      </c>
      <c r="D62" s="27">
        <v>7501</v>
      </c>
      <c r="E62" s="25">
        <v>0.92714030000000003</v>
      </c>
      <c r="F62" s="26">
        <v>3.1100446211445002E-3</v>
      </c>
    </row>
    <row r="63" spans="1:9" x14ac:dyDescent="0.2">
      <c r="A63" s="24" t="s">
        <v>754</v>
      </c>
      <c r="B63" s="24" t="s">
        <v>753</v>
      </c>
      <c r="C63" s="24" t="s">
        <v>116</v>
      </c>
      <c r="D63" s="27">
        <v>6798</v>
      </c>
      <c r="E63" s="25">
        <v>0.64452750000000003</v>
      </c>
      <c r="F63" s="26">
        <v>2.1620344672264899E-3</v>
      </c>
    </row>
    <row r="64" spans="1:9" x14ac:dyDescent="0.2">
      <c r="A64" s="23" t="s">
        <v>27</v>
      </c>
      <c r="B64" s="23"/>
      <c r="C64" s="23"/>
      <c r="D64" s="23"/>
      <c r="E64" s="28">
        <f>SUM(E22:E63)</f>
        <v>25001.302014800007</v>
      </c>
      <c r="F64" s="29">
        <f>SUM(F22:F63)</f>
        <v>83.865586311734987</v>
      </c>
      <c r="G64" s="17"/>
      <c r="H64" s="17"/>
      <c r="I64" s="17"/>
    </row>
    <row r="65" spans="1:9" x14ac:dyDescent="0.2">
      <c r="A65" s="24"/>
      <c r="B65" s="24"/>
      <c r="C65" s="24"/>
      <c r="D65" s="24"/>
      <c r="E65" s="25"/>
      <c r="F65" s="26"/>
    </row>
    <row r="66" spans="1:9" x14ac:dyDescent="0.2">
      <c r="A66" s="23" t="s">
        <v>30</v>
      </c>
      <c r="B66" s="23"/>
      <c r="C66" s="23"/>
      <c r="D66" s="23"/>
      <c r="E66" s="28">
        <f>E20+E64</f>
        <v>29333.066967300008</v>
      </c>
      <c r="F66" s="29">
        <f>F20+F64</f>
        <v>98.396269845375869</v>
      </c>
      <c r="G66" s="17"/>
      <c r="H66" s="17"/>
      <c r="I66" s="17"/>
    </row>
    <row r="67" spans="1:9" x14ac:dyDescent="0.2">
      <c r="A67" s="23"/>
      <c r="B67" s="23"/>
      <c r="C67" s="23"/>
      <c r="D67" s="23"/>
      <c r="E67" s="28"/>
      <c r="F67" s="29"/>
      <c r="G67" s="17"/>
      <c r="H67" s="17"/>
      <c r="I67" s="17"/>
    </row>
    <row r="68" spans="1:9" x14ac:dyDescent="0.2">
      <c r="A68" s="23" t="s">
        <v>32</v>
      </c>
      <c r="B68" s="23"/>
      <c r="C68" s="23"/>
      <c r="D68" s="23"/>
      <c r="E68" s="28">
        <f>E70-(E20+E64)</f>
        <v>478.09052209999209</v>
      </c>
      <c r="F68" s="29">
        <f>F70-(F20+F64)</f>
        <v>1.6037301546241309</v>
      </c>
      <c r="G68" s="17"/>
      <c r="H68" s="17"/>
      <c r="I68" s="17"/>
    </row>
    <row r="69" spans="1:9" x14ac:dyDescent="0.2">
      <c r="A69" s="23"/>
      <c r="B69" s="23"/>
      <c r="C69" s="23"/>
      <c r="D69" s="23"/>
      <c r="E69" s="28"/>
      <c r="F69" s="29"/>
      <c r="G69" s="17"/>
      <c r="H69" s="17"/>
      <c r="I69" s="17"/>
    </row>
    <row r="70" spans="1:9" x14ac:dyDescent="0.2">
      <c r="A70" s="30" t="s">
        <v>31</v>
      </c>
      <c r="B70" s="30"/>
      <c r="C70" s="30"/>
      <c r="D70" s="30"/>
      <c r="E70" s="31">
        <v>29811.1574894</v>
      </c>
      <c r="F70" s="32">
        <v>100</v>
      </c>
      <c r="G70" s="17"/>
      <c r="H70" s="17"/>
      <c r="I70" s="17"/>
    </row>
    <row r="71" spans="1:9" x14ac:dyDescent="0.2">
      <c r="F71" s="18" t="s">
        <v>620</v>
      </c>
    </row>
    <row r="73" spans="1:9" x14ac:dyDescent="0.2">
      <c r="A73" s="17" t="s">
        <v>35</v>
      </c>
    </row>
    <row r="74" spans="1:9" x14ac:dyDescent="0.2">
      <c r="A74" s="17" t="s">
        <v>36</v>
      </c>
    </row>
    <row r="75" spans="1:9" x14ac:dyDescent="0.2">
      <c r="A75" s="17" t="s">
        <v>37</v>
      </c>
      <c r="B75" s="17"/>
      <c r="C75" s="33" t="s">
        <v>39</v>
      </c>
      <c r="D75" s="17" t="s">
        <v>38</v>
      </c>
    </row>
    <row r="76" spans="1:9" x14ac:dyDescent="0.2">
      <c r="A76" s="7" t="s">
        <v>72</v>
      </c>
      <c r="C76" s="34">
        <v>24.948</v>
      </c>
      <c r="D76" s="34">
        <v>26.890999999999998</v>
      </c>
    </row>
    <row r="77" spans="1:9" x14ac:dyDescent="0.2">
      <c r="A77" s="7" t="s">
        <v>74</v>
      </c>
      <c r="C77" s="34">
        <v>12.476599999999999</v>
      </c>
      <c r="D77" s="34">
        <v>13.0718</v>
      </c>
    </row>
    <row r="78" spans="1:9" x14ac:dyDescent="0.2">
      <c r="A78" s="7" t="s">
        <v>73</v>
      </c>
      <c r="C78" s="34">
        <v>26.5609</v>
      </c>
      <c r="D78" s="34">
        <v>28.747499999999999</v>
      </c>
    </row>
    <row r="79" spans="1:9" x14ac:dyDescent="0.2">
      <c r="A79" s="7" t="s">
        <v>75</v>
      </c>
      <c r="C79" s="34">
        <v>13.457599999999999</v>
      </c>
      <c r="D79" s="34">
        <v>13.8651</v>
      </c>
    </row>
    <row r="81" spans="1:4" x14ac:dyDescent="0.2">
      <c r="A81" s="17" t="s">
        <v>41</v>
      </c>
    </row>
    <row r="82" spans="1:4" x14ac:dyDescent="0.2">
      <c r="A82" s="89" t="s">
        <v>57</v>
      </c>
      <c r="B82" s="90"/>
      <c r="C82" s="37" t="s">
        <v>58</v>
      </c>
    </row>
    <row r="83" spans="1:4" x14ac:dyDescent="0.2">
      <c r="A83" s="85" t="s">
        <v>74</v>
      </c>
      <c r="B83" s="86"/>
      <c r="C83" s="38">
        <v>0.35</v>
      </c>
    </row>
    <row r="84" spans="1:4" x14ac:dyDescent="0.2">
      <c r="A84" s="85" t="s">
        <v>75</v>
      </c>
      <c r="B84" s="86"/>
      <c r="C84" s="38">
        <v>0.65</v>
      </c>
    </row>
    <row r="85" spans="1:4" x14ac:dyDescent="0.2">
      <c r="A85" s="7" t="s">
        <v>59</v>
      </c>
    </row>
    <row r="86" spans="1:4" x14ac:dyDescent="0.2">
      <c r="A86" s="7" t="s">
        <v>40</v>
      </c>
    </row>
    <row r="88" spans="1:4" x14ac:dyDescent="0.2">
      <c r="A88" s="17" t="s">
        <v>241</v>
      </c>
      <c r="D88" s="54">
        <v>0.50627756240864896</v>
      </c>
    </row>
    <row r="90" spans="1:4" x14ac:dyDescent="0.2">
      <c r="A90" s="17" t="s">
        <v>810</v>
      </c>
    </row>
    <row r="91" spans="1:4" x14ac:dyDescent="0.2">
      <c r="A91" s="56"/>
    </row>
    <row r="92" spans="1:4" x14ac:dyDescent="0.2">
      <c r="A92" s="57" t="s">
        <v>805</v>
      </c>
    </row>
    <row r="93" spans="1:4" x14ac:dyDescent="0.2">
      <c r="A93" s="58"/>
    </row>
    <row r="94" spans="1:4" x14ac:dyDescent="0.2">
      <c r="A94" s="59"/>
    </row>
    <row r="95" spans="1:4" x14ac:dyDescent="0.2">
      <c r="A95" s="59"/>
    </row>
    <row r="96" spans="1:4" x14ac:dyDescent="0.2">
      <c r="A96" s="59"/>
    </row>
    <row r="97" spans="1:1" x14ac:dyDescent="0.2">
      <c r="A97" s="59"/>
    </row>
    <row r="98" spans="1:1" x14ac:dyDescent="0.2">
      <c r="A98" s="59"/>
    </row>
    <row r="99" spans="1:1" x14ac:dyDescent="0.2">
      <c r="A99" s="59"/>
    </row>
    <row r="100" spans="1:1" x14ac:dyDescent="0.2">
      <c r="A100" s="59"/>
    </row>
    <row r="101" spans="1:1" x14ac:dyDescent="0.2">
      <c r="A101" s="59"/>
    </row>
    <row r="102" spans="1:1" x14ac:dyDescent="0.2">
      <c r="A102" s="59"/>
    </row>
    <row r="103" spans="1:1" x14ac:dyDescent="0.2">
      <c r="A103" s="59"/>
    </row>
    <row r="104" spans="1:1" x14ac:dyDescent="0.2">
      <c r="A104" s="59"/>
    </row>
    <row r="105" spans="1:1" x14ac:dyDescent="0.2">
      <c r="A105" s="59"/>
    </row>
    <row r="106" spans="1:1" x14ac:dyDescent="0.2">
      <c r="A106" s="57" t="s">
        <v>822</v>
      </c>
    </row>
    <row r="107" spans="1:1" x14ac:dyDescent="0.2">
      <c r="A107" s="59"/>
    </row>
    <row r="108" spans="1:1" x14ac:dyDescent="0.2">
      <c r="A108" s="57" t="s">
        <v>806</v>
      </c>
    </row>
    <row r="109" spans="1:1" x14ac:dyDescent="0.2">
      <c r="A109" s="59"/>
    </row>
    <row r="110" spans="1:1" x14ac:dyDescent="0.2">
      <c r="A110" s="59"/>
    </row>
    <row r="111" spans="1:1" x14ac:dyDescent="0.2">
      <c r="A111" s="59"/>
    </row>
    <row r="112" spans="1:1" x14ac:dyDescent="0.2">
      <c r="A112" s="59"/>
    </row>
    <row r="113" spans="1:1" x14ac:dyDescent="0.2">
      <c r="A113" s="59"/>
    </row>
    <row r="114" spans="1:1" x14ac:dyDescent="0.2">
      <c r="A114" s="59"/>
    </row>
    <row r="115" spans="1:1" x14ac:dyDescent="0.2">
      <c r="A115" s="59"/>
    </row>
    <row r="116" spans="1:1" x14ac:dyDescent="0.2">
      <c r="A116" s="59"/>
    </row>
    <row r="117" spans="1:1" x14ac:dyDescent="0.2">
      <c r="A117" s="59"/>
    </row>
    <row r="118" spans="1:1" x14ac:dyDescent="0.2">
      <c r="A118" s="59"/>
    </row>
    <row r="119" spans="1:1" x14ac:dyDescent="0.2">
      <c r="A119" s="59"/>
    </row>
    <row r="120" spans="1:1" x14ac:dyDescent="0.2">
      <c r="A120" s="59"/>
    </row>
  </sheetData>
  <mergeCells count="4">
    <mergeCell ref="A1:F1"/>
    <mergeCell ref="A82:B82"/>
    <mergeCell ref="A83:B83"/>
    <mergeCell ref="A84:B84"/>
  </mergeCells>
  <conditionalFormatting sqref="F2:F3 F5:F89">
    <cfRule type="cellIs" dxfId="33" priority="2" stopIfTrue="1" operator="between">
      <formula>0.009</formula>
      <formula>-0.009</formula>
    </cfRule>
  </conditionalFormatting>
  <conditionalFormatting sqref="F90:F222">
    <cfRule type="cellIs" dxfId="32" priority="1" stopIfTrue="1" operator="between">
      <formula>0.009</formula>
      <formula>-0.009</formula>
    </cfRule>
  </conditionalFormatting>
  <hyperlinks>
    <hyperlink ref="A93"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4"/>
  <sheetViews>
    <sheetView workbookViewId="0">
      <selection sqref="A1:F1"/>
    </sheetView>
  </sheetViews>
  <sheetFormatPr defaultColWidth="9.140625" defaultRowHeight="11.25" x14ac:dyDescent="0.2"/>
  <cols>
    <col min="1" max="1" width="38.7109375" style="7" bestFit="1" customWidth="1"/>
    <col min="2" max="2" width="33.42578125" style="7" bestFit="1" customWidth="1"/>
    <col min="3" max="3" width="25.5703125" style="7" bestFit="1" customWidth="1"/>
    <col min="4" max="4" width="15.140625" style="7" bestFit="1" customWidth="1"/>
    <col min="5" max="5" width="22.85546875" style="10" customWidth="1"/>
    <col min="6" max="6" width="14.7109375" style="11" bestFit="1" customWidth="1"/>
    <col min="7" max="16384" width="9.140625" style="7"/>
  </cols>
  <sheetData>
    <row r="1" spans="1:6" s="1" customFormat="1" ht="15" customHeight="1" x14ac:dyDescent="0.2">
      <c r="A1" s="87" t="s">
        <v>838</v>
      </c>
      <c r="B1" s="88"/>
      <c r="C1" s="88"/>
      <c r="D1" s="88"/>
      <c r="E1" s="88"/>
      <c r="F1" s="8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306</v>
      </c>
      <c r="D4" s="13" t="s">
        <v>1</v>
      </c>
      <c r="E4" s="15" t="s">
        <v>6</v>
      </c>
      <c r="F4" s="12" t="s">
        <v>3</v>
      </c>
    </row>
    <row r="5" spans="1:6" x14ac:dyDescent="0.2">
      <c r="A5" s="19" t="s">
        <v>81</v>
      </c>
      <c r="B5" s="20"/>
      <c r="C5" s="20"/>
      <c r="D5" s="20"/>
      <c r="E5" s="21"/>
      <c r="F5" s="22"/>
    </row>
    <row r="6" spans="1:6" x14ac:dyDescent="0.2">
      <c r="A6" s="23" t="s">
        <v>26</v>
      </c>
      <c r="B6" s="24"/>
      <c r="C6" s="24"/>
      <c r="D6" s="24"/>
      <c r="E6" s="25"/>
      <c r="F6" s="26"/>
    </row>
    <row r="7" spans="1:6" x14ac:dyDescent="0.2">
      <c r="A7" s="24" t="s">
        <v>99</v>
      </c>
      <c r="B7" s="24" t="s">
        <v>98</v>
      </c>
      <c r="C7" s="24" t="s">
        <v>100</v>
      </c>
      <c r="D7" s="27">
        <v>216847</v>
      </c>
      <c r="E7" s="25">
        <v>5104.2531099999997</v>
      </c>
      <c r="F7" s="26">
        <v>10.4219262811666</v>
      </c>
    </row>
    <row r="8" spans="1:6" x14ac:dyDescent="0.2">
      <c r="A8" s="24" t="s">
        <v>83</v>
      </c>
      <c r="B8" s="24" t="s">
        <v>82</v>
      </c>
      <c r="C8" s="24" t="s">
        <v>84</v>
      </c>
      <c r="D8" s="27">
        <v>275385</v>
      </c>
      <c r="E8" s="25">
        <v>4415.7984749999996</v>
      </c>
      <c r="F8" s="26">
        <v>9.0162312070252995</v>
      </c>
    </row>
    <row r="9" spans="1:6" x14ac:dyDescent="0.2">
      <c r="A9" s="24" t="s">
        <v>86</v>
      </c>
      <c r="B9" s="24" t="s">
        <v>85</v>
      </c>
      <c r="C9" s="24" t="s">
        <v>84</v>
      </c>
      <c r="D9" s="27">
        <v>433708</v>
      </c>
      <c r="E9" s="25">
        <v>3608.0168520000002</v>
      </c>
      <c r="F9" s="26">
        <v>7.3668928327793699</v>
      </c>
    </row>
    <row r="10" spans="1:6" x14ac:dyDescent="0.2">
      <c r="A10" s="24" t="s">
        <v>88</v>
      </c>
      <c r="B10" s="24" t="s">
        <v>87</v>
      </c>
      <c r="C10" s="24" t="s">
        <v>89</v>
      </c>
      <c r="D10" s="27">
        <v>229047</v>
      </c>
      <c r="E10" s="25">
        <v>3513.0083629999999</v>
      </c>
      <c r="F10" s="26">
        <v>7.1729033406628604</v>
      </c>
    </row>
    <row r="11" spans="1:6" x14ac:dyDescent="0.2">
      <c r="A11" s="24" t="s">
        <v>269</v>
      </c>
      <c r="B11" s="24" t="s">
        <v>268</v>
      </c>
      <c r="C11" s="24" t="s">
        <v>140</v>
      </c>
      <c r="D11" s="27">
        <v>113671</v>
      </c>
      <c r="E11" s="25">
        <v>2981.5334950000001</v>
      </c>
      <c r="F11" s="26">
        <v>6.0877314702207297</v>
      </c>
    </row>
    <row r="12" spans="1:6" x14ac:dyDescent="0.2">
      <c r="A12" s="24" t="s">
        <v>312</v>
      </c>
      <c r="B12" s="24" t="s">
        <v>311</v>
      </c>
      <c r="C12" s="24" t="s">
        <v>89</v>
      </c>
      <c r="D12" s="27">
        <v>63993</v>
      </c>
      <c r="E12" s="25">
        <v>2149.332891</v>
      </c>
      <c r="F12" s="26">
        <v>4.3885341226130397</v>
      </c>
    </row>
    <row r="13" spans="1:6" x14ac:dyDescent="0.2">
      <c r="A13" s="24" t="s">
        <v>259</v>
      </c>
      <c r="B13" s="24" t="s">
        <v>258</v>
      </c>
      <c r="C13" s="24" t="s">
        <v>220</v>
      </c>
      <c r="D13" s="27">
        <v>548991</v>
      </c>
      <c r="E13" s="25">
        <v>1934.3697890000001</v>
      </c>
      <c r="F13" s="26">
        <v>3.9496198380087399</v>
      </c>
    </row>
    <row r="14" spans="1:6" x14ac:dyDescent="0.2">
      <c r="A14" s="24" t="s">
        <v>91</v>
      </c>
      <c r="B14" s="24" t="s">
        <v>90</v>
      </c>
      <c r="C14" s="24" t="s">
        <v>92</v>
      </c>
      <c r="D14" s="27">
        <v>75823</v>
      </c>
      <c r="E14" s="25">
        <v>1610.7838119999999</v>
      </c>
      <c r="F14" s="26">
        <v>3.2889180418328698</v>
      </c>
    </row>
    <row r="15" spans="1:6" x14ac:dyDescent="0.2">
      <c r="A15" s="24" t="s">
        <v>224</v>
      </c>
      <c r="B15" s="24" t="s">
        <v>223</v>
      </c>
      <c r="C15" s="24" t="s">
        <v>84</v>
      </c>
      <c r="D15" s="27">
        <v>92381</v>
      </c>
      <c r="E15" s="25">
        <v>1599.11511</v>
      </c>
      <c r="F15" s="26">
        <v>3.2650927437098902</v>
      </c>
    </row>
    <row r="16" spans="1:6" x14ac:dyDescent="0.2">
      <c r="A16" s="24" t="s">
        <v>94</v>
      </c>
      <c r="B16" s="24" t="s">
        <v>93</v>
      </c>
      <c r="C16" s="24" t="s">
        <v>84</v>
      </c>
      <c r="D16" s="27">
        <v>166319</v>
      </c>
      <c r="E16" s="25">
        <v>1449.6364040000001</v>
      </c>
      <c r="F16" s="26">
        <v>2.95988529788709</v>
      </c>
    </row>
    <row r="17" spans="1:6" x14ac:dyDescent="0.2">
      <c r="A17" s="24" t="s">
        <v>219</v>
      </c>
      <c r="B17" s="24" t="s">
        <v>218</v>
      </c>
      <c r="C17" s="24" t="s">
        <v>220</v>
      </c>
      <c r="D17" s="27">
        <v>56021</v>
      </c>
      <c r="E17" s="25">
        <v>1443.5211179999999</v>
      </c>
      <c r="F17" s="26">
        <v>2.9473990323146801</v>
      </c>
    </row>
    <row r="18" spans="1:6" x14ac:dyDescent="0.2">
      <c r="A18" s="24" t="s">
        <v>102</v>
      </c>
      <c r="B18" s="24" t="s">
        <v>101</v>
      </c>
      <c r="C18" s="24" t="s">
        <v>84</v>
      </c>
      <c r="D18" s="27">
        <v>240790</v>
      </c>
      <c r="E18" s="25">
        <v>1332.7726500000001</v>
      </c>
      <c r="F18" s="26">
        <v>2.7212714590196101</v>
      </c>
    </row>
    <row r="19" spans="1:6" x14ac:dyDescent="0.2">
      <c r="A19" s="24" t="s">
        <v>96</v>
      </c>
      <c r="B19" s="24" t="s">
        <v>95</v>
      </c>
      <c r="C19" s="24" t="s">
        <v>97</v>
      </c>
      <c r="D19" s="27">
        <v>153133</v>
      </c>
      <c r="E19" s="25">
        <v>1179.5834990000001</v>
      </c>
      <c r="F19" s="26">
        <v>2.4084879813216298</v>
      </c>
    </row>
    <row r="20" spans="1:6" x14ac:dyDescent="0.2">
      <c r="A20" s="24" t="s">
        <v>756</v>
      </c>
      <c r="B20" s="24" t="s">
        <v>755</v>
      </c>
      <c r="C20" s="24" t="s">
        <v>140</v>
      </c>
      <c r="D20" s="27">
        <v>16583</v>
      </c>
      <c r="E20" s="25">
        <v>976.14171199999998</v>
      </c>
      <c r="F20" s="26">
        <v>1.9930980582653299</v>
      </c>
    </row>
    <row r="21" spans="1:6" x14ac:dyDescent="0.2">
      <c r="A21" s="24" t="s">
        <v>217</v>
      </c>
      <c r="B21" s="24" t="s">
        <v>216</v>
      </c>
      <c r="C21" s="24" t="s">
        <v>143</v>
      </c>
      <c r="D21" s="27">
        <v>60063</v>
      </c>
      <c r="E21" s="25">
        <v>828.11861250000004</v>
      </c>
      <c r="F21" s="26">
        <v>1.6908626875552799</v>
      </c>
    </row>
    <row r="22" spans="1:6" x14ac:dyDescent="0.2">
      <c r="A22" s="24" t="s">
        <v>222</v>
      </c>
      <c r="B22" s="24" t="s">
        <v>221</v>
      </c>
      <c r="C22" s="24" t="s">
        <v>137</v>
      </c>
      <c r="D22" s="27">
        <v>27629</v>
      </c>
      <c r="E22" s="25">
        <v>753.12509650000004</v>
      </c>
      <c r="F22" s="26">
        <v>1.5377400115292299</v>
      </c>
    </row>
    <row r="23" spans="1:6" x14ac:dyDescent="0.2">
      <c r="A23" s="24" t="s">
        <v>104</v>
      </c>
      <c r="B23" s="24" t="s">
        <v>103</v>
      </c>
      <c r="C23" s="24" t="s">
        <v>89</v>
      </c>
      <c r="D23" s="27">
        <v>66221</v>
      </c>
      <c r="E23" s="25">
        <v>743.13206200000002</v>
      </c>
      <c r="F23" s="26">
        <v>1.5173361117539399</v>
      </c>
    </row>
    <row r="24" spans="1:6" x14ac:dyDescent="0.2">
      <c r="A24" s="24" t="s">
        <v>142</v>
      </c>
      <c r="B24" s="24" t="s">
        <v>141</v>
      </c>
      <c r="C24" s="24" t="s">
        <v>143</v>
      </c>
      <c r="D24" s="27">
        <v>8339</v>
      </c>
      <c r="E24" s="25">
        <v>741.77906700000005</v>
      </c>
      <c r="F24" s="26">
        <v>1.5145735500539399</v>
      </c>
    </row>
    <row r="25" spans="1:6" x14ac:dyDescent="0.2">
      <c r="A25" s="24" t="s">
        <v>106</v>
      </c>
      <c r="B25" s="24" t="s">
        <v>105</v>
      </c>
      <c r="C25" s="24" t="s">
        <v>107</v>
      </c>
      <c r="D25" s="27">
        <v>67199</v>
      </c>
      <c r="E25" s="25">
        <v>695.17365500000005</v>
      </c>
      <c r="F25" s="26">
        <v>1.41941405116157</v>
      </c>
    </row>
    <row r="26" spans="1:6" x14ac:dyDescent="0.2">
      <c r="A26" s="24" t="s">
        <v>689</v>
      </c>
      <c r="B26" s="24" t="s">
        <v>688</v>
      </c>
      <c r="C26" s="24" t="s">
        <v>137</v>
      </c>
      <c r="D26" s="27">
        <v>26181</v>
      </c>
      <c r="E26" s="25">
        <v>622.36164150000002</v>
      </c>
      <c r="F26" s="26">
        <v>1.2707455935583201</v>
      </c>
    </row>
    <row r="27" spans="1:6" x14ac:dyDescent="0.2">
      <c r="A27" s="24" t="s">
        <v>586</v>
      </c>
      <c r="B27" s="24" t="s">
        <v>585</v>
      </c>
      <c r="C27" s="24" t="s">
        <v>587</v>
      </c>
      <c r="D27" s="27">
        <v>484899</v>
      </c>
      <c r="E27" s="25">
        <v>580.42410299999995</v>
      </c>
      <c r="F27" s="26">
        <v>1.1851170157348001</v>
      </c>
    </row>
    <row r="28" spans="1:6" x14ac:dyDescent="0.2">
      <c r="A28" s="24" t="s">
        <v>118</v>
      </c>
      <c r="B28" s="24" t="s">
        <v>117</v>
      </c>
      <c r="C28" s="24" t="s">
        <v>119</v>
      </c>
      <c r="D28" s="27">
        <v>7245</v>
      </c>
      <c r="E28" s="25">
        <v>513.34809749999999</v>
      </c>
      <c r="F28" s="26">
        <v>1.04816040925567</v>
      </c>
    </row>
    <row r="29" spans="1:6" x14ac:dyDescent="0.2">
      <c r="A29" s="24" t="s">
        <v>758</v>
      </c>
      <c r="B29" s="24" t="s">
        <v>757</v>
      </c>
      <c r="C29" s="24" t="s">
        <v>759</v>
      </c>
      <c r="D29" s="27">
        <v>17176</v>
      </c>
      <c r="E29" s="25">
        <v>510.79706399999998</v>
      </c>
      <c r="F29" s="26">
        <v>1.04295167792812</v>
      </c>
    </row>
    <row r="30" spans="1:6" x14ac:dyDescent="0.2">
      <c r="A30" s="24" t="s">
        <v>681</v>
      </c>
      <c r="B30" s="24" t="s">
        <v>680</v>
      </c>
      <c r="C30" s="24" t="s">
        <v>140</v>
      </c>
      <c r="D30" s="27">
        <v>37940</v>
      </c>
      <c r="E30" s="25">
        <v>509.32553000000001</v>
      </c>
      <c r="F30" s="26">
        <v>1.03994708185153</v>
      </c>
    </row>
    <row r="31" spans="1:6" x14ac:dyDescent="0.2">
      <c r="A31" s="24" t="s">
        <v>109</v>
      </c>
      <c r="B31" s="24" t="s">
        <v>108</v>
      </c>
      <c r="C31" s="24" t="s">
        <v>110</v>
      </c>
      <c r="D31" s="27">
        <v>295912</v>
      </c>
      <c r="E31" s="25">
        <v>506.45338800000002</v>
      </c>
      <c r="F31" s="26">
        <v>1.03408270727058</v>
      </c>
    </row>
    <row r="32" spans="1:6" x14ac:dyDescent="0.2">
      <c r="A32" s="24" t="s">
        <v>151</v>
      </c>
      <c r="B32" s="24" t="s">
        <v>150</v>
      </c>
      <c r="C32" s="24" t="s">
        <v>143</v>
      </c>
      <c r="D32" s="27">
        <v>111688</v>
      </c>
      <c r="E32" s="25">
        <v>504.94144799999998</v>
      </c>
      <c r="F32" s="26">
        <v>1.03099560973016</v>
      </c>
    </row>
    <row r="33" spans="1:6" x14ac:dyDescent="0.2">
      <c r="A33" s="24" t="s">
        <v>271</v>
      </c>
      <c r="B33" s="24" t="s">
        <v>270</v>
      </c>
      <c r="C33" s="24" t="s">
        <v>110</v>
      </c>
      <c r="D33" s="27">
        <v>211840</v>
      </c>
      <c r="E33" s="25">
        <v>458.95136000000002</v>
      </c>
      <c r="F33" s="26">
        <v>0.93709248688906799</v>
      </c>
    </row>
    <row r="34" spans="1:6" x14ac:dyDescent="0.2">
      <c r="A34" s="24" t="s">
        <v>134</v>
      </c>
      <c r="B34" s="24" t="s">
        <v>133</v>
      </c>
      <c r="C34" s="24" t="s">
        <v>84</v>
      </c>
      <c r="D34" s="27">
        <v>40847</v>
      </c>
      <c r="E34" s="25">
        <v>442.35258649999997</v>
      </c>
      <c r="F34" s="26">
        <v>0.903200908621551</v>
      </c>
    </row>
    <row r="35" spans="1:6" x14ac:dyDescent="0.2">
      <c r="A35" s="24" t="s">
        <v>672</v>
      </c>
      <c r="B35" s="24" t="s">
        <v>671</v>
      </c>
      <c r="C35" s="24" t="s">
        <v>673</v>
      </c>
      <c r="D35" s="27">
        <v>91148</v>
      </c>
      <c r="E35" s="25">
        <v>426.93723199999999</v>
      </c>
      <c r="F35" s="26">
        <v>0.87172564970809696</v>
      </c>
    </row>
    <row r="36" spans="1:6" x14ac:dyDescent="0.2">
      <c r="A36" s="24" t="s">
        <v>761</v>
      </c>
      <c r="B36" s="24" t="s">
        <v>760</v>
      </c>
      <c r="C36" s="24" t="s">
        <v>329</v>
      </c>
      <c r="D36" s="27">
        <v>2238</v>
      </c>
      <c r="E36" s="25">
        <v>425.61724500000003</v>
      </c>
      <c r="F36" s="26">
        <v>0.86903048414525597</v>
      </c>
    </row>
    <row r="37" spans="1:6" x14ac:dyDescent="0.2">
      <c r="A37" s="24" t="s">
        <v>763</v>
      </c>
      <c r="B37" s="24" t="s">
        <v>762</v>
      </c>
      <c r="C37" s="24" t="s">
        <v>587</v>
      </c>
      <c r="D37" s="27">
        <v>59399</v>
      </c>
      <c r="E37" s="25">
        <v>425.56413550000002</v>
      </c>
      <c r="F37" s="26">
        <v>0.868922044520123</v>
      </c>
    </row>
    <row r="38" spans="1:6" x14ac:dyDescent="0.2">
      <c r="A38" s="24" t="s">
        <v>173</v>
      </c>
      <c r="B38" s="24" t="s">
        <v>172</v>
      </c>
      <c r="C38" s="24" t="s">
        <v>89</v>
      </c>
      <c r="D38" s="27">
        <v>39659</v>
      </c>
      <c r="E38" s="25">
        <v>402.53885000000002</v>
      </c>
      <c r="F38" s="26">
        <v>0.82190873563587497</v>
      </c>
    </row>
    <row r="39" spans="1:6" x14ac:dyDescent="0.2">
      <c r="A39" s="24" t="s">
        <v>257</v>
      </c>
      <c r="B39" s="24" t="s">
        <v>256</v>
      </c>
      <c r="C39" s="24" t="s">
        <v>119</v>
      </c>
      <c r="D39" s="27">
        <v>23468</v>
      </c>
      <c r="E39" s="25">
        <v>373.18813599999999</v>
      </c>
      <c r="F39" s="26">
        <v>0.76198008965859798</v>
      </c>
    </row>
    <row r="40" spans="1:6" x14ac:dyDescent="0.2">
      <c r="A40" s="24" t="s">
        <v>765</v>
      </c>
      <c r="B40" s="24" t="s">
        <v>764</v>
      </c>
      <c r="C40" s="24" t="s">
        <v>89</v>
      </c>
      <c r="D40" s="27">
        <v>89576</v>
      </c>
      <c r="E40" s="25">
        <v>357.27387599999997</v>
      </c>
      <c r="F40" s="26">
        <v>0.72948615940769101</v>
      </c>
    </row>
    <row r="41" spans="1:6" x14ac:dyDescent="0.2">
      <c r="A41" s="24" t="s">
        <v>266</v>
      </c>
      <c r="B41" s="24" t="s">
        <v>265</v>
      </c>
      <c r="C41" s="24" t="s">
        <v>267</v>
      </c>
      <c r="D41" s="27">
        <v>237767</v>
      </c>
      <c r="E41" s="25">
        <v>344.524383</v>
      </c>
      <c r="F41" s="26">
        <v>0.70345408903329398</v>
      </c>
    </row>
    <row r="42" spans="1:6" x14ac:dyDescent="0.2">
      <c r="A42" s="24" t="s">
        <v>662</v>
      </c>
      <c r="B42" s="24" t="s">
        <v>661</v>
      </c>
      <c r="C42" s="24" t="s">
        <v>146</v>
      </c>
      <c r="D42" s="27">
        <v>28247</v>
      </c>
      <c r="E42" s="25">
        <v>344.4862885</v>
      </c>
      <c r="F42" s="26">
        <v>0.70337630721837197</v>
      </c>
    </row>
    <row r="43" spans="1:6" x14ac:dyDescent="0.2">
      <c r="A43" s="24" t="s">
        <v>631</v>
      </c>
      <c r="B43" s="24" t="s">
        <v>630</v>
      </c>
      <c r="C43" s="24" t="s">
        <v>107</v>
      </c>
      <c r="D43" s="27">
        <v>33818</v>
      </c>
      <c r="E43" s="25">
        <v>344.25033100000002</v>
      </c>
      <c r="F43" s="26">
        <v>0.70289452631576199</v>
      </c>
    </row>
    <row r="44" spans="1:6" x14ac:dyDescent="0.2">
      <c r="A44" s="24" t="s">
        <v>637</v>
      </c>
      <c r="B44" s="24" t="s">
        <v>636</v>
      </c>
      <c r="C44" s="24" t="s">
        <v>146</v>
      </c>
      <c r="D44" s="27">
        <v>58337</v>
      </c>
      <c r="E44" s="25">
        <v>337.68372449999998</v>
      </c>
      <c r="F44" s="26">
        <v>0.68948674903952301</v>
      </c>
    </row>
    <row r="45" spans="1:6" x14ac:dyDescent="0.2">
      <c r="A45" s="24" t="s">
        <v>124</v>
      </c>
      <c r="B45" s="24" t="s">
        <v>123</v>
      </c>
      <c r="C45" s="24" t="s">
        <v>107</v>
      </c>
      <c r="D45" s="27">
        <v>7622</v>
      </c>
      <c r="E45" s="25">
        <v>329.58671299999997</v>
      </c>
      <c r="F45" s="26">
        <v>0.67295417216056097</v>
      </c>
    </row>
    <row r="46" spans="1:6" x14ac:dyDescent="0.2">
      <c r="A46" s="24" t="s">
        <v>767</v>
      </c>
      <c r="B46" s="24" t="s">
        <v>766</v>
      </c>
      <c r="C46" s="24" t="s">
        <v>329</v>
      </c>
      <c r="D46" s="27">
        <v>7167</v>
      </c>
      <c r="E46" s="25">
        <v>309.44239199999998</v>
      </c>
      <c r="F46" s="26">
        <v>0.63182325174541698</v>
      </c>
    </row>
    <row r="47" spans="1:6" x14ac:dyDescent="0.2">
      <c r="A47" s="24" t="s">
        <v>310</v>
      </c>
      <c r="B47" s="24" t="s">
        <v>309</v>
      </c>
      <c r="C47" s="24" t="s">
        <v>143</v>
      </c>
      <c r="D47" s="27">
        <v>8037</v>
      </c>
      <c r="E47" s="25">
        <v>306.87275249999999</v>
      </c>
      <c r="F47" s="26">
        <v>0.62657653046004302</v>
      </c>
    </row>
    <row r="48" spans="1:6" x14ac:dyDescent="0.2">
      <c r="A48" s="24" t="s">
        <v>285</v>
      </c>
      <c r="B48" s="24" t="s">
        <v>284</v>
      </c>
      <c r="C48" s="24" t="s">
        <v>286</v>
      </c>
      <c r="D48" s="27">
        <v>129014</v>
      </c>
      <c r="E48" s="25">
        <v>290.08797900000002</v>
      </c>
      <c r="F48" s="26">
        <v>0.59230517512298797</v>
      </c>
    </row>
    <row r="49" spans="1:9" x14ac:dyDescent="0.2">
      <c r="A49" s="24" t="s">
        <v>769</v>
      </c>
      <c r="B49" s="24" t="s">
        <v>768</v>
      </c>
      <c r="C49" s="24" t="s">
        <v>143</v>
      </c>
      <c r="D49" s="27">
        <v>8711</v>
      </c>
      <c r="E49" s="25">
        <v>284.27041850000001</v>
      </c>
      <c r="F49" s="26">
        <v>0.58042680910927302</v>
      </c>
    </row>
    <row r="50" spans="1:9" x14ac:dyDescent="0.2">
      <c r="A50" s="24" t="s">
        <v>771</v>
      </c>
      <c r="B50" s="24" t="s">
        <v>770</v>
      </c>
      <c r="C50" s="24" t="s">
        <v>772</v>
      </c>
      <c r="D50" s="27">
        <v>45064</v>
      </c>
      <c r="E50" s="25">
        <v>276.08459599999998</v>
      </c>
      <c r="F50" s="26">
        <v>0.56371289684685399</v>
      </c>
    </row>
    <row r="51" spans="1:9" x14ac:dyDescent="0.2">
      <c r="A51" s="24" t="s">
        <v>687</v>
      </c>
      <c r="B51" s="24" t="s">
        <v>686</v>
      </c>
      <c r="C51" s="24" t="s">
        <v>438</v>
      </c>
      <c r="D51" s="27">
        <v>37585</v>
      </c>
      <c r="E51" s="25">
        <v>274.18257499999999</v>
      </c>
      <c r="F51" s="26">
        <v>0.55982932716094003</v>
      </c>
    </row>
    <row r="52" spans="1:9" x14ac:dyDescent="0.2">
      <c r="A52" s="24" t="s">
        <v>660</v>
      </c>
      <c r="B52" s="24" t="s">
        <v>659</v>
      </c>
      <c r="C52" s="24" t="s">
        <v>176</v>
      </c>
      <c r="D52" s="27">
        <v>6405</v>
      </c>
      <c r="E52" s="25">
        <v>272.590395</v>
      </c>
      <c r="F52" s="26">
        <v>0.55657839460944902</v>
      </c>
    </row>
    <row r="53" spans="1:9" x14ac:dyDescent="0.2">
      <c r="A53" s="24" t="s">
        <v>774</v>
      </c>
      <c r="B53" s="24" t="s">
        <v>773</v>
      </c>
      <c r="C53" s="24" t="s">
        <v>107</v>
      </c>
      <c r="D53" s="27">
        <v>7995</v>
      </c>
      <c r="E53" s="25">
        <v>265.05823500000002</v>
      </c>
      <c r="F53" s="26">
        <v>0.54119913841540201</v>
      </c>
    </row>
    <row r="54" spans="1:9" x14ac:dyDescent="0.2">
      <c r="A54" s="24" t="s">
        <v>776</v>
      </c>
      <c r="B54" s="24" t="s">
        <v>775</v>
      </c>
      <c r="C54" s="24" t="s">
        <v>305</v>
      </c>
      <c r="D54" s="27">
        <v>33214</v>
      </c>
      <c r="E54" s="25">
        <v>251.496408</v>
      </c>
      <c r="F54" s="26">
        <v>0.513508434567854</v>
      </c>
    </row>
    <row r="55" spans="1:9" x14ac:dyDescent="0.2">
      <c r="A55" s="24" t="s">
        <v>778</v>
      </c>
      <c r="B55" s="24" t="s">
        <v>777</v>
      </c>
      <c r="C55" s="24" t="s">
        <v>143</v>
      </c>
      <c r="D55" s="27">
        <v>7963</v>
      </c>
      <c r="E55" s="25">
        <v>220.0375975</v>
      </c>
      <c r="F55" s="26">
        <v>0.449275451434267</v>
      </c>
    </row>
    <row r="56" spans="1:9" x14ac:dyDescent="0.2">
      <c r="A56" s="24" t="s">
        <v>295</v>
      </c>
      <c r="B56" s="24" t="s">
        <v>294</v>
      </c>
      <c r="C56" s="24" t="s">
        <v>100</v>
      </c>
      <c r="D56" s="27">
        <v>58278</v>
      </c>
      <c r="E56" s="25">
        <v>200.03923499999999</v>
      </c>
      <c r="F56" s="26">
        <v>0.408442550865383</v>
      </c>
    </row>
    <row r="57" spans="1:9" x14ac:dyDescent="0.2">
      <c r="A57" s="24" t="s">
        <v>780</v>
      </c>
      <c r="B57" s="24" t="s">
        <v>779</v>
      </c>
      <c r="C57" s="24" t="s">
        <v>84</v>
      </c>
      <c r="D57" s="27">
        <v>92088</v>
      </c>
      <c r="E57" s="25">
        <v>9.2088000000000003E-5</v>
      </c>
      <c r="F57" s="26">
        <v>1.8802640204103599E-7</v>
      </c>
    </row>
    <row r="58" spans="1:9" x14ac:dyDescent="0.2">
      <c r="A58" s="23" t="s">
        <v>27</v>
      </c>
      <c r="B58" s="23"/>
      <c r="C58" s="23"/>
      <c r="D58" s="23"/>
      <c r="E58" s="28">
        <f>SUM(E7:E57)</f>
        <v>48769.964581587963</v>
      </c>
      <c r="F58" s="29">
        <f>SUM(F7:F57)</f>
        <v>99.579108764928918</v>
      </c>
      <c r="G58" s="17"/>
      <c r="H58" s="17"/>
      <c r="I58" s="17"/>
    </row>
    <row r="59" spans="1:9" x14ac:dyDescent="0.2">
      <c r="A59" s="24"/>
      <c r="B59" s="24"/>
      <c r="C59" s="24"/>
      <c r="D59" s="24"/>
      <c r="E59" s="25"/>
      <c r="F59" s="26"/>
    </row>
    <row r="60" spans="1:9" x14ac:dyDescent="0.2">
      <c r="A60" s="23" t="s">
        <v>30</v>
      </c>
      <c r="B60" s="23"/>
      <c r="C60" s="23"/>
      <c r="D60" s="23"/>
      <c r="E60" s="28">
        <f>E58</f>
        <v>48769.964581587963</v>
      </c>
      <c r="F60" s="29">
        <f>F58</f>
        <v>99.579108764928918</v>
      </c>
      <c r="G60" s="17"/>
      <c r="H60" s="17"/>
      <c r="I60" s="17"/>
    </row>
    <row r="61" spans="1:9" x14ac:dyDescent="0.2">
      <c r="A61" s="23"/>
      <c r="B61" s="23"/>
      <c r="C61" s="23"/>
      <c r="D61" s="23"/>
      <c r="E61" s="28"/>
      <c r="F61" s="29"/>
      <c r="G61" s="17"/>
      <c r="H61" s="17"/>
      <c r="I61" s="17"/>
    </row>
    <row r="62" spans="1:9" x14ac:dyDescent="0.2">
      <c r="A62" s="23" t="s">
        <v>32</v>
      </c>
      <c r="B62" s="23"/>
      <c r="C62" s="23"/>
      <c r="D62" s="23"/>
      <c r="E62" s="28">
        <f>E64-(E58)</f>
        <v>206.13611511203635</v>
      </c>
      <c r="F62" s="29">
        <f>F64-(F58)</f>
        <v>0.42089123507108184</v>
      </c>
      <c r="G62" s="17"/>
      <c r="H62" s="17"/>
      <c r="I62" s="17"/>
    </row>
    <row r="63" spans="1:9" x14ac:dyDescent="0.2">
      <c r="A63" s="23"/>
      <c r="B63" s="23"/>
      <c r="C63" s="23"/>
      <c r="D63" s="23"/>
      <c r="E63" s="28"/>
      <c r="F63" s="29"/>
      <c r="G63" s="17"/>
      <c r="H63" s="17"/>
      <c r="I63" s="17"/>
    </row>
    <row r="64" spans="1:9" x14ac:dyDescent="0.2">
      <c r="A64" s="30" t="s">
        <v>31</v>
      </c>
      <c r="B64" s="30"/>
      <c r="C64" s="30"/>
      <c r="D64" s="30"/>
      <c r="E64" s="31">
        <v>48976.100696699999</v>
      </c>
      <c r="F64" s="32">
        <v>100</v>
      </c>
      <c r="G64" s="17"/>
      <c r="H64" s="17"/>
      <c r="I64" s="17"/>
    </row>
    <row r="65" spans="1:6" x14ac:dyDescent="0.2">
      <c r="F65" s="18" t="s">
        <v>620</v>
      </c>
    </row>
    <row r="67" spans="1:6" x14ac:dyDescent="0.2">
      <c r="A67" s="17" t="s">
        <v>35</v>
      </c>
    </row>
    <row r="68" spans="1:6" x14ac:dyDescent="0.2">
      <c r="A68" s="17" t="s">
        <v>36</v>
      </c>
    </row>
    <row r="69" spans="1:6" x14ac:dyDescent="0.2">
      <c r="A69" s="17" t="s">
        <v>37</v>
      </c>
      <c r="B69" s="17"/>
      <c r="C69" s="33" t="s">
        <v>39</v>
      </c>
      <c r="D69" s="17" t="s">
        <v>38</v>
      </c>
    </row>
    <row r="70" spans="1:6" x14ac:dyDescent="0.2">
      <c r="A70" s="7" t="s">
        <v>72</v>
      </c>
      <c r="C70" s="34">
        <v>136.3982</v>
      </c>
      <c r="D70" s="34">
        <v>140.41759999999999</v>
      </c>
    </row>
    <row r="71" spans="1:6" x14ac:dyDescent="0.2">
      <c r="A71" s="7" t="s">
        <v>74</v>
      </c>
      <c r="C71" s="34">
        <v>136.3982</v>
      </c>
      <c r="D71" s="34">
        <v>140.41759999999999</v>
      </c>
    </row>
    <row r="72" spans="1:6" x14ac:dyDescent="0.2">
      <c r="A72" s="7" t="s">
        <v>73</v>
      </c>
      <c r="C72" s="34">
        <v>141.6704</v>
      </c>
      <c r="D72" s="34">
        <v>146.13740000000001</v>
      </c>
    </row>
    <row r="73" spans="1:6" x14ac:dyDescent="0.2">
      <c r="A73" s="7" t="s">
        <v>75</v>
      </c>
      <c r="C73" s="34">
        <v>141.6704</v>
      </c>
      <c r="D73" s="34">
        <v>146.13740000000001</v>
      </c>
    </row>
    <row r="75" spans="1:6" x14ac:dyDescent="0.2">
      <c r="A75" s="7" t="s">
        <v>40</v>
      </c>
    </row>
    <row r="77" spans="1:6" x14ac:dyDescent="0.2">
      <c r="A77" s="17" t="s">
        <v>41</v>
      </c>
      <c r="D77" s="33" t="s">
        <v>42</v>
      </c>
    </row>
    <row r="79" spans="1:6" x14ac:dyDescent="0.2">
      <c r="A79" s="17" t="s">
        <v>241</v>
      </c>
      <c r="D79" s="54">
        <v>1.37780284033471E-2</v>
      </c>
    </row>
    <row r="81" spans="1:1" x14ac:dyDescent="0.2">
      <c r="A81" s="17" t="s">
        <v>810</v>
      </c>
    </row>
    <row r="82" spans="1:1" x14ac:dyDescent="0.2">
      <c r="A82" s="17"/>
    </row>
    <row r="83" spans="1:1" x14ac:dyDescent="0.2">
      <c r="A83" s="57" t="s">
        <v>805</v>
      </c>
    </row>
    <row r="84" spans="1:1" x14ac:dyDescent="0.2">
      <c r="A84" s="58"/>
    </row>
    <row r="85" spans="1:1" x14ac:dyDescent="0.2">
      <c r="A85" s="59"/>
    </row>
    <row r="86" spans="1:1" x14ac:dyDescent="0.2">
      <c r="A86" s="59"/>
    </row>
    <row r="87" spans="1:1" x14ac:dyDescent="0.2">
      <c r="A87" s="59"/>
    </row>
    <row r="88" spans="1:1" x14ac:dyDescent="0.2">
      <c r="A88" s="59"/>
    </row>
    <row r="89" spans="1:1" x14ac:dyDescent="0.2">
      <c r="A89" s="59"/>
    </row>
    <row r="90" spans="1:1" x14ac:dyDescent="0.2">
      <c r="A90" s="59"/>
    </row>
    <row r="91" spans="1:1" x14ac:dyDescent="0.2">
      <c r="A91" s="59"/>
    </row>
    <row r="92" spans="1:1" x14ac:dyDescent="0.2">
      <c r="A92" s="59"/>
    </row>
    <row r="93" spans="1:1" x14ac:dyDescent="0.2">
      <c r="A93" s="59"/>
    </row>
    <row r="94" spans="1:1" x14ac:dyDescent="0.2">
      <c r="A94" s="59"/>
    </row>
    <row r="95" spans="1:1" x14ac:dyDescent="0.2">
      <c r="A95" s="59"/>
    </row>
    <row r="96" spans="1:1" x14ac:dyDescent="0.2">
      <c r="A96" s="59"/>
    </row>
    <row r="97" spans="1:1" x14ac:dyDescent="0.2">
      <c r="A97" s="57" t="s">
        <v>823</v>
      </c>
    </row>
    <row r="98" spans="1:1" x14ac:dyDescent="0.2">
      <c r="A98" s="59"/>
    </row>
    <row r="99" spans="1:1" x14ac:dyDescent="0.2">
      <c r="A99" s="57" t="s">
        <v>806</v>
      </c>
    </row>
    <row r="100" spans="1:1" x14ac:dyDescent="0.2">
      <c r="A100" s="59"/>
    </row>
    <row r="101" spans="1:1" x14ac:dyDescent="0.2">
      <c r="A101" s="59"/>
    </row>
    <row r="102" spans="1:1" x14ac:dyDescent="0.2">
      <c r="A102" s="59"/>
    </row>
    <row r="103" spans="1:1" x14ac:dyDescent="0.2">
      <c r="A103" s="59"/>
    </row>
    <row r="104" spans="1:1" x14ac:dyDescent="0.2">
      <c r="A104" s="59"/>
    </row>
    <row r="105" spans="1:1" x14ac:dyDescent="0.2">
      <c r="A105" s="59"/>
    </row>
    <row r="106" spans="1:1" x14ac:dyDescent="0.2">
      <c r="A106" s="59"/>
    </row>
    <row r="107" spans="1:1" x14ac:dyDescent="0.2">
      <c r="A107" s="59"/>
    </row>
    <row r="108" spans="1:1" x14ac:dyDescent="0.2">
      <c r="A108" s="59"/>
    </row>
    <row r="109" spans="1:1" x14ac:dyDescent="0.2">
      <c r="A109" s="59"/>
    </row>
    <row r="110" spans="1:1" x14ac:dyDescent="0.2">
      <c r="A110" s="59"/>
    </row>
    <row r="111" spans="1:1" x14ac:dyDescent="0.2">
      <c r="A111" s="59"/>
    </row>
    <row r="114" spans="1:1" x14ac:dyDescent="0.2">
      <c r="A114" s="17" t="s">
        <v>824</v>
      </c>
    </row>
  </sheetData>
  <mergeCells count="1">
    <mergeCell ref="A1:F1"/>
  </mergeCells>
  <conditionalFormatting sqref="F2:F3 F5:F80">
    <cfRule type="cellIs" dxfId="31" priority="2" stopIfTrue="1" operator="between">
      <formula>0.009</formula>
      <formula>-0.009</formula>
    </cfRule>
  </conditionalFormatting>
  <conditionalFormatting sqref="F81:F213">
    <cfRule type="cellIs" dxfId="30"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24"/>
  <sheetViews>
    <sheetView workbookViewId="0">
      <selection sqref="A1:F1"/>
    </sheetView>
  </sheetViews>
  <sheetFormatPr defaultColWidth="9.140625" defaultRowHeight="11.25" x14ac:dyDescent="0.2"/>
  <cols>
    <col min="1" max="1" width="38.7109375" style="7" bestFit="1" customWidth="1"/>
    <col min="2" max="2" width="28" style="7" bestFit="1" customWidth="1"/>
    <col min="3" max="3" width="35.42578125" style="7" bestFit="1" customWidth="1"/>
    <col min="4" max="4" width="15.140625" style="7" bestFit="1" customWidth="1"/>
    <col min="5" max="5" width="22.85546875" style="10" customWidth="1"/>
    <col min="6" max="6" width="14.7109375" style="11" bestFit="1" customWidth="1"/>
    <col min="7" max="16384" width="9.140625" style="7"/>
  </cols>
  <sheetData>
    <row r="1" spans="1:6" s="1" customFormat="1" ht="15" x14ac:dyDescent="0.2">
      <c r="A1" s="87" t="s">
        <v>22</v>
      </c>
      <c r="B1" s="88"/>
      <c r="C1" s="88"/>
      <c r="D1" s="88"/>
      <c r="E1" s="88"/>
      <c r="F1" s="8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306</v>
      </c>
      <c r="D4" s="13" t="s">
        <v>1</v>
      </c>
      <c r="E4" s="15" t="s">
        <v>6</v>
      </c>
      <c r="F4" s="12" t="s">
        <v>3</v>
      </c>
    </row>
    <row r="5" spans="1:6" x14ac:dyDescent="0.2">
      <c r="A5" s="19" t="s">
        <v>81</v>
      </c>
      <c r="B5" s="20"/>
      <c r="C5" s="20"/>
      <c r="D5" s="20"/>
      <c r="E5" s="21"/>
      <c r="F5" s="22"/>
    </row>
    <row r="6" spans="1:6" x14ac:dyDescent="0.2">
      <c r="A6" s="23" t="s">
        <v>26</v>
      </c>
      <c r="B6" s="24"/>
      <c r="C6" s="24"/>
      <c r="D6" s="24"/>
      <c r="E6" s="25"/>
      <c r="F6" s="26"/>
    </row>
    <row r="7" spans="1:6" x14ac:dyDescent="0.2">
      <c r="A7" s="24" t="s">
        <v>83</v>
      </c>
      <c r="B7" s="24" t="s">
        <v>82</v>
      </c>
      <c r="C7" s="24" t="s">
        <v>84</v>
      </c>
      <c r="D7" s="27">
        <v>2600000</v>
      </c>
      <c r="E7" s="25">
        <v>41691</v>
      </c>
      <c r="F7" s="26">
        <v>8.88807860811918</v>
      </c>
    </row>
    <row r="8" spans="1:6" x14ac:dyDescent="0.2">
      <c r="A8" s="24" t="s">
        <v>86</v>
      </c>
      <c r="B8" s="24" t="s">
        <v>85</v>
      </c>
      <c r="C8" s="24" t="s">
        <v>84</v>
      </c>
      <c r="D8" s="27">
        <v>4700000</v>
      </c>
      <c r="E8" s="25">
        <v>39099.300000000003</v>
      </c>
      <c r="F8" s="26">
        <v>8.3355556816203507</v>
      </c>
    </row>
    <row r="9" spans="1:6" x14ac:dyDescent="0.2">
      <c r="A9" s="24" t="s">
        <v>88</v>
      </c>
      <c r="B9" s="24" t="s">
        <v>87</v>
      </c>
      <c r="C9" s="24" t="s">
        <v>89</v>
      </c>
      <c r="D9" s="27">
        <v>2000000</v>
      </c>
      <c r="E9" s="25">
        <v>30675</v>
      </c>
      <c r="F9" s="26">
        <v>6.5395843540345799</v>
      </c>
    </row>
    <row r="10" spans="1:6" x14ac:dyDescent="0.2">
      <c r="A10" s="24" t="s">
        <v>94</v>
      </c>
      <c r="B10" s="24" t="s">
        <v>93</v>
      </c>
      <c r="C10" s="24" t="s">
        <v>84</v>
      </c>
      <c r="D10" s="27">
        <v>3200000</v>
      </c>
      <c r="E10" s="25">
        <v>27891.200000000001</v>
      </c>
      <c r="F10" s="26">
        <v>5.94610774687039</v>
      </c>
    </row>
    <row r="11" spans="1:6" x14ac:dyDescent="0.2">
      <c r="A11" s="24" t="s">
        <v>91</v>
      </c>
      <c r="B11" s="24" t="s">
        <v>90</v>
      </c>
      <c r="C11" s="24" t="s">
        <v>92</v>
      </c>
      <c r="D11" s="27">
        <v>1170000</v>
      </c>
      <c r="E11" s="25">
        <v>24855.48</v>
      </c>
      <c r="F11" s="26">
        <v>5.29892447009028</v>
      </c>
    </row>
    <row r="12" spans="1:6" x14ac:dyDescent="0.2">
      <c r="A12" s="24" t="s">
        <v>96</v>
      </c>
      <c r="B12" s="24" t="s">
        <v>95</v>
      </c>
      <c r="C12" s="24" t="s">
        <v>97</v>
      </c>
      <c r="D12" s="27">
        <v>3200000</v>
      </c>
      <c r="E12" s="25">
        <v>24649.599999999999</v>
      </c>
      <c r="F12" s="26">
        <v>5.2550330397134699</v>
      </c>
    </row>
    <row r="13" spans="1:6" x14ac:dyDescent="0.2">
      <c r="A13" s="24" t="s">
        <v>102</v>
      </c>
      <c r="B13" s="24" t="s">
        <v>101</v>
      </c>
      <c r="C13" s="24" t="s">
        <v>84</v>
      </c>
      <c r="D13" s="27">
        <v>3000000</v>
      </c>
      <c r="E13" s="25">
        <v>16605</v>
      </c>
      <c r="F13" s="26">
        <v>3.5400097212304602</v>
      </c>
    </row>
    <row r="14" spans="1:6" x14ac:dyDescent="0.2">
      <c r="A14" s="24" t="s">
        <v>104</v>
      </c>
      <c r="B14" s="24" t="s">
        <v>103</v>
      </c>
      <c r="C14" s="24" t="s">
        <v>89</v>
      </c>
      <c r="D14" s="27">
        <v>1300000</v>
      </c>
      <c r="E14" s="25">
        <v>14588.6</v>
      </c>
      <c r="F14" s="26">
        <v>3.1101346473437301</v>
      </c>
    </row>
    <row r="15" spans="1:6" x14ac:dyDescent="0.2">
      <c r="A15" s="24" t="s">
        <v>257</v>
      </c>
      <c r="B15" s="24" t="s">
        <v>256</v>
      </c>
      <c r="C15" s="24" t="s">
        <v>119</v>
      </c>
      <c r="D15" s="27">
        <v>800000</v>
      </c>
      <c r="E15" s="25">
        <v>12721.6</v>
      </c>
      <c r="F15" s="26">
        <v>2.7121100674258001</v>
      </c>
    </row>
    <row r="16" spans="1:6" x14ac:dyDescent="0.2">
      <c r="A16" s="24" t="s">
        <v>131</v>
      </c>
      <c r="B16" s="24" t="s">
        <v>130</v>
      </c>
      <c r="C16" s="24" t="s">
        <v>132</v>
      </c>
      <c r="D16" s="27">
        <v>1650000</v>
      </c>
      <c r="E16" s="25">
        <v>12682.725</v>
      </c>
      <c r="F16" s="26">
        <v>2.70382233012301</v>
      </c>
    </row>
    <row r="17" spans="1:6" x14ac:dyDescent="0.2">
      <c r="A17" s="24" t="s">
        <v>193</v>
      </c>
      <c r="B17" s="24" t="s">
        <v>192</v>
      </c>
      <c r="C17" s="24" t="s">
        <v>132</v>
      </c>
      <c r="D17" s="27">
        <v>660000</v>
      </c>
      <c r="E17" s="25">
        <v>10508.19</v>
      </c>
      <c r="F17" s="26">
        <v>2.2402345529982899</v>
      </c>
    </row>
    <row r="18" spans="1:6" x14ac:dyDescent="0.2">
      <c r="A18" s="24" t="s">
        <v>148</v>
      </c>
      <c r="B18" s="24" t="s">
        <v>147</v>
      </c>
      <c r="C18" s="24" t="s">
        <v>149</v>
      </c>
      <c r="D18" s="27">
        <v>3700000</v>
      </c>
      <c r="E18" s="25">
        <v>9496.0499999999993</v>
      </c>
      <c r="F18" s="26">
        <v>2.02445704988199</v>
      </c>
    </row>
    <row r="19" spans="1:6" x14ac:dyDescent="0.2">
      <c r="A19" s="24" t="s">
        <v>109</v>
      </c>
      <c r="B19" s="24" t="s">
        <v>108</v>
      </c>
      <c r="C19" s="24" t="s">
        <v>110</v>
      </c>
      <c r="D19" s="27">
        <v>5500000</v>
      </c>
      <c r="E19" s="25">
        <v>9413.25</v>
      </c>
      <c r="F19" s="26">
        <v>2.00680496888724</v>
      </c>
    </row>
    <row r="20" spans="1:6" x14ac:dyDescent="0.2">
      <c r="A20" s="24" t="s">
        <v>99</v>
      </c>
      <c r="B20" s="24" t="s">
        <v>98</v>
      </c>
      <c r="C20" s="24" t="s">
        <v>100</v>
      </c>
      <c r="D20" s="27">
        <v>375000</v>
      </c>
      <c r="E20" s="25">
        <v>8826.9375</v>
      </c>
      <c r="F20" s="26">
        <v>1.8818093681839001</v>
      </c>
    </row>
    <row r="21" spans="1:6" x14ac:dyDescent="0.2">
      <c r="A21" s="24" t="s">
        <v>645</v>
      </c>
      <c r="B21" s="24" t="s">
        <v>644</v>
      </c>
      <c r="C21" s="24" t="s">
        <v>113</v>
      </c>
      <c r="D21" s="27">
        <v>1750000</v>
      </c>
      <c r="E21" s="25">
        <v>8716.75</v>
      </c>
      <c r="F21" s="26">
        <v>1.8583185629349901</v>
      </c>
    </row>
    <row r="22" spans="1:6" x14ac:dyDescent="0.2">
      <c r="A22" s="24" t="s">
        <v>118</v>
      </c>
      <c r="B22" s="24" t="s">
        <v>117</v>
      </c>
      <c r="C22" s="24" t="s">
        <v>119</v>
      </c>
      <c r="D22" s="27">
        <v>110000</v>
      </c>
      <c r="E22" s="25">
        <v>7794.1049999999996</v>
      </c>
      <c r="F22" s="26">
        <v>1.6616204437392901</v>
      </c>
    </row>
    <row r="23" spans="1:6" x14ac:dyDescent="0.2">
      <c r="A23" s="24" t="s">
        <v>263</v>
      </c>
      <c r="B23" s="24" t="s">
        <v>262</v>
      </c>
      <c r="C23" s="24" t="s">
        <v>264</v>
      </c>
      <c r="D23" s="27">
        <v>8000000</v>
      </c>
      <c r="E23" s="25">
        <v>7596</v>
      </c>
      <c r="F23" s="26">
        <v>1.61938656082304</v>
      </c>
    </row>
    <row r="24" spans="1:6" x14ac:dyDescent="0.2">
      <c r="A24" s="24" t="s">
        <v>168</v>
      </c>
      <c r="B24" s="24" t="s">
        <v>167</v>
      </c>
      <c r="C24" s="24" t="s">
        <v>169</v>
      </c>
      <c r="D24" s="27">
        <v>3600000</v>
      </c>
      <c r="E24" s="25">
        <v>7380</v>
      </c>
      <c r="F24" s="26">
        <v>1.5733376538802</v>
      </c>
    </row>
    <row r="25" spans="1:6" x14ac:dyDescent="0.2">
      <c r="A25" s="24" t="s">
        <v>173</v>
      </c>
      <c r="B25" s="24" t="s">
        <v>172</v>
      </c>
      <c r="C25" s="24" t="s">
        <v>89</v>
      </c>
      <c r="D25" s="27">
        <v>715000</v>
      </c>
      <c r="E25" s="25">
        <v>7257.25</v>
      </c>
      <c r="F25" s="26">
        <v>1.5471686569948599</v>
      </c>
    </row>
    <row r="26" spans="1:6" x14ac:dyDescent="0.2">
      <c r="A26" s="24" t="s">
        <v>121</v>
      </c>
      <c r="B26" s="24" t="s">
        <v>120</v>
      </c>
      <c r="C26" s="24" t="s">
        <v>122</v>
      </c>
      <c r="D26" s="27">
        <v>7500000</v>
      </c>
      <c r="E26" s="25">
        <v>7136.25</v>
      </c>
      <c r="F26" s="26">
        <v>1.5213727415315199</v>
      </c>
    </row>
    <row r="27" spans="1:6" x14ac:dyDescent="0.2">
      <c r="A27" s="24" t="s">
        <v>151</v>
      </c>
      <c r="B27" s="24" t="s">
        <v>150</v>
      </c>
      <c r="C27" s="24" t="s">
        <v>143</v>
      </c>
      <c r="D27" s="27">
        <v>1550000</v>
      </c>
      <c r="E27" s="25">
        <v>7007.55</v>
      </c>
      <c r="F27" s="26">
        <v>1.49393526781141</v>
      </c>
    </row>
    <row r="28" spans="1:6" x14ac:dyDescent="0.2">
      <c r="A28" s="24" t="s">
        <v>145</v>
      </c>
      <c r="B28" s="24" t="s">
        <v>144</v>
      </c>
      <c r="C28" s="24" t="s">
        <v>146</v>
      </c>
      <c r="D28" s="27">
        <v>1370000</v>
      </c>
      <c r="E28" s="25">
        <v>6197.88</v>
      </c>
      <c r="F28" s="26">
        <v>1.3213222192725</v>
      </c>
    </row>
    <row r="29" spans="1:6" x14ac:dyDescent="0.2">
      <c r="A29" s="24" t="s">
        <v>275</v>
      </c>
      <c r="B29" s="24" t="s">
        <v>274</v>
      </c>
      <c r="C29" s="24" t="s">
        <v>100</v>
      </c>
      <c r="D29" s="27">
        <v>7500000</v>
      </c>
      <c r="E29" s="25">
        <v>6131.25</v>
      </c>
      <c r="F29" s="26">
        <v>1.3071174106169401</v>
      </c>
    </row>
    <row r="30" spans="1:6" x14ac:dyDescent="0.2">
      <c r="A30" s="24" t="s">
        <v>128</v>
      </c>
      <c r="B30" s="24" t="s">
        <v>127</v>
      </c>
      <c r="C30" s="24" t="s">
        <v>129</v>
      </c>
      <c r="D30" s="27">
        <v>1826667</v>
      </c>
      <c r="E30" s="25">
        <v>5724.7743780000001</v>
      </c>
      <c r="F30" s="26">
        <v>1.22046112315393</v>
      </c>
    </row>
    <row r="31" spans="1:6" x14ac:dyDescent="0.2">
      <c r="A31" s="24" t="s">
        <v>224</v>
      </c>
      <c r="B31" s="24" t="s">
        <v>223</v>
      </c>
      <c r="C31" s="24" t="s">
        <v>84</v>
      </c>
      <c r="D31" s="27">
        <v>325000</v>
      </c>
      <c r="E31" s="25">
        <v>5625.75</v>
      </c>
      <c r="F31" s="26">
        <v>1.19935017700766</v>
      </c>
    </row>
    <row r="32" spans="1:6" x14ac:dyDescent="0.2">
      <c r="A32" s="24" t="s">
        <v>178</v>
      </c>
      <c r="B32" s="24" t="s">
        <v>177</v>
      </c>
      <c r="C32" s="24" t="s">
        <v>116</v>
      </c>
      <c r="D32" s="27">
        <v>712851</v>
      </c>
      <c r="E32" s="25">
        <v>5242.3062540000001</v>
      </c>
      <c r="F32" s="26">
        <v>1.1176040410013399</v>
      </c>
    </row>
    <row r="33" spans="1:6" x14ac:dyDescent="0.2">
      <c r="A33" s="24" t="s">
        <v>160</v>
      </c>
      <c r="B33" s="24" t="s">
        <v>159</v>
      </c>
      <c r="C33" s="24" t="s">
        <v>161</v>
      </c>
      <c r="D33" s="27">
        <v>250000</v>
      </c>
      <c r="E33" s="25">
        <v>5221</v>
      </c>
      <c r="F33" s="26">
        <v>1.1130617738358499</v>
      </c>
    </row>
    <row r="34" spans="1:6" x14ac:dyDescent="0.2">
      <c r="A34" s="24" t="s">
        <v>124</v>
      </c>
      <c r="B34" s="24" t="s">
        <v>123</v>
      </c>
      <c r="C34" s="24" t="s">
        <v>107</v>
      </c>
      <c r="D34" s="27">
        <v>120000</v>
      </c>
      <c r="E34" s="25">
        <v>5188.9799999999996</v>
      </c>
      <c r="F34" s="26">
        <v>1.1062354497603399</v>
      </c>
    </row>
    <row r="35" spans="1:6" x14ac:dyDescent="0.2">
      <c r="A35" s="24" t="s">
        <v>290</v>
      </c>
      <c r="B35" s="24" t="s">
        <v>289</v>
      </c>
      <c r="C35" s="24" t="s">
        <v>291</v>
      </c>
      <c r="D35" s="27">
        <v>720000</v>
      </c>
      <c r="E35" s="25">
        <v>5056.92</v>
      </c>
      <c r="F35" s="26">
        <v>1.07808165971001</v>
      </c>
    </row>
    <row r="36" spans="1:6" x14ac:dyDescent="0.2">
      <c r="A36" s="24" t="s">
        <v>166</v>
      </c>
      <c r="B36" s="24" t="s">
        <v>165</v>
      </c>
      <c r="C36" s="24" t="s">
        <v>149</v>
      </c>
      <c r="D36" s="27">
        <v>10000000</v>
      </c>
      <c r="E36" s="25">
        <v>4975</v>
      </c>
      <c r="F36" s="26">
        <v>1.0606171853731701</v>
      </c>
    </row>
    <row r="37" spans="1:6" x14ac:dyDescent="0.2">
      <c r="A37" s="24" t="s">
        <v>158</v>
      </c>
      <c r="B37" s="24" t="s">
        <v>157</v>
      </c>
      <c r="C37" s="24" t="s">
        <v>116</v>
      </c>
      <c r="D37" s="27">
        <v>1000000</v>
      </c>
      <c r="E37" s="25">
        <v>4868.5</v>
      </c>
      <c r="F37" s="26">
        <v>1.03791251597775</v>
      </c>
    </row>
    <row r="38" spans="1:6" x14ac:dyDescent="0.2">
      <c r="A38" s="24" t="s">
        <v>277</v>
      </c>
      <c r="B38" s="24" t="s">
        <v>276</v>
      </c>
      <c r="C38" s="24" t="s">
        <v>122</v>
      </c>
      <c r="D38" s="27">
        <v>1800000</v>
      </c>
      <c r="E38" s="25">
        <v>4856.3999999999996</v>
      </c>
      <c r="F38" s="26">
        <v>1.03533292443141</v>
      </c>
    </row>
    <row r="39" spans="1:6" x14ac:dyDescent="0.2">
      <c r="A39" s="24" t="s">
        <v>171</v>
      </c>
      <c r="B39" s="24" t="s">
        <v>170</v>
      </c>
      <c r="C39" s="24" t="s">
        <v>137</v>
      </c>
      <c r="D39" s="27">
        <v>1100000</v>
      </c>
      <c r="E39" s="25">
        <v>4654.6499999999996</v>
      </c>
      <c r="F39" s="26">
        <v>0.99232196621049895</v>
      </c>
    </row>
    <row r="40" spans="1:6" x14ac:dyDescent="0.2">
      <c r="A40" s="24" t="s">
        <v>261</v>
      </c>
      <c r="B40" s="24" t="s">
        <v>260</v>
      </c>
      <c r="C40" s="24" t="s">
        <v>143</v>
      </c>
      <c r="D40" s="27">
        <v>2000000</v>
      </c>
      <c r="E40" s="25">
        <v>4615</v>
      </c>
      <c r="F40" s="26">
        <v>0.98386900713511305</v>
      </c>
    </row>
    <row r="41" spans="1:6" x14ac:dyDescent="0.2">
      <c r="A41" s="24" t="s">
        <v>226</v>
      </c>
      <c r="B41" s="24" t="s">
        <v>225</v>
      </c>
      <c r="C41" s="24" t="s">
        <v>110</v>
      </c>
      <c r="D41" s="27">
        <v>2000000</v>
      </c>
      <c r="E41" s="25">
        <v>4258</v>
      </c>
      <c r="F41" s="26">
        <v>0.90776039704903799</v>
      </c>
    </row>
    <row r="42" spans="1:6" x14ac:dyDescent="0.2">
      <c r="A42" s="24" t="s">
        <v>647</v>
      </c>
      <c r="B42" s="24" t="s">
        <v>646</v>
      </c>
      <c r="C42" s="24" t="s">
        <v>107</v>
      </c>
      <c r="D42" s="27">
        <v>940592</v>
      </c>
      <c r="E42" s="25">
        <v>4059.1247760000001</v>
      </c>
      <c r="F42" s="26">
        <v>0.86536231055268897</v>
      </c>
    </row>
    <row r="43" spans="1:6" x14ac:dyDescent="0.2">
      <c r="A43" s="24" t="s">
        <v>293</v>
      </c>
      <c r="B43" s="24" t="s">
        <v>292</v>
      </c>
      <c r="C43" s="24" t="s">
        <v>107</v>
      </c>
      <c r="D43" s="27">
        <v>520000</v>
      </c>
      <c r="E43" s="25">
        <v>3833.96</v>
      </c>
      <c r="F43" s="26">
        <v>0.81735957065996501</v>
      </c>
    </row>
    <row r="44" spans="1:6" x14ac:dyDescent="0.2">
      <c r="A44" s="24" t="s">
        <v>139</v>
      </c>
      <c r="B44" s="24" t="s">
        <v>138</v>
      </c>
      <c r="C44" s="24" t="s">
        <v>140</v>
      </c>
      <c r="D44" s="27">
        <v>530000</v>
      </c>
      <c r="E44" s="25">
        <v>3831.105</v>
      </c>
      <c r="F44" s="26">
        <v>0.81675091496866004</v>
      </c>
    </row>
    <row r="45" spans="1:6" x14ac:dyDescent="0.2">
      <c r="A45" s="24" t="s">
        <v>134</v>
      </c>
      <c r="B45" s="24" t="s">
        <v>133</v>
      </c>
      <c r="C45" s="24" t="s">
        <v>84</v>
      </c>
      <c r="D45" s="27">
        <v>300000</v>
      </c>
      <c r="E45" s="25">
        <v>3248.85</v>
      </c>
      <c r="F45" s="26">
        <v>0.69262033019087998</v>
      </c>
    </row>
    <row r="46" spans="1:6" x14ac:dyDescent="0.2">
      <c r="A46" s="24" t="s">
        <v>501</v>
      </c>
      <c r="B46" s="24" t="s">
        <v>500</v>
      </c>
      <c r="C46" s="24" t="s">
        <v>137</v>
      </c>
      <c r="D46" s="27">
        <v>400000</v>
      </c>
      <c r="E46" s="25">
        <v>3210.6</v>
      </c>
      <c r="F46" s="26">
        <v>0.68446583625308599</v>
      </c>
    </row>
    <row r="47" spans="1:6" x14ac:dyDescent="0.2">
      <c r="A47" s="24" t="s">
        <v>188</v>
      </c>
      <c r="B47" s="24" t="s">
        <v>187</v>
      </c>
      <c r="C47" s="24" t="s">
        <v>119</v>
      </c>
      <c r="D47" s="27">
        <v>160000</v>
      </c>
      <c r="E47" s="25">
        <v>3149.28</v>
      </c>
      <c r="F47" s="26">
        <v>0.67139306322653702</v>
      </c>
    </row>
    <row r="48" spans="1:6" x14ac:dyDescent="0.2">
      <c r="A48" s="24" t="s">
        <v>180</v>
      </c>
      <c r="B48" s="24" t="s">
        <v>179</v>
      </c>
      <c r="C48" s="24" t="s">
        <v>181</v>
      </c>
      <c r="D48" s="27">
        <v>200000</v>
      </c>
      <c r="E48" s="25">
        <v>3029.2</v>
      </c>
      <c r="F48" s="26">
        <v>0.64579328199646502</v>
      </c>
    </row>
    <row r="49" spans="1:9" x14ac:dyDescent="0.2">
      <c r="A49" s="24" t="s">
        <v>185</v>
      </c>
      <c r="B49" s="24" t="s">
        <v>184</v>
      </c>
      <c r="C49" s="24" t="s">
        <v>186</v>
      </c>
      <c r="D49" s="27">
        <v>127711</v>
      </c>
      <c r="E49" s="25">
        <v>2942.46144</v>
      </c>
      <c r="F49" s="26">
        <v>0.62730154182148501</v>
      </c>
    </row>
    <row r="50" spans="1:9" x14ac:dyDescent="0.2">
      <c r="A50" s="24" t="s">
        <v>607</v>
      </c>
      <c r="B50" s="24" t="s">
        <v>606</v>
      </c>
      <c r="C50" s="24" t="s">
        <v>137</v>
      </c>
      <c r="D50" s="27">
        <v>200000</v>
      </c>
      <c r="E50" s="25">
        <v>2782.2</v>
      </c>
      <c r="F50" s="26">
        <v>0.59313550414979699</v>
      </c>
    </row>
    <row r="51" spans="1:9" x14ac:dyDescent="0.2">
      <c r="A51" s="24" t="s">
        <v>142</v>
      </c>
      <c r="B51" s="24" t="s">
        <v>141</v>
      </c>
      <c r="C51" s="24" t="s">
        <v>143</v>
      </c>
      <c r="D51" s="27">
        <v>30000</v>
      </c>
      <c r="E51" s="25">
        <v>2668.59</v>
      </c>
      <c r="F51" s="26">
        <v>0.56891505823416899</v>
      </c>
    </row>
    <row r="52" spans="1:9" x14ac:dyDescent="0.2">
      <c r="A52" s="24" t="s">
        <v>197</v>
      </c>
      <c r="B52" s="24" t="s">
        <v>196</v>
      </c>
      <c r="C52" s="24" t="s">
        <v>198</v>
      </c>
      <c r="D52" s="27">
        <v>800000</v>
      </c>
      <c r="E52" s="25">
        <v>2415.1999999999998</v>
      </c>
      <c r="F52" s="26">
        <v>0.51489500022377599</v>
      </c>
    </row>
    <row r="53" spans="1:9" x14ac:dyDescent="0.2">
      <c r="A53" s="24" t="s">
        <v>126</v>
      </c>
      <c r="B53" s="24" t="s">
        <v>125</v>
      </c>
      <c r="C53" s="24" t="s">
        <v>100</v>
      </c>
      <c r="D53" s="27">
        <v>1000000</v>
      </c>
      <c r="E53" s="25">
        <v>2379</v>
      </c>
      <c r="F53" s="26">
        <v>0.50717754452317099</v>
      </c>
    </row>
    <row r="54" spans="1:9" x14ac:dyDescent="0.2">
      <c r="A54" s="24" t="s">
        <v>302</v>
      </c>
      <c r="B54" s="24" t="s">
        <v>301</v>
      </c>
      <c r="C54" s="24" t="s">
        <v>84</v>
      </c>
      <c r="D54" s="27">
        <v>1493312</v>
      </c>
      <c r="E54" s="25">
        <v>2368.392832</v>
      </c>
      <c r="F54" s="26">
        <v>0.50491620891132405</v>
      </c>
    </row>
    <row r="55" spans="1:9" x14ac:dyDescent="0.2">
      <c r="A55" s="24" t="s">
        <v>357</v>
      </c>
      <c r="B55" s="24" t="s">
        <v>356</v>
      </c>
      <c r="C55" s="24" t="s">
        <v>191</v>
      </c>
      <c r="D55" s="27">
        <v>320968</v>
      </c>
      <c r="E55" s="25">
        <v>1704.019112</v>
      </c>
      <c r="F55" s="26">
        <v>0.36327878480231801</v>
      </c>
    </row>
    <row r="56" spans="1:9" x14ac:dyDescent="0.2">
      <c r="A56" s="24" t="s">
        <v>651</v>
      </c>
      <c r="B56" s="24" t="s">
        <v>650</v>
      </c>
      <c r="C56" s="24" t="s">
        <v>146</v>
      </c>
      <c r="D56" s="27">
        <v>200000</v>
      </c>
      <c r="E56" s="25">
        <v>1306.5999999999999</v>
      </c>
      <c r="F56" s="26">
        <v>0.27855324912735402</v>
      </c>
    </row>
    <row r="57" spans="1:9" x14ac:dyDescent="0.2">
      <c r="A57" s="23" t="s">
        <v>27</v>
      </c>
      <c r="B57" s="23"/>
      <c r="C57" s="23"/>
      <c r="D57" s="23"/>
      <c r="E57" s="28">
        <f>SUM(E7:E56)</f>
        <v>452136.83129200002</v>
      </c>
      <c r="F57" s="29">
        <f>SUM(F7:F56)</f>
        <v>96.390772544415171</v>
      </c>
      <c r="G57" s="17"/>
      <c r="H57" s="17"/>
      <c r="I57" s="17"/>
    </row>
    <row r="58" spans="1:9" x14ac:dyDescent="0.2">
      <c r="A58" s="24"/>
      <c r="B58" s="24"/>
      <c r="C58" s="24"/>
      <c r="D58" s="24"/>
      <c r="E58" s="25"/>
      <c r="F58" s="26"/>
    </row>
    <row r="59" spans="1:9" x14ac:dyDescent="0.2">
      <c r="A59" s="23" t="s">
        <v>233</v>
      </c>
      <c r="B59" s="24"/>
      <c r="C59" s="24"/>
      <c r="D59" s="24"/>
      <c r="E59" s="25"/>
      <c r="F59" s="26"/>
    </row>
    <row r="60" spans="1:9" x14ac:dyDescent="0.2">
      <c r="A60" s="24" t="s">
        <v>236</v>
      </c>
      <c r="B60" s="24" t="s">
        <v>235</v>
      </c>
      <c r="C60" s="24" t="s">
        <v>156</v>
      </c>
      <c r="D60" s="27">
        <v>3000</v>
      </c>
      <c r="E60" s="25">
        <v>2.9999999999999997E-4</v>
      </c>
      <c r="F60" s="26">
        <v>6.3956815198382196E-8</v>
      </c>
    </row>
    <row r="61" spans="1:9" x14ac:dyDescent="0.2">
      <c r="A61" s="24"/>
      <c r="B61" s="24" t="s">
        <v>234</v>
      </c>
      <c r="C61" s="24" t="s">
        <v>140</v>
      </c>
      <c r="D61" s="27">
        <v>2900</v>
      </c>
      <c r="E61" s="25">
        <v>2.9E-4</v>
      </c>
      <c r="F61" s="26">
        <v>6.1824921358436104E-8</v>
      </c>
    </row>
    <row r="62" spans="1:9" x14ac:dyDescent="0.2">
      <c r="A62" s="23" t="s">
        <v>27</v>
      </c>
      <c r="B62" s="23"/>
      <c r="C62" s="23"/>
      <c r="D62" s="23"/>
      <c r="E62" s="28">
        <f>SUM(E59:E61)</f>
        <v>5.9000000000000003E-4</v>
      </c>
      <c r="F62" s="29">
        <f>SUM(F59:F61)</f>
        <v>1.2578173655681829E-7</v>
      </c>
      <c r="G62" s="17"/>
      <c r="H62" s="17"/>
      <c r="I62" s="17"/>
    </row>
    <row r="63" spans="1:9" x14ac:dyDescent="0.2">
      <c r="A63" s="24"/>
      <c r="B63" s="24"/>
      <c r="C63" s="24"/>
      <c r="D63" s="24"/>
      <c r="E63" s="25"/>
      <c r="F63" s="26"/>
    </row>
    <row r="64" spans="1:9" x14ac:dyDescent="0.2">
      <c r="A64" s="23" t="s">
        <v>30</v>
      </c>
      <c r="B64" s="23"/>
      <c r="C64" s="23"/>
      <c r="D64" s="23"/>
      <c r="E64" s="28">
        <f>E57+E62</f>
        <v>452136.83188200003</v>
      </c>
      <c r="F64" s="29">
        <f>F57+F62</f>
        <v>96.39077267019691</v>
      </c>
      <c r="G64" s="17"/>
      <c r="H64" s="17"/>
      <c r="I64" s="17"/>
    </row>
    <row r="65" spans="1:9" x14ac:dyDescent="0.2">
      <c r="A65" s="23"/>
      <c r="B65" s="23"/>
      <c r="C65" s="23"/>
      <c r="D65" s="23"/>
      <c r="E65" s="28"/>
      <c r="F65" s="29"/>
      <c r="G65" s="17"/>
      <c r="H65" s="17"/>
      <c r="I65" s="17"/>
    </row>
    <row r="66" spans="1:9" x14ac:dyDescent="0.2">
      <c r="A66" s="23" t="s">
        <v>32</v>
      </c>
      <c r="B66" s="23"/>
      <c r="C66" s="23"/>
      <c r="D66" s="23"/>
      <c r="E66" s="28">
        <f>E68-(E57+E62)</f>
        <v>16929.676619799982</v>
      </c>
      <c r="F66" s="29">
        <f>F68-(F57+F62)</f>
        <v>3.6092273298030904</v>
      </c>
      <c r="G66" s="17"/>
      <c r="H66" s="17"/>
      <c r="I66" s="17"/>
    </row>
    <row r="67" spans="1:9" x14ac:dyDescent="0.2">
      <c r="A67" s="23"/>
      <c r="B67" s="23"/>
      <c r="C67" s="23"/>
      <c r="D67" s="23"/>
      <c r="E67" s="28"/>
      <c r="F67" s="29"/>
      <c r="G67" s="17"/>
      <c r="H67" s="17"/>
      <c r="I67" s="17"/>
    </row>
    <row r="68" spans="1:9" x14ac:dyDescent="0.2">
      <c r="A68" s="30" t="s">
        <v>31</v>
      </c>
      <c r="B68" s="30"/>
      <c r="C68" s="30"/>
      <c r="D68" s="30"/>
      <c r="E68" s="31">
        <v>469066.50850180001</v>
      </c>
      <c r="F68" s="32">
        <v>100</v>
      </c>
      <c r="G68" s="17"/>
      <c r="H68" s="17"/>
      <c r="I68" s="17"/>
    </row>
    <row r="69" spans="1:9" x14ac:dyDescent="0.2">
      <c r="F69" s="18" t="s">
        <v>620</v>
      </c>
    </row>
    <row r="70" spans="1:9" x14ac:dyDescent="0.2">
      <c r="A70" s="17" t="s">
        <v>34</v>
      </c>
    </row>
    <row r="71" spans="1:9" x14ac:dyDescent="0.2">
      <c r="A71" s="17" t="s">
        <v>44</v>
      </c>
    </row>
    <row r="73" spans="1:9" x14ac:dyDescent="0.2">
      <c r="A73" s="17" t="s">
        <v>35</v>
      </c>
    </row>
    <row r="74" spans="1:9" x14ac:dyDescent="0.2">
      <c r="A74" s="17" t="s">
        <v>36</v>
      </c>
    </row>
    <row r="75" spans="1:9" x14ac:dyDescent="0.2">
      <c r="A75" s="17" t="s">
        <v>37</v>
      </c>
      <c r="B75" s="17"/>
      <c r="C75" s="33" t="s">
        <v>39</v>
      </c>
      <c r="D75" s="17" t="s">
        <v>38</v>
      </c>
    </row>
    <row r="76" spans="1:9" x14ac:dyDescent="0.2">
      <c r="A76" s="7" t="s">
        <v>72</v>
      </c>
      <c r="C76" s="34">
        <v>840.35090000000002</v>
      </c>
      <c r="D76" s="34">
        <v>884.38350000000003</v>
      </c>
    </row>
    <row r="77" spans="1:9" x14ac:dyDescent="0.2">
      <c r="A77" s="7" t="s">
        <v>74</v>
      </c>
      <c r="C77" s="34">
        <v>47.544199999999996</v>
      </c>
      <c r="D77" s="34">
        <v>45.750799999999998</v>
      </c>
    </row>
    <row r="78" spans="1:9" x14ac:dyDescent="0.2">
      <c r="A78" s="7" t="s">
        <v>73</v>
      </c>
      <c r="C78" s="34">
        <v>914.43949999999995</v>
      </c>
      <c r="D78" s="34">
        <v>966.4307</v>
      </c>
    </row>
    <row r="79" spans="1:9" x14ac:dyDescent="0.2">
      <c r="A79" s="7" t="s">
        <v>75</v>
      </c>
      <c r="C79" s="34">
        <v>53.905900000000003</v>
      </c>
      <c r="D79" s="34">
        <v>52.1783</v>
      </c>
    </row>
    <row r="81" spans="1:4" x14ac:dyDescent="0.2">
      <c r="A81" s="17" t="s">
        <v>41</v>
      </c>
    </row>
    <row r="82" spans="1:4" x14ac:dyDescent="0.2">
      <c r="A82" s="89" t="s">
        <v>57</v>
      </c>
      <c r="B82" s="90"/>
      <c r="C82" s="37" t="s">
        <v>58</v>
      </c>
    </row>
    <row r="83" spans="1:4" x14ac:dyDescent="0.2">
      <c r="A83" s="85" t="s">
        <v>74</v>
      </c>
      <c r="B83" s="86"/>
      <c r="C83" s="38">
        <v>4.25</v>
      </c>
    </row>
    <row r="84" spans="1:4" x14ac:dyDescent="0.2">
      <c r="A84" s="85" t="s">
        <v>75</v>
      </c>
      <c r="B84" s="86"/>
      <c r="C84" s="38">
        <v>4.75</v>
      </c>
    </row>
    <row r="85" spans="1:4" x14ac:dyDescent="0.2">
      <c r="A85" s="7" t="s">
        <v>59</v>
      </c>
    </row>
    <row r="86" spans="1:4" x14ac:dyDescent="0.2">
      <c r="A86" s="7" t="s">
        <v>40</v>
      </c>
    </row>
    <row r="88" spans="1:4" x14ac:dyDescent="0.2">
      <c r="A88" s="17" t="s">
        <v>241</v>
      </c>
      <c r="D88" s="54">
        <v>6.3667902478556901E-2</v>
      </c>
    </row>
    <row r="90" spans="1:4" x14ac:dyDescent="0.2">
      <c r="A90" s="96" t="s">
        <v>834</v>
      </c>
      <c r="B90" s="96"/>
      <c r="C90" s="96"/>
      <c r="D90" s="33" t="s">
        <v>42</v>
      </c>
    </row>
    <row r="91" spans="1:4" x14ac:dyDescent="0.2">
      <c r="A91" s="7" t="s">
        <v>835</v>
      </c>
    </row>
    <row r="92" spans="1:4" x14ac:dyDescent="0.2">
      <c r="A92" s="56" t="s">
        <v>836</v>
      </c>
    </row>
    <row r="94" spans="1:4" x14ac:dyDescent="0.2">
      <c r="A94" s="17" t="s">
        <v>813</v>
      </c>
    </row>
    <row r="95" spans="1:4" x14ac:dyDescent="0.2">
      <c r="A95" s="56"/>
    </row>
    <row r="96" spans="1:4" x14ac:dyDescent="0.2">
      <c r="A96" s="57" t="s">
        <v>805</v>
      </c>
    </row>
    <row r="97" spans="1:1" x14ac:dyDescent="0.2">
      <c r="A97" s="58"/>
    </row>
    <row r="98" spans="1:1" x14ac:dyDescent="0.2">
      <c r="A98" s="59"/>
    </row>
    <row r="99" spans="1:1" x14ac:dyDescent="0.2">
      <c r="A99" s="59"/>
    </row>
    <row r="100" spans="1:1" x14ac:dyDescent="0.2">
      <c r="A100" s="59"/>
    </row>
    <row r="101" spans="1:1" x14ac:dyDescent="0.2">
      <c r="A101" s="59"/>
    </row>
    <row r="102" spans="1:1" x14ac:dyDescent="0.2">
      <c r="A102" s="59"/>
    </row>
    <row r="103" spans="1:1" x14ac:dyDescent="0.2">
      <c r="A103" s="59"/>
    </row>
    <row r="104" spans="1:1" x14ac:dyDescent="0.2">
      <c r="A104" s="59"/>
    </row>
    <row r="105" spans="1:1" x14ac:dyDescent="0.2">
      <c r="A105" s="59"/>
    </row>
    <row r="106" spans="1:1" x14ac:dyDescent="0.2">
      <c r="A106" s="59"/>
    </row>
    <row r="107" spans="1:1" x14ac:dyDescent="0.2">
      <c r="A107" s="59"/>
    </row>
    <row r="108" spans="1:1" x14ac:dyDescent="0.2">
      <c r="A108" s="59"/>
    </row>
    <row r="109" spans="1:1" x14ac:dyDescent="0.2">
      <c r="A109" s="59"/>
    </row>
    <row r="110" spans="1:1" x14ac:dyDescent="0.2">
      <c r="A110" s="57" t="s">
        <v>817</v>
      </c>
    </row>
    <row r="111" spans="1:1" x14ac:dyDescent="0.2">
      <c r="A111" s="59"/>
    </row>
    <row r="112" spans="1:1" x14ac:dyDescent="0.2">
      <c r="A112" s="57" t="s">
        <v>806</v>
      </c>
    </row>
    <row r="113" spans="1:1" x14ac:dyDescent="0.2">
      <c r="A113" s="59"/>
    </row>
    <row r="114" spans="1:1" x14ac:dyDescent="0.2">
      <c r="A114" s="59"/>
    </row>
    <row r="115" spans="1:1" x14ac:dyDescent="0.2">
      <c r="A115" s="59"/>
    </row>
    <row r="116" spans="1:1" x14ac:dyDescent="0.2">
      <c r="A116" s="59"/>
    </row>
    <row r="117" spans="1:1" x14ac:dyDescent="0.2">
      <c r="A117" s="59"/>
    </row>
    <row r="118" spans="1:1" x14ac:dyDescent="0.2">
      <c r="A118" s="59"/>
    </row>
    <row r="119" spans="1:1" x14ac:dyDescent="0.2">
      <c r="A119" s="59"/>
    </row>
    <row r="120" spans="1:1" x14ac:dyDescent="0.2">
      <c r="A120" s="59"/>
    </row>
    <row r="121" spans="1:1" x14ac:dyDescent="0.2">
      <c r="A121" s="59"/>
    </row>
    <row r="122" spans="1:1" x14ac:dyDescent="0.2">
      <c r="A122" s="59"/>
    </row>
    <row r="123" spans="1:1" x14ac:dyDescent="0.2">
      <c r="A123" s="59"/>
    </row>
    <row r="124" spans="1:1" x14ac:dyDescent="0.2">
      <c r="A124" s="59"/>
    </row>
  </sheetData>
  <mergeCells count="5">
    <mergeCell ref="A1:F1"/>
    <mergeCell ref="A82:B82"/>
    <mergeCell ref="A83:B83"/>
    <mergeCell ref="A84:B84"/>
    <mergeCell ref="A90:C90"/>
  </mergeCells>
  <conditionalFormatting sqref="F2:F3 F5:F93">
    <cfRule type="cellIs" dxfId="29" priority="2" stopIfTrue="1" operator="between">
      <formula>0.009</formula>
      <formula>-0.009</formula>
    </cfRule>
  </conditionalFormatting>
  <conditionalFormatting sqref="F94:F226">
    <cfRule type="cellIs" dxfId="28" priority="1" stopIfTrue="1" operator="between">
      <formula>0.009</formula>
      <formula>-0.009</formula>
    </cfRule>
  </conditionalFormatting>
  <hyperlinks>
    <hyperlink ref="A92" r:id="rId1" tooltip="https://www.franklintempletonindia.com/investor/reports" xr:uid="{00000000-0004-0000-1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59"/>
  <sheetViews>
    <sheetView workbookViewId="0">
      <selection sqref="A1:E1"/>
    </sheetView>
  </sheetViews>
  <sheetFormatPr defaultColWidth="9.140625" defaultRowHeight="11.25" x14ac:dyDescent="0.2"/>
  <cols>
    <col min="1" max="1" width="34.85546875" style="7" bestFit="1" customWidth="1"/>
    <col min="2" max="2" width="33.5703125" style="7" bestFit="1" customWidth="1"/>
    <col min="3" max="3" width="18.85546875" style="7" bestFit="1" customWidth="1"/>
    <col min="4" max="4" width="15.140625" style="7" bestFit="1" customWidth="1"/>
    <col min="5" max="5" width="13.5703125" style="10" customWidth="1"/>
    <col min="6" max="16384" width="9.140625" style="7"/>
  </cols>
  <sheetData>
    <row r="1" spans="1:8" s="1" customFormat="1" ht="15" x14ac:dyDescent="0.2">
      <c r="A1" s="87" t="s">
        <v>23</v>
      </c>
      <c r="B1" s="88"/>
      <c r="C1" s="88"/>
      <c r="D1" s="88"/>
      <c r="E1" s="88"/>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15" t="s">
        <v>6</v>
      </c>
      <c r="E4" s="12" t="s">
        <v>3</v>
      </c>
    </row>
    <row r="5" spans="1:8" x14ac:dyDescent="0.2">
      <c r="A5" s="19" t="s">
        <v>350</v>
      </c>
      <c r="B5" s="20"/>
      <c r="C5" s="20"/>
      <c r="D5" s="21"/>
      <c r="E5" s="22"/>
    </row>
    <row r="6" spans="1:8" x14ac:dyDescent="0.2">
      <c r="A6" s="24" t="s">
        <v>782</v>
      </c>
      <c r="B6" s="24" t="s">
        <v>781</v>
      </c>
      <c r="C6" s="27">
        <v>6009872.5640000002</v>
      </c>
      <c r="D6" s="25">
        <v>290022.02174</v>
      </c>
      <c r="E6" s="26">
        <v>99.168230158611394</v>
      </c>
    </row>
    <row r="7" spans="1:8" x14ac:dyDescent="0.2">
      <c r="A7" s="23" t="s">
        <v>27</v>
      </c>
      <c r="B7" s="23"/>
      <c r="C7" s="23"/>
      <c r="D7" s="28">
        <f>SUM(D6:D6)</f>
        <v>290022.02174</v>
      </c>
      <c r="E7" s="29">
        <f>SUM(E6:E6)</f>
        <v>99.168230158611394</v>
      </c>
      <c r="F7" s="17"/>
      <c r="G7" s="17"/>
      <c r="H7" s="17"/>
    </row>
    <row r="8" spans="1:8" x14ac:dyDescent="0.2">
      <c r="A8" s="24"/>
      <c r="B8" s="24"/>
      <c r="C8" s="24"/>
      <c r="D8" s="25"/>
      <c r="E8" s="26"/>
    </row>
    <row r="9" spans="1:8" x14ac:dyDescent="0.2">
      <c r="A9" s="23" t="s">
        <v>30</v>
      </c>
      <c r="B9" s="23"/>
      <c r="C9" s="23"/>
      <c r="D9" s="28">
        <f>D7</f>
        <v>290022.02174</v>
      </c>
      <c r="E9" s="29">
        <f>E7</f>
        <v>99.168230158611394</v>
      </c>
      <c r="F9" s="17"/>
      <c r="G9" s="17"/>
      <c r="H9" s="17"/>
    </row>
    <row r="10" spans="1:8" x14ac:dyDescent="0.2">
      <c r="A10" s="23"/>
      <c r="B10" s="23"/>
      <c r="C10" s="23"/>
      <c r="D10" s="28"/>
      <c r="E10" s="29"/>
      <c r="F10" s="17"/>
      <c r="G10" s="17"/>
      <c r="H10" s="17"/>
    </row>
    <row r="11" spans="1:8" x14ac:dyDescent="0.2">
      <c r="A11" s="23" t="s">
        <v>32</v>
      </c>
      <c r="B11" s="23"/>
      <c r="C11" s="23"/>
      <c r="D11" s="28">
        <f>D13-(D7)</f>
        <v>2432.5489185000188</v>
      </c>
      <c r="E11" s="29">
        <f>E13-(E7)</f>
        <v>0.83176984138860632</v>
      </c>
      <c r="F11" s="17"/>
      <c r="G11" s="17"/>
      <c r="H11" s="17"/>
    </row>
    <row r="12" spans="1:8" x14ac:dyDescent="0.2">
      <c r="A12" s="23"/>
      <c r="B12" s="23"/>
      <c r="C12" s="23"/>
      <c r="D12" s="28"/>
      <c r="E12" s="29"/>
      <c r="F12" s="17"/>
      <c r="G12" s="17"/>
      <c r="H12" s="17"/>
    </row>
    <row r="13" spans="1:8" x14ac:dyDescent="0.2">
      <c r="A13" s="30" t="s">
        <v>31</v>
      </c>
      <c r="B13" s="30"/>
      <c r="C13" s="30"/>
      <c r="D13" s="31">
        <v>292454.57065850002</v>
      </c>
      <c r="E13" s="32">
        <v>100</v>
      </c>
      <c r="F13" s="17"/>
      <c r="G13" s="17"/>
      <c r="H13" s="17"/>
    </row>
    <row r="15" spans="1:8" x14ac:dyDescent="0.2">
      <c r="A15" s="17" t="s">
        <v>35</v>
      </c>
    </row>
    <row r="16" spans="1:8" x14ac:dyDescent="0.2">
      <c r="A16" s="17" t="s">
        <v>36</v>
      </c>
    </row>
    <row r="17" spans="1:4" x14ac:dyDescent="0.2">
      <c r="A17" s="17" t="s">
        <v>37</v>
      </c>
      <c r="B17" s="17"/>
      <c r="C17" s="33" t="s">
        <v>39</v>
      </c>
      <c r="D17" s="17" t="s">
        <v>38</v>
      </c>
    </row>
    <row r="18" spans="1:4" x14ac:dyDescent="0.2">
      <c r="A18" s="7" t="s">
        <v>72</v>
      </c>
      <c r="C18" s="34">
        <v>46.401600000000002</v>
      </c>
      <c r="D18" s="34">
        <v>43.855200000000004</v>
      </c>
    </row>
    <row r="19" spans="1:4" x14ac:dyDescent="0.2">
      <c r="A19" s="7" t="s">
        <v>74</v>
      </c>
      <c r="C19" s="34">
        <v>46.401600000000002</v>
      </c>
      <c r="D19" s="34">
        <v>43.855200000000004</v>
      </c>
    </row>
    <row r="20" spans="1:4" x14ac:dyDescent="0.2">
      <c r="A20" s="7" t="s">
        <v>73</v>
      </c>
      <c r="C20" s="34">
        <v>50.956099999999999</v>
      </c>
      <c r="D20" s="34">
        <v>48.4146</v>
      </c>
    </row>
    <row r="21" spans="1:4" x14ac:dyDescent="0.2">
      <c r="A21" s="7" t="s">
        <v>75</v>
      </c>
      <c r="C21" s="34">
        <v>50.956099999999999</v>
      </c>
      <c r="D21" s="34">
        <v>48.4146</v>
      </c>
    </row>
    <row r="23" spans="1:4" x14ac:dyDescent="0.2">
      <c r="A23" s="7" t="s">
        <v>40</v>
      </c>
    </row>
    <row r="25" spans="1:4" x14ac:dyDescent="0.2">
      <c r="A25" s="17" t="s">
        <v>41</v>
      </c>
      <c r="D25" s="33" t="s">
        <v>42</v>
      </c>
    </row>
    <row r="27" spans="1:4" x14ac:dyDescent="0.2">
      <c r="A27" s="17" t="s">
        <v>241</v>
      </c>
      <c r="D27" s="54">
        <v>0</v>
      </c>
    </row>
    <row r="29" spans="1:4" x14ac:dyDescent="0.2">
      <c r="A29" s="17" t="s">
        <v>810</v>
      </c>
    </row>
    <row r="30" spans="1:4" x14ac:dyDescent="0.2">
      <c r="A30" s="56"/>
    </row>
    <row r="31" spans="1:4" x14ac:dyDescent="0.2">
      <c r="A31" s="57" t="s">
        <v>805</v>
      </c>
    </row>
    <row r="32" spans="1:4" x14ac:dyDescent="0.2">
      <c r="A32" s="58"/>
    </row>
    <row r="33" spans="1:1" x14ac:dyDescent="0.2">
      <c r="A33" s="59"/>
    </row>
    <row r="34" spans="1:1" x14ac:dyDescent="0.2">
      <c r="A34" s="59"/>
    </row>
    <row r="35" spans="1:1" x14ac:dyDescent="0.2">
      <c r="A35" s="59"/>
    </row>
    <row r="36" spans="1:1" x14ac:dyDescent="0.2">
      <c r="A36" s="59"/>
    </row>
    <row r="37" spans="1:1" x14ac:dyDescent="0.2">
      <c r="A37" s="59"/>
    </row>
    <row r="38" spans="1:1" x14ac:dyDescent="0.2">
      <c r="A38" s="59"/>
    </row>
    <row r="39" spans="1:1" x14ac:dyDescent="0.2">
      <c r="A39" s="59"/>
    </row>
    <row r="40" spans="1:1" x14ac:dyDescent="0.2">
      <c r="A40" s="59"/>
    </row>
    <row r="41" spans="1:1" x14ac:dyDescent="0.2">
      <c r="A41" s="59"/>
    </row>
    <row r="42" spans="1:1" x14ac:dyDescent="0.2">
      <c r="A42" s="59"/>
    </row>
    <row r="43" spans="1:1" x14ac:dyDescent="0.2">
      <c r="A43" s="59"/>
    </row>
    <row r="44" spans="1:1" x14ac:dyDescent="0.2">
      <c r="A44" s="59"/>
    </row>
    <row r="45" spans="1:1" x14ac:dyDescent="0.2">
      <c r="A45" s="57" t="s">
        <v>825</v>
      </c>
    </row>
    <row r="46" spans="1:1" x14ac:dyDescent="0.2">
      <c r="A46" s="59"/>
    </row>
    <row r="47" spans="1:1" x14ac:dyDescent="0.2">
      <c r="A47" s="57" t="s">
        <v>806</v>
      </c>
    </row>
    <row r="48" spans="1:1" x14ac:dyDescent="0.2">
      <c r="A48" s="59"/>
    </row>
    <row r="49" spans="1:1" x14ac:dyDescent="0.2">
      <c r="A49" s="59"/>
    </row>
    <row r="50" spans="1:1" x14ac:dyDescent="0.2">
      <c r="A50" s="59"/>
    </row>
    <row r="51" spans="1:1" x14ac:dyDescent="0.2">
      <c r="A51" s="59"/>
    </row>
    <row r="52" spans="1:1" x14ac:dyDescent="0.2">
      <c r="A52" s="59"/>
    </row>
    <row r="53" spans="1:1" x14ac:dyDescent="0.2">
      <c r="A53" s="59"/>
    </row>
    <row r="54" spans="1:1" x14ac:dyDescent="0.2">
      <c r="A54" s="59"/>
    </row>
    <row r="55" spans="1:1" x14ac:dyDescent="0.2">
      <c r="A55" s="59"/>
    </row>
    <row r="56" spans="1:1" x14ac:dyDescent="0.2">
      <c r="A56" s="59"/>
    </row>
    <row r="57" spans="1:1" x14ac:dyDescent="0.2">
      <c r="A57" s="59"/>
    </row>
    <row r="58" spans="1:1" x14ac:dyDescent="0.2">
      <c r="A58" s="59"/>
    </row>
    <row r="59" spans="1:1" x14ac:dyDescent="0.2">
      <c r="A59" s="59"/>
    </row>
  </sheetData>
  <mergeCells count="1">
    <mergeCell ref="A1:E1"/>
  </mergeCells>
  <conditionalFormatting sqref="E5:E13">
    <cfRule type="cellIs" dxfId="27" priority="1" stopIfTrue="1" operator="between">
      <formula>0.009</formula>
      <formula>-0.009</formula>
    </cfRule>
  </conditionalFormatting>
  <hyperlinks>
    <hyperlink ref="A32"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62"/>
  <sheetViews>
    <sheetView workbookViewId="0">
      <selection sqref="A1:E1"/>
    </sheetView>
  </sheetViews>
  <sheetFormatPr defaultColWidth="9.140625" defaultRowHeight="11.25" x14ac:dyDescent="0.2"/>
  <cols>
    <col min="1" max="1" width="34.85546875" style="7" bestFit="1" customWidth="1"/>
    <col min="2" max="2" width="57" style="7" customWidth="1"/>
    <col min="3" max="3" width="18.85546875" style="7" bestFit="1" customWidth="1"/>
    <col min="4" max="4" width="14.85546875" style="7" customWidth="1"/>
    <col min="5" max="5" width="20.42578125" style="10" customWidth="1"/>
    <col min="6" max="16384" width="9.140625" style="7"/>
  </cols>
  <sheetData>
    <row r="1" spans="1:8" s="1" customFormat="1" ht="15" customHeight="1" x14ac:dyDescent="0.2">
      <c r="A1" s="87" t="s">
        <v>839</v>
      </c>
      <c r="B1" s="88"/>
      <c r="C1" s="88"/>
      <c r="D1" s="88"/>
      <c r="E1" s="88"/>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15" t="s">
        <v>6</v>
      </c>
      <c r="E4" s="12" t="s">
        <v>3</v>
      </c>
    </row>
    <row r="5" spans="1:8" x14ac:dyDescent="0.2">
      <c r="A5" s="19" t="s">
        <v>350</v>
      </c>
      <c r="B5" s="20"/>
      <c r="C5" s="20"/>
      <c r="D5" s="21"/>
      <c r="E5" s="22"/>
    </row>
    <row r="6" spans="1:8" x14ac:dyDescent="0.2">
      <c r="A6" s="24" t="s">
        <v>784</v>
      </c>
      <c r="B6" s="24" t="s">
        <v>783</v>
      </c>
      <c r="C6" s="27">
        <v>74155.432000000001</v>
      </c>
      <c r="D6" s="25">
        <v>1922.989583</v>
      </c>
      <c r="E6" s="26">
        <v>98.937377132099797</v>
      </c>
    </row>
    <row r="7" spans="1:8" x14ac:dyDescent="0.2">
      <c r="A7" s="23" t="s">
        <v>27</v>
      </c>
      <c r="B7" s="23"/>
      <c r="C7" s="23"/>
      <c r="D7" s="28">
        <f>SUM(D6:D6)</f>
        <v>1922.989583</v>
      </c>
      <c r="E7" s="29">
        <f>SUM(E6:E6)</f>
        <v>98.937377132099797</v>
      </c>
      <c r="F7" s="17"/>
      <c r="G7" s="17"/>
      <c r="H7" s="17"/>
    </row>
    <row r="8" spans="1:8" x14ac:dyDescent="0.2">
      <c r="A8" s="24"/>
      <c r="B8" s="24"/>
      <c r="C8" s="24"/>
      <c r="D8" s="25"/>
      <c r="E8" s="26"/>
    </row>
    <row r="9" spans="1:8" x14ac:dyDescent="0.2">
      <c r="A9" s="23" t="s">
        <v>30</v>
      </c>
      <c r="B9" s="23"/>
      <c r="C9" s="23"/>
      <c r="D9" s="28">
        <f>D7</f>
        <v>1922.989583</v>
      </c>
      <c r="E9" s="29">
        <f>E7</f>
        <v>98.937377132099797</v>
      </c>
      <c r="F9" s="17"/>
      <c r="G9" s="17"/>
      <c r="H9" s="17"/>
    </row>
    <row r="10" spans="1:8" x14ac:dyDescent="0.2">
      <c r="A10" s="23"/>
      <c r="B10" s="23"/>
      <c r="C10" s="23"/>
      <c r="D10" s="28"/>
      <c r="E10" s="29"/>
      <c r="F10" s="17"/>
      <c r="G10" s="17"/>
      <c r="H10" s="17"/>
    </row>
    <row r="11" spans="1:8" x14ac:dyDescent="0.2">
      <c r="A11" s="23" t="s">
        <v>32</v>
      </c>
      <c r="B11" s="23"/>
      <c r="C11" s="23"/>
      <c r="D11" s="28">
        <f>D13-(D7)</f>
        <v>20.653596899999911</v>
      </c>
      <c r="E11" s="29">
        <f>E13-(E7)</f>
        <v>1.0626228679002026</v>
      </c>
      <c r="F11" s="17"/>
      <c r="G11" s="17"/>
      <c r="H11" s="17"/>
    </row>
    <row r="12" spans="1:8" x14ac:dyDescent="0.2">
      <c r="A12" s="23"/>
      <c r="B12" s="23"/>
      <c r="C12" s="23"/>
      <c r="D12" s="28"/>
      <c r="E12" s="29"/>
      <c r="F12" s="17"/>
      <c r="G12" s="17"/>
      <c r="H12" s="17"/>
    </row>
    <row r="13" spans="1:8" x14ac:dyDescent="0.2">
      <c r="A13" s="30" t="s">
        <v>31</v>
      </c>
      <c r="B13" s="30"/>
      <c r="C13" s="30"/>
      <c r="D13" s="31">
        <v>1943.6431799</v>
      </c>
      <c r="E13" s="32">
        <v>100</v>
      </c>
      <c r="F13" s="17"/>
      <c r="G13" s="17"/>
      <c r="H13" s="17"/>
    </row>
    <row r="15" spans="1:8" x14ac:dyDescent="0.2">
      <c r="A15" s="17" t="s">
        <v>35</v>
      </c>
    </row>
    <row r="16" spans="1:8" x14ac:dyDescent="0.2">
      <c r="A16" s="17" t="s">
        <v>36</v>
      </c>
    </row>
    <row r="17" spans="1:4" x14ac:dyDescent="0.2">
      <c r="A17" s="17" t="s">
        <v>37</v>
      </c>
      <c r="B17" s="17"/>
      <c r="C17" s="33" t="s">
        <v>39</v>
      </c>
      <c r="D17" s="17" t="s">
        <v>38</v>
      </c>
    </row>
    <row r="18" spans="1:4" x14ac:dyDescent="0.2">
      <c r="A18" s="7" t="s">
        <v>72</v>
      </c>
      <c r="C18" s="34">
        <v>8.7193000000000005</v>
      </c>
      <c r="D18" s="34">
        <v>9.4917999999999996</v>
      </c>
    </row>
    <row r="19" spans="1:4" x14ac:dyDescent="0.2">
      <c r="A19" s="7" t="s">
        <v>74</v>
      </c>
      <c r="C19" s="34">
        <v>8.7193000000000005</v>
      </c>
      <c r="D19" s="34">
        <v>9.4917999999999996</v>
      </c>
    </row>
    <row r="20" spans="1:4" x14ac:dyDescent="0.2">
      <c r="A20" s="7" t="s">
        <v>73</v>
      </c>
      <c r="C20" s="34">
        <v>9.5740999999999996</v>
      </c>
      <c r="D20" s="34">
        <v>10.4711</v>
      </c>
    </row>
    <row r="21" spans="1:4" x14ac:dyDescent="0.2">
      <c r="A21" s="7" t="s">
        <v>75</v>
      </c>
      <c r="C21" s="34">
        <v>9.5740999999999996</v>
      </c>
      <c r="D21" s="34">
        <v>10.4711</v>
      </c>
    </row>
    <row r="23" spans="1:4" x14ac:dyDescent="0.2">
      <c r="A23" s="7" t="s">
        <v>40</v>
      </c>
    </row>
    <row r="25" spans="1:4" x14ac:dyDescent="0.2">
      <c r="A25" s="17" t="s">
        <v>41</v>
      </c>
      <c r="D25" s="33" t="s">
        <v>42</v>
      </c>
    </row>
    <row r="27" spans="1:4" x14ac:dyDescent="0.2">
      <c r="A27" s="17" t="s">
        <v>241</v>
      </c>
      <c r="D27" s="54">
        <v>0</v>
      </c>
    </row>
    <row r="29" spans="1:4" x14ac:dyDescent="0.2">
      <c r="A29" s="17" t="s">
        <v>810</v>
      </c>
    </row>
    <row r="30" spans="1:4" x14ac:dyDescent="0.2">
      <c r="A30" s="56"/>
    </row>
    <row r="31" spans="1:4" x14ac:dyDescent="0.2">
      <c r="A31" s="57" t="s">
        <v>805</v>
      </c>
    </row>
    <row r="32" spans="1:4" x14ac:dyDescent="0.2">
      <c r="A32" s="58"/>
    </row>
    <row r="33" spans="1:1" x14ac:dyDescent="0.2">
      <c r="A33" s="59"/>
    </row>
    <row r="34" spans="1:1" x14ac:dyDescent="0.2">
      <c r="A34" s="59"/>
    </row>
    <row r="35" spans="1:1" x14ac:dyDescent="0.2">
      <c r="A35" s="59"/>
    </row>
    <row r="36" spans="1:1" x14ac:dyDescent="0.2">
      <c r="A36" s="59"/>
    </row>
    <row r="37" spans="1:1" x14ac:dyDescent="0.2">
      <c r="A37" s="59"/>
    </row>
    <row r="38" spans="1:1" x14ac:dyDescent="0.2">
      <c r="A38" s="59"/>
    </row>
    <row r="39" spans="1:1" x14ac:dyDescent="0.2">
      <c r="A39" s="59"/>
    </row>
    <row r="40" spans="1:1" x14ac:dyDescent="0.2">
      <c r="A40" s="59"/>
    </row>
    <row r="41" spans="1:1" x14ac:dyDescent="0.2">
      <c r="A41" s="59"/>
    </row>
    <row r="42" spans="1:1" x14ac:dyDescent="0.2">
      <c r="A42" s="59"/>
    </row>
    <row r="43" spans="1:1" x14ac:dyDescent="0.2">
      <c r="A43" s="59"/>
    </row>
    <row r="44" spans="1:1" x14ac:dyDescent="0.2">
      <c r="A44" s="59"/>
    </row>
    <row r="45" spans="1:1" x14ac:dyDescent="0.2">
      <c r="A45" s="57" t="s">
        <v>826</v>
      </c>
    </row>
    <row r="46" spans="1:1" x14ac:dyDescent="0.2">
      <c r="A46" s="59"/>
    </row>
    <row r="47" spans="1:1" x14ac:dyDescent="0.2">
      <c r="A47" s="57" t="s">
        <v>806</v>
      </c>
    </row>
    <row r="48" spans="1:1" x14ac:dyDescent="0.2">
      <c r="A48" s="59"/>
    </row>
    <row r="49" spans="1:1" x14ac:dyDescent="0.2">
      <c r="A49" s="59"/>
    </row>
    <row r="50" spans="1:1" x14ac:dyDescent="0.2">
      <c r="A50" s="59"/>
    </row>
    <row r="51" spans="1:1" x14ac:dyDescent="0.2">
      <c r="A51" s="59"/>
    </row>
    <row r="52" spans="1:1" x14ac:dyDescent="0.2">
      <c r="A52" s="59"/>
    </row>
    <row r="53" spans="1:1" x14ac:dyDescent="0.2">
      <c r="A53" s="59"/>
    </row>
    <row r="54" spans="1:1" x14ac:dyDescent="0.2">
      <c r="A54" s="59"/>
    </row>
    <row r="55" spans="1:1" x14ac:dyDescent="0.2">
      <c r="A55" s="59"/>
    </row>
    <row r="56" spans="1:1" x14ac:dyDescent="0.2">
      <c r="A56" s="59"/>
    </row>
    <row r="57" spans="1:1" x14ac:dyDescent="0.2">
      <c r="A57" s="59"/>
    </row>
    <row r="58" spans="1:1" x14ac:dyDescent="0.2">
      <c r="A58" s="59"/>
    </row>
    <row r="59" spans="1:1" x14ac:dyDescent="0.2">
      <c r="A59" s="59"/>
    </row>
    <row r="61" spans="1:1" x14ac:dyDescent="0.2">
      <c r="A61" s="56"/>
    </row>
    <row r="62" spans="1:1" x14ac:dyDescent="0.2">
      <c r="A62" s="17" t="s">
        <v>827</v>
      </c>
    </row>
  </sheetData>
  <mergeCells count="1">
    <mergeCell ref="A1:E1"/>
  </mergeCells>
  <conditionalFormatting sqref="E5:E13">
    <cfRule type="cellIs" dxfId="2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4"/>
  <sheetViews>
    <sheetView showGridLines="0" workbookViewId="0">
      <selection sqref="A1:E1"/>
    </sheetView>
  </sheetViews>
  <sheetFormatPr defaultColWidth="9.140625" defaultRowHeight="11.25" x14ac:dyDescent="0.2"/>
  <cols>
    <col min="1" max="1" width="34.85546875" style="7" bestFit="1" customWidth="1"/>
    <col min="2" max="2" width="66.28515625" style="7" customWidth="1"/>
    <col min="3" max="3" width="14.7109375" style="7" bestFit="1" customWidth="1"/>
    <col min="4" max="4" width="15.140625" style="7" bestFit="1" customWidth="1"/>
    <col min="5" max="5" width="17.28515625" style="10" customWidth="1"/>
    <col min="6" max="16384" width="9.140625" style="7"/>
  </cols>
  <sheetData>
    <row r="1" spans="1:8" s="1" customFormat="1" ht="15" customHeight="1" x14ac:dyDescent="0.2">
      <c r="A1" s="87" t="s">
        <v>840</v>
      </c>
      <c r="B1" s="88"/>
      <c r="C1" s="88"/>
      <c r="D1" s="88"/>
      <c r="E1" s="88"/>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15" t="s">
        <v>6</v>
      </c>
      <c r="E4" s="12" t="s">
        <v>3</v>
      </c>
    </row>
    <row r="5" spans="1:8" x14ac:dyDescent="0.2">
      <c r="A5" s="19" t="s">
        <v>28</v>
      </c>
      <c r="B5" s="20"/>
      <c r="C5" s="20"/>
      <c r="D5" s="21"/>
      <c r="E5" s="22"/>
    </row>
    <row r="6" spans="1:8" x14ac:dyDescent="0.2">
      <c r="A6" s="24" t="s">
        <v>786</v>
      </c>
      <c r="B6" s="61" t="s">
        <v>785</v>
      </c>
      <c r="C6" s="27">
        <v>233757.28200000001</v>
      </c>
      <c r="D6" s="25">
        <v>1734.325454</v>
      </c>
      <c r="E6" s="26">
        <v>37.518545546387202</v>
      </c>
    </row>
    <row r="7" spans="1:8" x14ac:dyDescent="0.2">
      <c r="A7" s="24" t="s">
        <v>788</v>
      </c>
      <c r="B7" s="61" t="s">
        <v>787</v>
      </c>
      <c r="C7" s="27">
        <v>2434858</v>
      </c>
      <c r="D7" s="25">
        <v>1185.0453889999999</v>
      </c>
      <c r="E7" s="26">
        <v>25.636006955435398</v>
      </c>
    </row>
    <row r="8" spans="1:8" x14ac:dyDescent="0.2">
      <c r="A8" s="24" t="s">
        <v>789</v>
      </c>
      <c r="B8" s="63" t="s">
        <v>842</v>
      </c>
      <c r="C8" s="27">
        <v>2749548.273</v>
      </c>
      <c r="D8" s="25">
        <v>774.52575209999998</v>
      </c>
      <c r="E8" s="26">
        <v>16.755263344600401</v>
      </c>
    </row>
    <row r="9" spans="1:8" x14ac:dyDescent="0.2">
      <c r="A9" s="24" t="s">
        <v>790</v>
      </c>
      <c r="B9" s="63" t="s">
        <v>843</v>
      </c>
      <c r="C9" s="27">
        <v>1444350.3419999999</v>
      </c>
      <c r="D9" s="25">
        <v>774.33499489999997</v>
      </c>
      <c r="E9" s="26">
        <v>16.7511367069615</v>
      </c>
    </row>
    <row r="10" spans="1:8" ht="22.5" x14ac:dyDescent="0.2">
      <c r="A10" s="24" t="s">
        <v>792</v>
      </c>
      <c r="B10" s="61" t="s">
        <v>791</v>
      </c>
      <c r="C10" s="27">
        <v>2019.87</v>
      </c>
      <c r="D10" s="25">
        <v>53.026303900000002</v>
      </c>
      <c r="E10" s="26">
        <v>1.1471144550408701</v>
      </c>
    </row>
    <row r="11" spans="1:8" ht="22.5" x14ac:dyDescent="0.2">
      <c r="A11" s="24" t="s">
        <v>794</v>
      </c>
      <c r="B11" s="61" t="s">
        <v>793</v>
      </c>
      <c r="C11" s="27">
        <v>15574.553</v>
      </c>
      <c r="D11" s="25">
        <v>7.5054238</v>
      </c>
      <c r="E11" s="26">
        <v>0.16236432673912499</v>
      </c>
    </row>
    <row r="12" spans="1:8" ht="22.5" x14ac:dyDescent="0.2">
      <c r="A12" s="24" t="s">
        <v>796</v>
      </c>
      <c r="B12" s="61" t="s">
        <v>795</v>
      </c>
      <c r="C12" s="27">
        <v>23973.544999999998</v>
      </c>
      <c r="D12" s="25">
        <v>0</v>
      </c>
      <c r="E12" s="25">
        <v>0</v>
      </c>
    </row>
    <row r="13" spans="1:8" x14ac:dyDescent="0.2">
      <c r="A13" s="23" t="s">
        <v>27</v>
      </c>
      <c r="B13" s="23"/>
      <c r="C13" s="23"/>
      <c r="D13" s="28">
        <f>SUM(D6:D12)</f>
        <v>4528.7633176999998</v>
      </c>
      <c r="E13" s="29">
        <f>SUM(E6:E12)</f>
        <v>97.970431335164491</v>
      </c>
      <c r="F13" s="17"/>
      <c r="G13" s="17"/>
      <c r="H13" s="17"/>
    </row>
    <row r="14" spans="1:8" x14ac:dyDescent="0.2">
      <c r="A14" s="24"/>
      <c r="B14" s="24"/>
      <c r="C14" s="24"/>
      <c r="D14" s="25"/>
      <c r="E14" s="26"/>
    </row>
    <row r="15" spans="1:8" x14ac:dyDescent="0.2">
      <c r="A15" s="23" t="s">
        <v>30</v>
      </c>
      <c r="B15" s="23"/>
      <c r="C15" s="23"/>
      <c r="D15" s="28">
        <f>D13</f>
        <v>4528.7633176999998</v>
      </c>
      <c r="E15" s="29">
        <f>E13</f>
        <v>97.970431335164491</v>
      </c>
      <c r="F15" s="17"/>
      <c r="G15" s="17"/>
      <c r="H15" s="17"/>
    </row>
    <row r="16" spans="1:8" x14ac:dyDescent="0.2">
      <c r="A16" s="23"/>
      <c r="B16" s="23"/>
      <c r="C16" s="23"/>
      <c r="D16" s="28"/>
      <c r="E16" s="29"/>
      <c r="F16" s="17"/>
      <c r="G16" s="17"/>
      <c r="H16" s="17"/>
    </row>
    <row r="17" spans="1:8" x14ac:dyDescent="0.2">
      <c r="A17" s="23" t="s">
        <v>32</v>
      </c>
      <c r="B17" s="23"/>
      <c r="C17" s="23"/>
      <c r="D17" s="28">
        <f>D19-(D13)</f>
        <v>93.81847149999976</v>
      </c>
      <c r="E17" s="29">
        <f>E19-(E13)</f>
        <v>2.0295686648355087</v>
      </c>
      <c r="F17" s="17"/>
      <c r="G17" s="17"/>
      <c r="H17" s="17"/>
    </row>
    <row r="18" spans="1:8" x14ac:dyDescent="0.2">
      <c r="A18" s="23"/>
      <c r="B18" s="23"/>
      <c r="C18" s="23"/>
      <c r="D18" s="28"/>
      <c r="E18" s="29"/>
      <c r="F18" s="17"/>
      <c r="G18" s="17"/>
      <c r="H18" s="17"/>
    </row>
    <row r="19" spans="1:8" x14ac:dyDescent="0.2">
      <c r="A19" s="30" t="s">
        <v>31</v>
      </c>
      <c r="B19" s="30"/>
      <c r="C19" s="30"/>
      <c r="D19" s="31">
        <v>4622.5817891999995</v>
      </c>
      <c r="E19" s="32">
        <v>100</v>
      </c>
      <c r="F19" s="17"/>
      <c r="G19" s="17"/>
      <c r="H19" s="17"/>
    </row>
    <row r="21" spans="1:8" x14ac:dyDescent="0.2">
      <c r="A21" s="17" t="s">
        <v>44</v>
      </c>
    </row>
    <row r="22" spans="1:8" ht="15" x14ac:dyDescent="0.25">
      <c r="A22" s="91" t="s">
        <v>841</v>
      </c>
      <c r="B22" s="92"/>
      <c r="C22" s="92"/>
      <c r="D22" s="92"/>
      <c r="E22" s="92"/>
    </row>
    <row r="24" spans="1:8" x14ac:dyDescent="0.2">
      <c r="A24" s="17" t="s">
        <v>35</v>
      </c>
    </row>
    <row r="25" spans="1:8" x14ac:dyDescent="0.2">
      <c r="A25" s="17" t="s">
        <v>36</v>
      </c>
    </row>
    <row r="26" spans="1:8" x14ac:dyDescent="0.2">
      <c r="A26" s="17" t="s">
        <v>37</v>
      </c>
      <c r="B26" s="17"/>
      <c r="C26" s="33" t="s">
        <v>39</v>
      </c>
      <c r="D26" s="17" t="s">
        <v>38</v>
      </c>
    </row>
    <row r="27" spans="1:8" x14ac:dyDescent="0.2">
      <c r="A27" s="7" t="s">
        <v>72</v>
      </c>
      <c r="C27" s="34">
        <v>14.3287</v>
      </c>
      <c r="D27" s="34">
        <v>14.817</v>
      </c>
    </row>
    <row r="28" spans="1:8" x14ac:dyDescent="0.2">
      <c r="A28" s="7" t="s">
        <v>74</v>
      </c>
      <c r="C28" s="34">
        <v>14.3287</v>
      </c>
      <c r="D28" s="34">
        <v>14.817</v>
      </c>
    </row>
    <row r="29" spans="1:8" x14ac:dyDescent="0.2">
      <c r="A29" s="7" t="s">
        <v>73</v>
      </c>
      <c r="C29" s="34">
        <v>15.713900000000001</v>
      </c>
      <c r="D29" s="34">
        <v>16.327200000000001</v>
      </c>
    </row>
    <row r="30" spans="1:8" x14ac:dyDescent="0.2">
      <c r="A30" s="7" t="s">
        <v>75</v>
      </c>
      <c r="C30" s="34">
        <v>15.713900000000001</v>
      </c>
      <c r="D30" s="34">
        <v>16.327200000000001</v>
      </c>
    </row>
    <row r="32" spans="1:8" x14ac:dyDescent="0.2">
      <c r="A32" s="7" t="s">
        <v>40</v>
      </c>
    </row>
    <row r="34" spans="1:4" x14ac:dyDescent="0.2">
      <c r="A34" s="17" t="s">
        <v>41</v>
      </c>
      <c r="D34" s="33" t="s">
        <v>42</v>
      </c>
    </row>
    <row r="36" spans="1:4" x14ac:dyDescent="0.2">
      <c r="A36" s="17" t="s">
        <v>241</v>
      </c>
      <c r="D36" s="54">
        <v>0.28110527633314403</v>
      </c>
    </row>
    <row r="38" spans="1:4" x14ac:dyDescent="0.2">
      <c r="A38" s="17" t="s">
        <v>834</v>
      </c>
      <c r="D38" s="33" t="s">
        <v>42</v>
      </c>
    </row>
    <row r="39" spans="1:4" x14ac:dyDescent="0.2">
      <c r="A39" s="7" t="s">
        <v>835</v>
      </c>
    </row>
    <row r="40" spans="1:4" x14ac:dyDescent="0.2">
      <c r="A40" s="56" t="s">
        <v>836</v>
      </c>
    </row>
    <row r="42" spans="1:4" x14ac:dyDescent="0.2">
      <c r="A42" s="17" t="s">
        <v>813</v>
      </c>
    </row>
    <row r="43" spans="1:4" x14ac:dyDescent="0.2">
      <c r="A43" s="17"/>
    </row>
    <row r="44" spans="1:4" x14ac:dyDescent="0.2">
      <c r="A44" s="57" t="s">
        <v>805</v>
      </c>
    </row>
    <row r="45" spans="1:4" x14ac:dyDescent="0.2">
      <c r="A45" s="58"/>
    </row>
    <row r="46" spans="1:4" x14ac:dyDescent="0.2">
      <c r="A46" s="59"/>
    </row>
    <row r="47" spans="1:4" x14ac:dyDescent="0.2">
      <c r="A47" s="59"/>
    </row>
    <row r="48" spans="1:4" x14ac:dyDescent="0.2">
      <c r="A48" s="59"/>
    </row>
    <row r="49" spans="1:1" x14ac:dyDescent="0.2">
      <c r="A49" s="59"/>
    </row>
    <row r="50" spans="1:1" x14ac:dyDescent="0.2">
      <c r="A50" s="59"/>
    </row>
    <row r="51" spans="1:1" x14ac:dyDescent="0.2">
      <c r="A51" s="59"/>
    </row>
    <row r="52" spans="1:1" x14ac:dyDescent="0.2">
      <c r="A52" s="59"/>
    </row>
    <row r="53" spans="1:1" x14ac:dyDescent="0.2">
      <c r="A53" s="59"/>
    </row>
    <row r="54" spans="1:1" x14ac:dyDescent="0.2">
      <c r="A54" s="59"/>
    </row>
    <row r="55" spans="1:1" x14ac:dyDescent="0.2">
      <c r="A55" s="59"/>
    </row>
    <row r="56" spans="1:1" x14ac:dyDescent="0.2">
      <c r="A56" s="59"/>
    </row>
    <row r="57" spans="1:1" x14ac:dyDescent="0.2">
      <c r="A57" s="59"/>
    </row>
    <row r="58" spans="1:1" x14ac:dyDescent="0.2">
      <c r="A58" s="57" t="s">
        <v>828</v>
      </c>
    </row>
    <row r="59" spans="1:1" x14ac:dyDescent="0.2">
      <c r="A59" s="59"/>
    </row>
    <row r="60" spans="1:1" x14ac:dyDescent="0.2">
      <c r="A60" s="57" t="s">
        <v>806</v>
      </c>
    </row>
    <row r="61" spans="1:1" x14ac:dyDescent="0.2">
      <c r="A61" s="59"/>
    </row>
    <row r="62" spans="1:1" x14ac:dyDescent="0.2">
      <c r="A62" s="59"/>
    </row>
    <row r="63" spans="1:1" x14ac:dyDescent="0.2">
      <c r="A63" s="59"/>
    </row>
    <row r="64" spans="1:1" x14ac:dyDescent="0.2">
      <c r="A64" s="59"/>
    </row>
    <row r="65" spans="1:1" x14ac:dyDescent="0.2">
      <c r="A65" s="59"/>
    </row>
    <row r="66" spans="1:1" x14ac:dyDescent="0.2">
      <c r="A66" s="59"/>
    </row>
    <row r="67" spans="1:1" x14ac:dyDescent="0.2">
      <c r="A67" s="59"/>
    </row>
    <row r="68" spans="1:1" x14ac:dyDescent="0.2">
      <c r="A68" s="59"/>
    </row>
    <row r="69" spans="1:1" x14ac:dyDescent="0.2">
      <c r="A69" s="59"/>
    </row>
    <row r="70" spans="1:1" x14ac:dyDescent="0.2">
      <c r="A70" s="59"/>
    </row>
    <row r="71" spans="1:1" x14ac:dyDescent="0.2">
      <c r="A71" s="59"/>
    </row>
    <row r="72" spans="1:1" x14ac:dyDescent="0.2">
      <c r="A72" s="59"/>
    </row>
    <row r="74" spans="1:1" x14ac:dyDescent="0.2">
      <c r="A74" s="17" t="s">
        <v>829</v>
      </c>
    </row>
  </sheetData>
  <mergeCells count="2">
    <mergeCell ref="A1:E1"/>
    <mergeCell ref="A22:E22"/>
  </mergeCells>
  <conditionalFormatting sqref="E5:E11 E13:E19">
    <cfRule type="cellIs" dxfId="25" priority="1" stopIfTrue="1" operator="between">
      <formula>0.009</formula>
      <formula>-0.009</formula>
    </cfRule>
  </conditionalFormatting>
  <hyperlinks>
    <hyperlink ref="A40" r:id="rId1" tooltip="https://www.franklintempletonindia.com/investor/reports"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08"/>
  <sheetViews>
    <sheetView workbookViewId="0">
      <selection sqref="A1:G1"/>
    </sheetView>
  </sheetViews>
  <sheetFormatPr defaultColWidth="9.140625" defaultRowHeight="11.25" x14ac:dyDescent="0.2"/>
  <cols>
    <col min="1" max="1" width="31.28515625" style="7" bestFit="1" customWidth="1"/>
    <col min="2" max="2" width="49" style="7" customWidth="1"/>
    <col min="3" max="3" width="24.7109375" style="7" bestFit="1" customWidth="1"/>
    <col min="4" max="4" width="13.28515625" style="7" bestFit="1" customWidth="1"/>
    <col min="5" max="5" width="23.28515625" style="10" customWidth="1"/>
    <col min="6" max="6" width="11.28515625" style="11" bestFit="1" customWidth="1"/>
    <col min="7" max="7" width="14.28515625" style="10" customWidth="1"/>
    <col min="8" max="16384" width="9.140625" style="7"/>
  </cols>
  <sheetData>
    <row r="1" spans="1:7" s="1" customFormat="1" ht="15" x14ac:dyDescent="0.2">
      <c r="A1" s="87" t="s">
        <v>933</v>
      </c>
      <c r="B1" s="88"/>
      <c r="C1" s="88"/>
      <c r="D1" s="88"/>
      <c r="E1" s="88"/>
      <c r="F1" s="88"/>
      <c r="G1" s="88"/>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33</v>
      </c>
      <c r="D4" s="13" t="s">
        <v>1</v>
      </c>
      <c r="E4" s="15" t="s">
        <v>6</v>
      </c>
      <c r="F4" s="12" t="s">
        <v>3</v>
      </c>
      <c r="G4" s="12" t="s">
        <v>5</v>
      </c>
    </row>
    <row r="5" spans="1:7" x14ac:dyDescent="0.2">
      <c r="A5" s="19" t="s">
        <v>45</v>
      </c>
      <c r="B5" s="20"/>
      <c r="C5" s="20"/>
      <c r="D5" s="20"/>
      <c r="E5" s="21"/>
      <c r="F5" s="22"/>
      <c r="G5" s="21"/>
    </row>
    <row r="6" spans="1:7" x14ac:dyDescent="0.2">
      <c r="A6" s="23" t="s">
        <v>46</v>
      </c>
      <c r="B6" s="24"/>
      <c r="C6" s="24"/>
      <c r="D6" s="24"/>
      <c r="E6" s="25"/>
      <c r="F6" s="26"/>
      <c r="G6" s="25"/>
    </row>
    <row r="7" spans="1:7" x14ac:dyDescent="0.2">
      <c r="A7" s="24" t="s">
        <v>934</v>
      </c>
      <c r="B7" s="24" t="s">
        <v>935</v>
      </c>
      <c r="C7" s="24" t="s">
        <v>47</v>
      </c>
      <c r="D7" s="27">
        <v>1000</v>
      </c>
      <c r="E7" s="25">
        <v>4998.1350000000002</v>
      </c>
      <c r="F7" s="26">
        <v>4.5031463730645198</v>
      </c>
      <c r="G7" s="25">
        <v>6.8098000000000001</v>
      </c>
    </row>
    <row r="8" spans="1:7" x14ac:dyDescent="0.2">
      <c r="A8" s="24" t="s">
        <v>936</v>
      </c>
      <c r="B8" s="24" t="s">
        <v>937</v>
      </c>
      <c r="C8" s="24" t="s">
        <v>47</v>
      </c>
      <c r="D8" s="27">
        <v>1000</v>
      </c>
      <c r="E8" s="25">
        <v>4991.72</v>
      </c>
      <c r="F8" s="26">
        <v>4.4973666804425303</v>
      </c>
      <c r="G8" s="25">
        <v>6.7271000000000001</v>
      </c>
    </row>
    <row r="9" spans="1:7" x14ac:dyDescent="0.2">
      <c r="A9" s="24" t="s">
        <v>938</v>
      </c>
      <c r="B9" s="24" t="s">
        <v>939</v>
      </c>
      <c r="C9" s="24" t="s">
        <v>47</v>
      </c>
      <c r="D9" s="27">
        <v>1000</v>
      </c>
      <c r="E9" s="25">
        <v>4991.6899999999996</v>
      </c>
      <c r="F9" s="26">
        <v>4.4973396514824904</v>
      </c>
      <c r="G9" s="25">
        <v>6.7515999999999998</v>
      </c>
    </row>
    <row r="10" spans="1:7" x14ac:dyDescent="0.2">
      <c r="A10" s="24" t="s">
        <v>940</v>
      </c>
      <c r="B10" s="24" t="s">
        <v>941</v>
      </c>
      <c r="C10" s="24" t="s">
        <v>47</v>
      </c>
      <c r="D10" s="27">
        <v>1000</v>
      </c>
      <c r="E10" s="25">
        <v>4953.25</v>
      </c>
      <c r="F10" s="26">
        <v>4.46270654401728</v>
      </c>
      <c r="G10" s="25">
        <v>6.7552000000000003</v>
      </c>
    </row>
    <row r="11" spans="1:7" x14ac:dyDescent="0.2">
      <c r="A11" s="24" t="s">
        <v>942</v>
      </c>
      <c r="B11" s="24" t="s">
        <v>943</v>
      </c>
      <c r="C11" s="24" t="s">
        <v>47</v>
      </c>
      <c r="D11" s="27">
        <v>1000</v>
      </c>
      <c r="E11" s="25">
        <v>4938.625</v>
      </c>
      <c r="F11" s="26">
        <v>4.4495299259975498</v>
      </c>
      <c r="G11" s="25">
        <v>7.2000999999999999</v>
      </c>
    </row>
    <row r="12" spans="1:7" x14ac:dyDescent="0.2">
      <c r="A12" s="24" t="s">
        <v>944</v>
      </c>
      <c r="B12" s="24" t="s">
        <v>945</v>
      </c>
      <c r="C12" s="24" t="s">
        <v>48</v>
      </c>
      <c r="D12" s="27">
        <v>1000</v>
      </c>
      <c r="E12" s="25">
        <v>4803.4849999999997</v>
      </c>
      <c r="F12" s="26">
        <v>4.3277734706685198</v>
      </c>
      <c r="G12" s="25">
        <v>7.5799000000000003</v>
      </c>
    </row>
    <row r="13" spans="1:7" x14ac:dyDescent="0.2">
      <c r="A13" s="24" t="s">
        <v>946</v>
      </c>
      <c r="B13" s="24" t="s">
        <v>947</v>
      </c>
      <c r="C13" s="24" t="s">
        <v>49</v>
      </c>
      <c r="D13" s="27">
        <v>1000</v>
      </c>
      <c r="E13" s="25">
        <v>4790.5649999999996</v>
      </c>
      <c r="F13" s="26">
        <v>4.3161329985444201</v>
      </c>
      <c r="G13" s="25">
        <v>7.6351000000000004</v>
      </c>
    </row>
    <row r="14" spans="1:7" x14ac:dyDescent="0.2">
      <c r="A14" s="24" t="s">
        <v>51</v>
      </c>
      <c r="B14" s="24" t="s">
        <v>50</v>
      </c>
      <c r="C14" s="24" t="s">
        <v>48</v>
      </c>
      <c r="D14" s="27">
        <v>1000</v>
      </c>
      <c r="E14" s="25">
        <v>4779.5349999999999</v>
      </c>
      <c r="F14" s="26">
        <v>4.3061953509028701</v>
      </c>
      <c r="G14" s="25">
        <v>7.5499000000000001</v>
      </c>
    </row>
    <row r="15" spans="1:7" x14ac:dyDescent="0.2">
      <c r="A15" s="24" t="s">
        <v>948</v>
      </c>
      <c r="B15" s="24" t="s">
        <v>949</v>
      </c>
      <c r="C15" s="24" t="s">
        <v>52</v>
      </c>
      <c r="D15" s="27">
        <v>1000</v>
      </c>
      <c r="E15" s="25">
        <v>4778.74</v>
      </c>
      <c r="F15" s="26">
        <v>4.3054790834618002</v>
      </c>
      <c r="G15" s="25">
        <v>7.6124999999999998</v>
      </c>
    </row>
    <row r="16" spans="1:7" x14ac:dyDescent="0.2">
      <c r="A16" s="24" t="s">
        <v>950</v>
      </c>
      <c r="B16" s="24" t="s">
        <v>951</v>
      </c>
      <c r="C16" s="24" t="s">
        <v>47</v>
      </c>
      <c r="D16" s="27">
        <v>1000</v>
      </c>
      <c r="E16" s="25">
        <v>4693.83</v>
      </c>
      <c r="F16" s="26">
        <v>4.2289781168938898</v>
      </c>
      <c r="G16" s="25">
        <v>7.73</v>
      </c>
    </row>
    <row r="17" spans="1:9" x14ac:dyDescent="0.2">
      <c r="A17" s="24" t="s">
        <v>952</v>
      </c>
      <c r="B17" s="24" t="s">
        <v>953</v>
      </c>
      <c r="C17" s="24" t="s">
        <v>47</v>
      </c>
      <c r="D17" s="27">
        <v>1000</v>
      </c>
      <c r="E17" s="25">
        <v>4686.78</v>
      </c>
      <c r="F17" s="26">
        <v>4.2226263112843698</v>
      </c>
      <c r="G17" s="25">
        <v>7.6950000000000003</v>
      </c>
    </row>
    <row r="18" spans="1:9" x14ac:dyDescent="0.2">
      <c r="A18" s="23" t="s">
        <v>27</v>
      </c>
      <c r="B18" s="23"/>
      <c r="C18" s="23"/>
      <c r="D18" s="23"/>
      <c r="E18" s="28">
        <f>SUM(E6:E17)</f>
        <v>53406.355000000003</v>
      </c>
      <c r="F18" s="29">
        <f>SUM(F6:F17)</f>
        <v>48.117274506760239</v>
      </c>
      <c r="G18" s="28"/>
      <c r="H18" s="17"/>
      <c r="I18" s="17"/>
    </row>
    <row r="19" spans="1:9" x14ac:dyDescent="0.2">
      <c r="A19" s="24"/>
      <c r="B19" s="24"/>
      <c r="C19" s="24"/>
      <c r="D19" s="24"/>
      <c r="E19" s="25"/>
      <c r="F19" s="26"/>
      <c r="G19" s="25"/>
    </row>
    <row r="20" spans="1:9" x14ac:dyDescent="0.2">
      <c r="A20" s="23" t="s">
        <v>53</v>
      </c>
      <c r="B20" s="24"/>
      <c r="C20" s="24"/>
      <c r="D20" s="24"/>
      <c r="E20" s="25"/>
      <c r="F20" s="26"/>
      <c r="G20" s="25"/>
    </row>
    <row r="21" spans="1:9" x14ac:dyDescent="0.2">
      <c r="A21" s="24" t="s">
        <v>954</v>
      </c>
      <c r="B21" s="24" t="s">
        <v>955</v>
      </c>
      <c r="C21" s="24" t="s">
        <v>47</v>
      </c>
      <c r="D21" s="27">
        <v>1000</v>
      </c>
      <c r="E21" s="25">
        <v>4984.8999999999996</v>
      </c>
      <c r="F21" s="26">
        <v>4.4912220968599899</v>
      </c>
      <c r="G21" s="25">
        <v>6.9101999999999997</v>
      </c>
    </row>
    <row r="22" spans="1:9" x14ac:dyDescent="0.2">
      <c r="A22" s="24" t="s">
        <v>956</v>
      </c>
      <c r="B22" s="24" t="s">
        <v>957</v>
      </c>
      <c r="C22" s="24" t="s">
        <v>47</v>
      </c>
      <c r="D22" s="27">
        <v>1000</v>
      </c>
      <c r="E22" s="25">
        <v>4950.8850000000002</v>
      </c>
      <c r="F22" s="26">
        <v>4.4605757610007597</v>
      </c>
      <c r="G22" s="25">
        <v>7.0998999999999999</v>
      </c>
    </row>
    <row r="23" spans="1:9" x14ac:dyDescent="0.2">
      <c r="A23" s="24" t="s">
        <v>958</v>
      </c>
      <c r="B23" s="24" t="s">
        <v>959</v>
      </c>
      <c r="C23" s="24" t="s">
        <v>49</v>
      </c>
      <c r="D23" s="27">
        <v>1000</v>
      </c>
      <c r="E23" s="25">
        <v>4757.415</v>
      </c>
      <c r="F23" s="26">
        <v>4.2862659976996902</v>
      </c>
      <c r="G23" s="25">
        <v>7.7549999999999999</v>
      </c>
    </row>
    <row r="24" spans="1:9" x14ac:dyDescent="0.2">
      <c r="A24" s="24" t="s">
        <v>55</v>
      </c>
      <c r="B24" s="24" t="s">
        <v>54</v>
      </c>
      <c r="C24" s="24" t="s">
        <v>47</v>
      </c>
      <c r="D24" s="27">
        <v>1000</v>
      </c>
      <c r="E24" s="25">
        <v>4745.9949999999999</v>
      </c>
      <c r="F24" s="26">
        <v>4.2759769735776096</v>
      </c>
      <c r="G24" s="25">
        <v>8.92</v>
      </c>
    </row>
    <row r="25" spans="1:9" x14ac:dyDescent="0.2">
      <c r="A25" s="24" t="s">
        <v>960</v>
      </c>
      <c r="B25" s="24" t="s">
        <v>961</v>
      </c>
      <c r="C25" s="24" t="s">
        <v>47</v>
      </c>
      <c r="D25" s="27">
        <v>1000</v>
      </c>
      <c r="E25" s="25">
        <v>4695.0950000000003</v>
      </c>
      <c r="F25" s="26">
        <v>4.2301178380422604</v>
      </c>
      <c r="G25" s="25">
        <v>7.9012000000000002</v>
      </c>
    </row>
    <row r="26" spans="1:9" x14ac:dyDescent="0.2">
      <c r="A26" s="24" t="s">
        <v>962</v>
      </c>
      <c r="B26" s="24" t="s">
        <v>963</v>
      </c>
      <c r="C26" s="24" t="s">
        <v>47</v>
      </c>
      <c r="D26" s="27">
        <v>500</v>
      </c>
      <c r="E26" s="25">
        <v>2496.1849999999999</v>
      </c>
      <c r="F26" s="26">
        <v>2.2489761539550401</v>
      </c>
      <c r="G26" s="25">
        <v>6.9752999999999998</v>
      </c>
    </row>
    <row r="27" spans="1:9" x14ac:dyDescent="0.2">
      <c r="A27" s="24" t="s">
        <v>895</v>
      </c>
      <c r="B27" s="24" t="s">
        <v>896</v>
      </c>
      <c r="C27" s="24" t="s">
        <v>52</v>
      </c>
      <c r="D27" s="27">
        <v>500</v>
      </c>
      <c r="E27" s="25">
        <v>2490.7750000000001</v>
      </c>
      <c r="F27" s="26">
        <v>2.2441019314944</v>
      </c>
      <c r="G27" s="25">
        <v>7.1148999999999996</v>
      </c>
    </row>
    <row r="28" spans="1:9" x14ac:dyDescent="0.2">
      <c r="A28" s="24" t="s">
        <v>964</v>
      </c>
      <c r="B28" s="24" t="s">
        <v>965</v>
      </c>
      <c r="C28" s="24" t="s">
        <v>52</v>
      </c>
      <c r="D28" s="27">
        <v>500</v>
      </c>
      <c r="E28" s="25">
        <v>2478.8375000000001</v>
      </c>
      <c r="F28" s="26">
        <v>2.2333466578116301</v>
      </c>
      <c r="G28" s="25">
        <v>7.6002999999999998</v>
      </c>
    </row>
    <row r="29" spans="1:9" x14ac:dyDescent="0.2">
      <c r="A29" s="24" t="s">
        <v>966</v>
      </c>
      <c r="B29" s="24" t="s">
        <v>967</v>
      </c>
      <c r="C29" s="24" t="s">
        <v>47</v>
      </c>
      <c r="D29" s="27">
        <v>500</v>
      </c>
      <c r="E29" s="25">
        <v>2478.6950000000002</v>
      </c>
      <c r="F29" s="26">
        <v>2.23321827025143</v>
      </c>
      <c r="G29" s="25">
        <v>7.1300999999999997</v>
      </c>
    </row>
    <row r="30" spans="1:9" x14ac:dyDescent="0.2">
      <c r="A30" s="23" t="s">
        <v>27</v>
      </c>
      <c r="B30" s="23"/>
      <c r="C30" s="23"/>
      <c r="D30" s="23"/>
      <c r="E30" s="28">
        <f>SUM(E20:E29)</f>
        <v>34078.782500000008</v>
      </c>
      <c r="F30" s="29">
        <f>SUM(F20:F29)</f>
        <v>30.703801680692813</v>
      </c>
      <c r="G30" s="28"/>
      <c r="H30" s="17"/>
      <c r="I30" s="17"/>
    </row>
    <row r="31" spans="1:9" x14ac:dyDescent="0.2">
      <c r="A31" s="24"/>
      <c r="B31" s="24"/>
      <c r="C31" s="24"/>
      <c r="D31" s="24"/>
      <c r="E31" s="25"/>
      <c r="F31" s="26"/>
      <c r="G31" s="25"/>
    </row>
    <row r="32" spans="1:9" x14ac:dyDescent="0.2">
      <c r="A32" s="23" t="s">
        <v>899</v>
      </c>
      <c r="B32" s="24"/>
      <c r="C32" s="24"/>
      <c r="D32" s="24"/>
      <c r="E32" s="25"/>
      <c r="F32" s="26"/>
      <c r="G32" s="25"/>
    </row>
    <row r="33" spans="1:9" x14ac:dyDescent="0.2">
      <c r="A33" s="24" t="s">
        <v>968</v>
      </c>
      <c r="B33" s="24" t="s">
        <v>969</v>
      </c>
      <c r="C33" s="24" t="s">
        <v>63</v>
      </c>
      <c r="D33" s="27">
        <v>6000000</v>
      </c>
      <c r="E33" s="25">
        <v>5970.0720000000001</v>
      </c>
      <c r="F33" s="26">
        <v>5.3788279175600602</v>
      </c>
      <c r="G33" s="25">
        <v>6.3101000000000003</v>
      </c>
    </row>
    <row r="34" spans="1:9" x14ac:dyDescent="0.2">
      <c r="A34" s="24" t="s">
        <v>970</v>
      </c>
      <c r="B34" s="24" t="s">
        <v>971</v>
      </c>
      <c r="C34" s="24" t="s">
        <v>63</v>
      </c>
      <c r="D34" s="27">
        <v>5000000</v>
      </c>
      <c r="E34" s="25">
        <v>4859.47</v>
      </c>
      <c r="F34" s="26">
        <v>4.37821401493074</v>
      </c>
      <c r="G34" s="25">
        <v>6.8098999999999998</v>
      </c>
    </row>
    <row r="35" spans="1:9" x14ac:dyDescent="0.2">
      <c r="A35" s="24" t="s">
        <v>972</v>
      </c>
      <c r="B35" s="24" t="s">
        <v>973</v>
      </c>
      <c r="C35" s="24" t="s">
        <v>63</v>
      </c>
      <c r="D35" s="27">
        <v>3727600</v>
      </c>
      <c r="E35" s="25">
        <v>3726.955125</v>
      </c>
      <c r="F35" s="26">
        <v>3.3578573715431799</v>
      </c>
      <c r="G35" s="25">
        <v>6.3338000000000001</v>
      </c>
    </row>
    <row r="36" spans="1:9" x14ac:dyDescent="0.2">
      <c r="A36" s="23" t="s">
        <v>27</v>
      </c>
      <c r="B36" s="23"/>
      <c r="C36" s="23"/>
      <c r="D36" s="23"/>
      <c r="E36" s="28">
        <f>SUM(E32:E35)</f>
        <v>14556.497125000002</v>
      </c>
      <c r="F36" s="29">
        <f>SUM(F32:F35)</f>
        <v>13.11489930403398</v>
      </c>
      <c r="G36" s="28"/>
      <c r="H36" s="17"/>
      <c r="I36" s="17"/>
    </row>
    <row r="37" spans="1:9" x14ac:dyDescent="0.2">
      <c r="A37" s="24"/>
      <c r="B37" s="24"/>
      <c r="C37" s="24"/>
      <c r="D37" s="24"/>
      <c r="E37" s="25"/>
      <c r="F37" s="26"/>
      <c r="G37" s="25"/>
    </row>
    <row r="38" spans="1:9" x14ac:dyDescent="0.2">
      <c r="A38" s="23" t="s">
        <v>30</v>
      </c>
      <c r="B38" s="23"/>
      <c r="C38" s="23"/>
      <c r="D38" s="23"/>
      <c r="E38" s="28">
        <f>E18+E30+E36</f>
        <v>102041.63462500001</v>
      </c>
      <c r="F38" s="29">
        <f>F18+F30+F36</f>
        <v>91.935975491487042</v>
      </c>
      <c r="G38" s="28"/>
      <c r="H38" s="17"/>
      <c r="I38" s="17"/>
    </row>
    <row r="39" spans="1:9" x14ac:dyDescent="0.2">
      <c r="A39" s="23"/>
      <c r="B39" s="23"/>
      <c r="C39" s="23"/>
      <c r="D39" s="23"/>
      <c r="E39" s="28"/>
      <c r="F39" s="29"/>
      <c r="G39" s="28"/>
      <c r="H39" s="17"/>
      <c r="I39" s="17"/>
    </row>
    <row r="40" spans="1:9" x14ac:dyDescent="0.2">
      <c r="A40" s="23" t="s">
        <v>32</v>
      </c>
      <c r="B40" s="23"/>
      <c r="C40" s="23"/>
      <c r="D40" s="23"/>
      <c r="E40" s="28">
        <f>E42-(E18+E30+E36)</f>
        <v>8950.4270564999897</v>
      </c>
      <c r="F40" s="29">
        <f>F42-(F18+F30+F36)</f>
        <v>8.0640245085129578</v>
      </c>
      <c r="G40" s="28"/>
      <c r="H40" s="17"/>
      <c r="I40" s="17"/>
    </row>
    <row r="41" spans="1:9" x14ac:dyDescent="0.2">
      <c r="A41" s="23"/>
      <c r="B41" s="23"/>
      <c r="C41" s="23"/>
      <c r="D41" s="23"/>
      <c r="E41" s="28"/>
      <c r="F41" s="29"/>
      <c r="G41" s="28"/>
      <c r="H41" s="17"/>
      <c r="I41" s="17"/>
    </row>
    <row r="42" spans="1:9" x14ac:dyDescent="0.2">
      <c r="A42" s="30" t="s">
        <v>31</v>
      </c>
      <c r="B42" s="30"/>
      <c r="C42" s="30"/>
      <c r="D42" s="30"/>
      <c r="E42" s="31">
        <v>110992.0616815</v>
      </c>
      <c r="F42" s="32">
        <v>100</v>
      </c>
      <c r="G42" s="31"/>
      <c r="H42" s="17"/>
      <c r="I42" s="17"/>
    </row>
    <row r="44" spans="1:9" x14ac:dyDescent="0.2">
      <c r="A44" s="17" t="s">
        <v>56</v>
      </c>
    </row>
    <row r="45" spans="1:9" x14ac:dyDescent="0.2">
      <c r="A45" s="17" t="s">
        <v>34</v>
      </c>
    </row>
    <row r="47" spans="1:9" x14ac:dyDescent="0.2">
      <c r="A47" s="17" t="s">
        <v>35</v>
      </c>
    </row>
    <row r="48" spans="1:9" x14ac:dyDescent="0.2">
      <c r="A48" s="17" t="s">
        <v>36</v>
      </c>
    </row>
    <row r="49" spans="1:4" x14ac:dyDescent="0.2">
      <c r="A49" s="17" t="s">
        <v>37</v>
      </c>
      <c r="B49" s="17"/>
      <c r="C49" s="33" t="s">
        <v>39</v>
      </c>
      <c r="D49" s="17" t="s">
        <v>38</v>
      </c>
    </row>
    <row r="50" spans="1:4" x14ac:dyDescent="0.2">
      <c r="A50" s="7" t="s">
        <v>974</v>
      </c>
      <c r="C50" s="34">
        <v>40.785600000000002</v>
      </c>
      <c r="D50" s="34">
        <v>41.974600000000002</v>
      </c>
    </row>
    <row r="51" spans="1:4" x14ac:dyDescent="0.2">
      <c r="A51" s="7" t="s">
        <v>975</v>
      </c>
      <c r="C51" s="34">
        <v>10.0588</v>
      </c>
      <c r="D51" s="34">
        <v>10.0457</v>
      </c>
    </row>
    <row r="52" spans="1:4" x14ac:dyDescent="0.2">
      <c r="A52" s="7" t="s">
        <v>976</v>
      </c>
      <c r="C52" s="34">
        <v>10.1206</v>
      </c>
      <c r="D52" s="34">
        <v>10.207800000000001</v>
      </c>
    </row>
    <row r="53" spans="1:4" x14ac:dyDescent="0.2">
      <c r="A53" s="7" t="s">
        <v>977</v>
      </c>
      <c r="C53" s="34">
        <v>10.3551</v>
      </c>
      <c r="D53" s="34">
        <v>10.4541</v>
      </c>
    </row>
    <row r="54" spans="1:4" x14ac:dyDescent="0.2">
      <c r="A54" s="7" t="s">
        <v>978</v>
      </c>
      <c r="C54" s="34">
        <v>41.945599999999999</v>
      </c>
      <c r="D54" s="34">
        <v>43.206200000000003</v>
      </c>
    </row>
    <row r="55" spans="1:4" x14ac:dyDescent="0.2">
      <c r="A55" s="7" t="s">
        <v>979</v>
      </c>
      <c r="C55" s="34">
        <v>10.069599999999999</v>
      </c>
      <c r="D55" s="34">
        <v>10.0571</v>
      </c>
    </row>
    <row r="56" spans="1:4" x14ac:dyDescent="0.2">
      <c r="A56" s="7" t="s">
        <v>980</v>
      </c>
      <c r="C56" s="34">
        <v>10.5047</v>
      </c>
      <c r="D56" s="34">
        <v>10.611499999999999</v>
      </c>
    </row>
    <row r="57" spans="1:4" x14ac:dyDescent="0.2">
      <c r="A57" s="7" t="s">
        <v>981</v>
      </c>
      <c r="C57" s="34">
        <v>10.792299999999999</v>
      </c>
      <c r="D57" s="34">
        <v>10.912699999999999</v>
      </c>
    </row>
    <row r="59" spans="1:4" x14ac:dyDescent="0.2">
      <c r="A59" s="17" t="s">
        <v>41</v>
      </c>
    </row>
    <row r="60" spans="1:4" x14ac:dyDescent="0.2">
      <c r="A60" s="89" t="s">
        <v>57</v>
      </c>
      <c r="B60" s="90"/>
      <c r="C60" s="37" t="s">
        <v>58</v>
      </c>
    </row>
    <row r="61" spans="1:4" x14ac:dyDescent="0.2">
      <c r="A61" s="85" t="s">
        <v>975</v>
      </c>
      <c r="B61" s="86"/>
      <c r="C61" s="38">
        <v>0.30168610000000001</v>
      </c>
    </row>
    <row r="62" spans="1:4" x14ac:dyDescent="0.2">
      <c r="A62" s="85" t="s">
        <v>976</v>
      </c>
      <c r="B62" s="86"/>
      <c r="C62" s="38">
        <v>0.20499999999999999</v>
      </c>
    </row>
    <row r="63" spans="1:4" x14ac:dyDescent="0.2">
      <c r="A63" s="85" t="s">
        <v>977</v>
      </c>
      <c r="B63" s="86"/>
      <c r="C63" s="38">
        <v>0.2</v>
      </c>
    </row>
    <row r="64" spans="1:4" x14ac:dyDescent="0.2">
      <c r="A64" s="85" t="s">
        <v>979</v>
      </c>
      <c r="B64" s="86"/>
      <c r="C64" s="38">
        <v>0.30971017000000001</v>
      </c>
    </row>
    <row r="65" spans="1:5" x14ac:dyDescent="0.2">
      <c r="A65" s="85" t="s">
        <v>980</v>
      </c>
      <c r="B65" s="86"/>
      <c r="C65" s="38">
        <v>0.20499999999999999</v>
      </c>
    </row>
    <row r="66" spans="1:5" x14ac:dyDescent="0.2">
      <c r="A66" s="85" t="s">
        <v>981</v>
      </c>
      <c r="B66" s="86"/>
      <c r="C66" s="38">
        <v>0.2</v>
      </c>
    </row>
    <row r="67" spans="1:5" x14ac:dyDescent="0.2">
      <c r="A67" s="7" t="s">
        <v>59</v>
      </c>
    </row>
    <row r="68" spans="1:5" x14ac:dyDescent="0.2">
      <c r="A68" s="7" t="s">
        <v>40</v>
      </c>
    </row>
    <row r="70" spans="1:5" x14ac:dyDescent="0.2">
      <c r="A70" s="17" t="s">
        <v>917</v>
      </c>
      <c r="D70" s="35">
        <v>0.31845492062210401</v>
      </c>
      <c r="E70" s="10" t="s">
        <v>43</v>
      </c>
    </row>
    <row r="72" spans="1:5" x14ac:dyDescent="0.2">
      <c r="A72" s="17" t="s">
        <v>834</v>
      </c>
      <c r="D72" s="33" t="s">
        <v>42</v>
      </c>
    </row>
    <row r="74" spans="1:5" x14ac:dyDescent="0.2">
      <c r="A74" s="17" t="s">
        <v>918</v>
      </c>
    </row>
    <row r="75" spans="1:5" x14ac:dyDescent="0.2">
      <c r="A75" s="57"/>
    </row>
    <row r="76" spans="1:5" x14ac:dyDescent="0.2">
      <c r="A76" s="57" t="s">
        <v>805</v>
      </c>
    </row>
    <row r="77" spans="1:5" x14ac:dyDescent="0.2">
      <c r="A77" s="59"/>
    </row>
    <row r="78" spans="1:5" x14ac:dyDescent="0.2">
      <c r="A78" s="59"/>
    </row>
    <row r="79" spans="1:5" x14ac:dyDescent="0.2">
      <c r="A79" s="59"/>
    </row>
    <row r="80" spans="1:5" x14ac:dyDescent="0.2">
      <c r="A80" s="59"/>
    </row>
    <row r="81" spans="1:1" x14ac:dyDescent="0.2">
      <c r="A81" s="59"/>
    </row>
    <row r="82" spans="1:1" x14ac:dyDescent="0.2">
      <c r="A82" s="59"/>
    </row>
    <row r="83" spans="1:1" x14ac:dyDescent="0.2">
      <c r="A83" s="59"/>
    </row>
    <row r="84" spans="1:1" x14ac:dyDescent="0.2">
      <c r="A84" s="59"/>
    </row>
    <row r="85" spans="1:1" x14ac:dyDescent="0.2">
      <c r="A85" s="59"/>
    </row>
    <row r="86" spans="1:1" x14ac:dyDescent="0.2">
      <c r="A86" s="59"/>
    </row>
    <row r="87" spans="1:1" x14ac:dyDescent="0.2">
      <c r="A87" s="59"/>
    </row>
    <row r="88" spans="1:1" x14ac:dyDescent="0.2">
      <c r="A88" s="59"/>
    </row>
    <row r="89" spans="1:1" x14ac:dyDescent="0.2">
      <c r="A89" s="59"/>
    </row>
    <row r="90" spans="1:1" x14ac:dyDescent="0.2">
      <c r="A90" s="57" t="s">
        <v>982</v>
      </c>
    </row>
    <row r="91" spans="1:1" x14ac:dyDescent="0.2">
      <c r="A91" s="59"/>
    </row>
    <row r="92" spans="1:1" x14ac:dyDescent="0.2">
      <c r="A92" s="57" t="s">
        <v>920</v>
      </c>
    </row>
    <row r="93" spans="1:1" x14ac:dyDescent="0.2">
      <c r="A93" s="59"/>
    </row>
    <row r="94" spans="1:1" x14ac:dyDescent="0.2">
      <c r="A94" s="59"/>
    </row>
    <row r="95" spans="1:1" x14ac:dyDescent="0.2">
      <c r="A95" s="59"/>
    </row>
    <row r="96" spans="1:1" x14ac:dyDescent="0.2">
      <c r="A96" s="59"/>
    </row>
    <row r="97" spans="1:1" x14ac:dyDescent="0.2">
      <c r="A97" s="59"/>
    </row>
    <row r="98" spans="1:1" x14ac:dyDescent="0.2">
      <c r="A98" s="59"/>
    </row>
    <row r="99" spans="1:1" x14ac:dyDescent="0.2">
      <c r="A99" s="59"/>
    </row>
    <row r="100" spans="1:1" x14ac:dyDescent="0.2">
      <c r="A100" s="59"/>
    </row>
    <row r="101" spans="1:1" x14ac:dyDescent="0.2">
      <c r="A101" s="59"/>
    </row>
    <row r="102" spans="1:1" x14ac:dyDescent="0.2">
      <c r="A102" s="59"/>
    </row>
    <row r="103" spans="1:1" x14ac:dyDescent="0.2">
      <c r="A103" s="59"/>
    </row>
    <row r="104" spans="1:1" x14ac:dyDescent="0.2">
      <c r="A104" s="59"/>
    </row>
    <row r="105" spans="1:1" x14ac:dyDescent="0.2">
      <c r="A105" s="59"/>
    </row>
    <row r="106" spans="1:1" x14ac:dyDescent="0.2">
      <c r="A106" s="17" t="s">
        <v>983</v>
      </c>
    </row>
    <row r="108" spans="1:1" x14ac:dyDescent="0.2">
      <c r="A108" s="57" t="s">
        <v>922</v>
      </c>
    </row>
  </sheetData>
  <mergeCells count="8">
    <mergeCell ref="A65:B65"/>
    <mergeCell ref="A66:B66"/>
    <mergeCell ref="A1:G1"/>
    <mergeCell ref="A60:B60"/>
    <mergeCell ref="A61:B61"/>
    <mergeCell ref="A62:B62"/>
    <mergeCell ref="A63:B63"/>
    <mergeCell ref="A64:B64"/>
  </mergeCells>
  <conditionalFormatting sqref="F2:F3 F5:F73">
    <cfRule type="cellIs" dxfId="89" priority="4" stopIfTrue="1" operator="between">
      <formula>0.009</formula>
      <formula>-0.009</formula>
    </cfRule>
  </conditionalFormatting>
  <conditionalFormatting sqref="F74 F125:F210">
    <cfRule type="cellIs" dxfId="88" priority="3" stopIfTrue="1" operator="between">
      <formula>0.009</formula>
      <formula>-0.009</formula>
    </cfRule>
  </conditionalFormatting>
  <conditionalFormatting sqref="F111:F124">
    <cfRule type="cellIs" dxfId="87" priority="2" stopIfTrue="1" operator="between">
      <formula>0.009</formula>
      <formula>-0.009</formula>
    </cfRule>
  </conditionalFormatting>
  <conditionalFormatting sqref="F75:F107">
    <cfRule type="cellIs" dxfId="86" priority="1" stopIfTrue="1" operator="between">
      <formula>0.009</formula>
      <formula>-0.009</formula>
    </cfRule>
  </conditionalFormatting>
  <hyperlinks>
    <hyperlink ref="A75" r:id="rId1" tooltip="https://www.franklintempletonindia.com/downloadsServlet/pdf/product-labels-jg9o5k7l" display="https://www.franklintempletonindia.com/downloadsServlet/pdf/product-labels-jg9o5k7l" xr:uid="{00000000-0004-0000-0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78"/>
  <sheetViews>
    <sheetView showGridLines="0" workbookViewId="0">
      <selection sqref="A1:E1"/>
    </sheetView>
  </sheetViews>
  <sheetFormatPr defaultColWidth="9.140625" defaultRowHeight="11.25" x14ac:dyDescent="0.2"/>
  <cols>
    <col min="1" max="1" width="34.85546875" style="7" bestFit="1" customWidth="1"/>
    <col min="2" max="2" width="59.140625" style="7" customWidth="1"/>
    <col min="3" max="3" width="24.7109375" style="7" bestFit="1" customWidth="1"/>
    <col min="4" max="4" width="15.140625" style="7" bestFit="1" customWidth="1"/>
    <col min="5" max="5" width="22.85546875" style="10" customWidth="1"/>
    <col min="6" max="16384" width="9.140625" style="7"/>
  </cols>
  <sheetData>
    <row r="1" spans="1:8" s="1" customFormat="1" ht="15" x14ac:dyDescent="0.2">
      <c r="A1" s="87" t="s">
        <v>24</v>
      </c>
      <c r="B1" s="88"/>
      <c r="C1" s="88"/>
      <c r="D1" s="88"/>
      <c r="E1" s="88"/>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15" t="s">
        <v>6</v>
      </c>
      <c r="E4" s="12" t="s">
        <v>3</v>
      </c>
    </row>
    <row r="5" spans="1:8" x14ac:dyDescent="0.2">
      <c r="A5" s="19" t="s">
        <v>28</v>
      </c>
      <c r="B5" s="20"/>
      <c r="C5" s="20"/>
      <c r="D5" s="21"/>
      <c r="E5" s="22"/>
    </row>
    <row r="6" spans="1:8" ht="22.5" x14ac:dyDescent="0.2">
      <c r="A6" s="24" t="s">
        <v>798</v>
      </c>
      <c r="B6" s="61" t="s">
        <v>797</v>
      </c>
      <c r="C6" s="27">
        <v>5286113.16</v>
      </c>
      <c r="D6" s="25">
        <v>56653.986510000002</v>
      </c>
      <c r="E6" s="26">
        <v>50.511287682611197</v>
      </c>
    </row>
    <row r="7" spans="1:8" x14ac:dyDescent="0.2">
      <c r="A7" s="24" t="s">
        <v>789</v>
      </c>
      <c r="B7" s="63" t="s">
        <v>842</v>
      </c>
      <c r="C7" s="27">
        <v>93030488.629999995</v>
      </c>
      <c r="D7" s="25">
        <v>26205.9444</v>
      </c>
      <c r="E7" s="26">
        <v>23.3645693467532</v>
      </c>
    </row>
    <row r="8" spans="1:8" x14ac:dyDescent="0.2">
      <c r="A8" s="24" t="s">
        <v>790</v>
      </c>
      <c r="B8" s="63" t="s">
        <v>843</v>
      </c>
      <c r="C8" s="27">
        <v>48869997.850000001</v>
      </c>
      <c r="D8" s="25">
        <v>26199.84116</v>
      </c>
      <c r="E8" s="26">
        <v>23.359127849509498</v>
      </c>
    </row>
    <row r="9" spans="1:8" ht="22.5" x14ac:dyDescent="0.2">
      <c r="A9" s="24" t="s">
        <v>792</v>
      </c>
      <c r="B9" s="61" t="s">
        <v>791</v>
      </c>
      <c r="C9" s="27">
        <v>50087.739000000001</v>
      </c>
      <c r="D9" s="25">
        <v>1314.920104</v>
      </c>
      <c r="E9" s="26">
        <v>1.1723501159281999</v>
      </c>
    </row>
    <row r="10" spans="1:8" ht="22.5" x14ac:dyDescent="0.2">
      <c r="A10" s="24" t="s">
        <v>794</v>
      </c>
      <c r="B10" s="61" t="s">
        <v>793</v>
      </c>
      <c r="C10" s="27">
        <v>840905.36399999994</v>
      </c>
      <c r="D10" s="25">
        <v>405.23481759999999</v>
      </c>
      <c r="E10" s="26">
        <v>0.36129730159749901</v>
      </c>
    </row>
    <row r="11" spans="1:8" ht="22.5" x14ac:dyDescent="0.2">
      <c r="A11" s="24" t="s">
        <v>800</v>
      </c>
      <c r="B11" s="61" t="s">
        <v>799</v>
      </c>
      <c r="C11" s="27">
        <v>871928.53599999996</v>
      </c>
      <c r="D11" s="25">
        <v>3.6237349999999999</v>
      </c>
      <c r="E11" s="26">
        <v>3.2308321505008101E-3</v>
      </c>
    </row>
    <row r="12" spans="1:8" ht="22.5" x14ac:dyDescent="0.2">
      <c r="A12" s="24" t="s">
        <v>802</v>
      </c>
      <c r="B12" s="61" t="s">
        <v>801</v>
      </c>
      <c r="C12" s="27">
        <v>1483902.88</v>
      </c>
      <c r="D12" s="25">
        <v>0</v>
      </c>
      <c r="E12" s="25">
        <v>0</v>
      </c>
    </row>
    <row r="13" spans="1:8" ht="22.5" x14ac:dyDescent="0.2">
      <c r="A13" s="24" t="s">
        <v>796</v>
      </c>
      <c r="B13" s="61" t="s">
        <v>795</v>
      </c>
      <c r="C13" s="27">
        <v>1370528.45</v>
      </c>
      <c r="D13" s="25">
        <v>0</v>
      </c>
      <c r="E13" s="25">
        <v>0</v>
      </c>
    </row>
    <row r="14" spans="1:8" x14ac:dyDescent="0.2">
      <c r="A14" s="23" t="s">
        <v>27</v>
      </c>
      <c r="B14" s="23"/>
      <c r="C14" s="23"/>
      <c r="D14" s="28">
        <f>SUM(D6:D13)</f>
        <v>110783.55072659999</v>
      </c>
      <c r="E14" s="29">
        <f>SUM(E6:E13)</f>
        <v>98.771863128550095</v>
      </c>
      <c r="F14" s="17"/>
      <c r="G14" s="17"/>
      <c r="H14" s="17"/>
    </row>
    <row r="15" spans="1:8" x14ac:dyDescent="0.2">
      <c r="A15" s="24"/>
      <c r="B15" s="24"/>
      <c r="C15" s="24"/>
      <c r="D15" s="25"/>
      <c r="E15" s="26"/>
    </row>
    <row r="16" spans="1:8" x14ac:dyDescent="0.2">
      <c r="A16" s="23" t="s">
        <v>30</v>
      </c>
      <c r="B16" s="23"/>
      <c r="C16" s="23"/>
      <c r="D16" s="28">
        <f>D14</f>
        <v>110783.55072659999</v>
      </c>
      <c r="E16" s="29">
        <f>E14</f>
        <v>98.771863128550095</v>
      </c>
      <c r="F16" s="17"/>
      <c r="G16" s="17"/>
      <c r="H16" s="17"/>
    </row>
    <row r="17" spans="1:8" x14ac:dyDescent="0.2">
      <c r="A17" s="23"/>
      <c r="B17" s="23"/>
      <c r="C17" s="23"/>
      <c r="D17" s="28"/>
      <c r="E17" s="29"/>
      <c r="F17" s="17"/>
      <c r="G17" s="17"/>
      <c r="H17" s="17"/>
    </row>
    <row r="18" spans="1:8" x14ac:dyDescent="0.2">
      <c r="A18" s="23" t="s">
        <v>32</v>
      </c>
      <c r="B18" s="23"/>
      <c r="C18" s="23"/>
      <c r="D18" s="28">
        <f>D20-(D14)</f>
        <v>1377.4911102000042</v>
      </c>
      <c r="E18" s="29">
        <f>E20-(E14)</f>
        <v>1.2281368714499052</v>
      </c>
      <c r="F18" s="17"/>
      <c r="G18" s="17"/>
      <c r="H18" s="17"/>
    </row>
    <row r="19" spans="1:8" x14ac:dyDescent="0.2">
      <c r="A19" s="23"/>
      <c r="B19" s="23"/>
      <c r="C19" s="23"/>
      <c r="D19" s="28"/>
      <c r="E19" s="29"/>
      <c r="F19" s="17"/>
      <c r="G19" s="17"/>
      <c r="H19" s="17"/>
    </row>
    <row r="20" spans="1:8" x14ac:dyDescent="0.2">
      <c r="A20" s="30" t="s">
        <v>31</v>
      </c>
      <c r="B20" s="30"/>
      <c r="C20" s="30"/>
      <c r="D20" s="31">
        <v>112161.0418368</v>
      </c>
      <c r="E20" s="32">
        <v>100</v>
      </c>
      <c r="F20" s="17"/>
      <c r="G20" s="17"/>
      <c r="H20" s="17"/>
    </row>
    <row r="21" spans="1:8" x14ac:dyDescent="0.2">
      <c r="E21" s="62" t="s">
        <v>620</v>
      </c>
    </row>
    <row r="22" spans="1:8" x14ac:dyDescent="0.2">
      <c r="A22" s="17" t="s">
        <v>44</v>
      </c>
    </row>
    <row r="23" spans="1:8" ht="15" x14ac:dyDescent="0.25">
      <c r="A23" s="91" t="s">
        <v>841</v>
      </c>
      <c r="B23" s="92"/>
      <c r="C23" s="92"/>
      <c r="D23" s="92"/>
      <c r="E23" s="92"/>
    </row>
    <row r="25" spans="1:8" x14ac:dyDescent="0.2">
      <c r="A25" s="17" t="s">
        <v>35</v>
      </c>
    </row>
    <row r="26" spans="1:8" x14ac:dyDescent="0.2">
      <c r="A26" s="17" t="s">
        <v>36</v>
      </c>
    </row>
    <row r="27" spans="1:8" x14ac:dyDescent="0.2">
      <c r="A27" s="17" t="s">
        <v>37</v>
      </c>
      <c r="B27" s="17"/>
      <c r="C27" s="33" t="s">
        <v>39</v>
      </c>
      <c r="D27" s="17" t="s">
        <v>38</v>
      </c>
    </row>
    <row r="28" spans="1:8" x14ac:dyDescent="0.2">
      <c r="A28" s="7" t="s">
        <v>72</v>
      </c>
      <c r="C28" s="34">
        <v>109.7067</v>
      </c>
      <c r="D28" s="34">
        <v>114.5264</v>
      </c>
    </row>
    <row r="29" spans="1:8" x14ac:dyDescent="0.2">
      <c r="A29" s="7" t="s">
        <v>74</v>
      </c>
      <c r="C29" s="34">
        <v>36.011200000000002</v>
      </c>
      <c r="D29" s="34">
        <v>36.091200000000001</v>
      </c>
    </row>
    <row r="30" spans="1:8" x14ac:dyDescent="0.2">
      <c r="A30" s="7" t="s">
        <v>73</v>
      </c>
      <c r="C30" s="34">
        <v>120.6571</v>
      </c>
      <c r="D30" s="34">
        <v>126.5857</v>
      </c>
    </row>
    <row r="31" spans="1:8" x14ac:dyDescent="0.2">
      <c r="A31" s="7" t="s">
        <v>75</v>
      </c>
      <c r="C31" s="34">
        <v>41.613700000000001</v>
      </c>
      <c r="D31" s="34">
        <v>41.902299999999997</v>
      </c>
    </row>
    <row r="33" spans="1:4" x14ac:dyDescent="0.2">
      <c r="A33" s="17" t="s">
        <v>41</v>
      </c>
    </row>
    <row r="34" spans="1:4" x14ac:dyDescent="0.2">
      <c r="A34" s="89" t="s">
        <v>57</v>
      </c>
      <c r="B34" s="90"/>
      <c r="C34" s="37" t="s">
        <v>58</v>
      </c>
    </row>
    <row r="35" spans="1:4" x14ac:dyDescent="0.2">
      <c r="A35" s="85" t="s">
        <v>74</v>
      </c>
      <c r="B35" s="86"/>
      <c r="C35" s="38">
        <v>1.5</v>
      </c>
    </row>
    <row r="36" spans="1:4" x14ac:dyDescent="0.2">
      <c r="A36" s="85" t="s">
        <v>75</v>
      </c>
      <c r="B36" s="86"/>
      <c r="C36" s="38">
        <v>1.75</v>
      </c>
    </row>
    <row r="37" spans="1:4" x14ac:dyDescent="0.2">
      <c r="A37" s="7" t="s">
        <v>59</v>
      </c>
    </row>
    <row r="38" spans="1:4" x14ac:dyDescent="0.2">
      <c r="A38" s="7" t="s">
        <v>40</v>
      </c>
    </row>
    <row r="40" spans="1:4" x14ac:dyDescent="0.2">
      <c r="A40" s="17" t="s">
        <v>241</v>
      </c>
      <c r="D40" s="54">
        <v>0.22867561666362399</v>
      </c>
    </row>
    <row r="42" spans="1:4" x14ac:dyDescent="0.2">
      <c r="A42" s="17" t="s">
        <v>834</v>
      </c>
      <c r="D42" s="33" t="s">
        <v>42</v>
      </c>
    </row>
    <row r="43" spans="1:4" x14ac:dyDescent="0.2">
      <c r="A43" s="7" t="s">
        <v>835</v>
      </c>
      <c r="D43" s="33"/>
    </row>
    <row r="44" spans="1:4" x14ac:dyDescent="0.2">
      <c r="A44" s="56" t="s">
        <v>836</v>
      </c>
      <c r="D44" s="33"/>
    </row>
    <row r="46" spans="1:4" x14ac:dyDescent="0.2">
      <c r="A46" s="17" t="s">
        <v>813</v>
      </c>
    </row>
    <row r="47" spans="1:4" x14ac:dyDescent="0.2">
      <c r="A47" s="56"/>
    </row>
    <row r="48" spans="1:4" x14ac:dyDescent="0.2">
      <c r="A48" s="57" t="s">
        <v>805</v>
      </c>
    </row>
    <row r="49" spans="1:1" x14ac:dyDescent="0.2">
      <c r="A49" s="58"/>
    </row>
    <row r="50" spans="1:1" x14ac:dyDescent="0.2">
      <c r="A50" s="59"/>
    </row>
    <row r="51" spans="1:1" x14ac:dyDescent="0.2">
      <c r="A51" s="59"/>
    </row>
    <row r="52" spans="1:1" x14ac:dyDescent="0.2">
      <c r="A52" s="59"/>
    </row>
    <row r="53" spans="1:1" x14ac:dyDescent="0.2">
      <c r="A53" s="59"/>
    </row>
    <row r="54" spans="1:1" x14ac:dyDescent="0.2">
      <c r="A54" s="59"/>
    </row>
    <row r="55" spans="1:1" x14ac:dyDescent="0.2">
      <c r="A55" s="59"/>
    </row>
    <row r="56" spans="1:1" x14ac:dyDescent="0.2">
      <c r="A56" s="59"/>
    </row>
    <row r="57" spans="1:1" x14ac:dyDescent="0.2">
      <c r="A57" s="59"/>
    </row>
    <row r="58" spans="1:1" x14ac:dyDescent="0.2">
      <c r="A58" s="59"/>
    </row>
    <row r="59" spans="1:1" x14ac:dyDescent="0.2">
      <c r="A59" s="59"/>
    </row>
    <row r="60" spans="1:1" x14ac:dyDescent="0.2">
      <c r="A60" s="59"/>
    </row>
    <row r="61" spans="1:1" x14ac:dyDescent="0.2">
      <c r="A61" s="59"/>
    </row>
    <row r="62" spans="1:1" x14ac:dyDescent="0.2">
      <c r="A62" s="57" t="s">
        <v>830</v>
      </c>
    </row>
    <row r="63" spans="1:1" x14ac:dyDescent="0.2">
      <c r="A63" s="59"/>
    </row>
    <row r="64" spans="1:1" x14ac:dyDescent="0.2">
      <c r="A64" s="57" t="s">
        <v>806</v>
      </c>
    </row>
    <row r="65" spans="1:5" x14ac:dyDescent="0.2">
      <c r="A65" s="59"/>
    </row>
    <row r="66" spans="1:5" x14ac:dyDescent="0.2">
      <c r="A66" s="59"/>
    </row>
    <row r="67" spans="1:5" x14ac:dyDescent="0.2">
      <c r="A67" s="59"/>
    </row>
    <row r="68" spans="1:5" x14ac:dyDescent="0.2">
      <c r="A68" s="59"/>
    </row>
    <row r="69" spans="1:5" x14ac:dyDescent="0.2">
      <c r="A69" s="59"/>
    </row>
    <row r="70" spans="1:5" x14ac:dyDescent="0.2">
      <c r="A70" s="59"/>
    </row>
    <row r="71" spans="1:5" x14ac:dyDescent="0.2">
      <c r="A71" s="59"/>
    </row>
    <row r="72" spans="1:5" x14ac:dyDescent="0.2">
      <c r="A72" s="59"/>
    </row>
    <row r="73" spans="1:5" x14ac:dyDescent="0.2">
      <c r="A73" s="59"/>
    </row>
    <row r="74" spans="1:5" x14ac:dyDescent="0.2">
      <c r="A74" s="59"/>
    </row>
    <row r="75" spans="1:5" x14ac:dyDescent="0.2">
      <c r="A75" s="59"/>
    </row>
    <row r="76" spans="1:5" x14ac:dyDescent="0.2">
      <c r="A76" s="59"/>
    </row>
    <row r="78" spans="1:5" x14ac:dyDescent="0.2">
      <c r="A78" s="96"/>
      <c r="B78" s="96"/>
      <c r="C78" s="96"/>
      <c r="D78" s="96"/>
      <c r="E78" s="96"/>
    </row>
  </sheetData>
  <mergeCells count="6">
    <mergeCell ref="A1:E1"/>
    <mergeCell ref="A34:B34"/>
    <mergeCell ref="A35:B35"/>
    <mergeCell ref="A36:B36"/>
    <mergeCell ref="A78:E78"/>
    <mergeCell ref="A23:E23"/>
  </mergeCells>
  <conditionalFormatting sqref="E5:E11 E14:E20">
    <cfRule type="cellIs" dxfId="24" priority="2" stopIfTrue="1" operator="between">
      <formula>0.009</formula>
      <formula>-0.009</formula>
    </cfRule>
  </conditionalFormatting>
  <conditionalFormatting sqref="E21">
    <cfRule type="cellIs" dxfId="23" priority="1" stopIfTrue="1" operator="between">
      <formula>0.009</formula>
      <formula>-0.009</formula>
    </cfRule>
  </conditionalFormatting>
  <hyperlinks>
    <hyperlink ref="A44" r:id="rId1" tooltip="https://www.franklintempletonindia.com/investor/reports"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118"/>
  <sheetViews>
    <sheetView workbookViewId="0">
      <selection sqref="A1:G1"/>
    </sheetView>
  </sheetViews>
  <sheetFormatPr defaultColWidth="9.140625" defaultRowHeight="11.25" x14ac:dyDescent="0.2"/>
  <cols>
    <col min="1" max="1" width="38.7109375" style="7" bestFit="1" customWidth="1"/>
    <col min="2" max="2" width="60" style="7" customWidth="1"/>
    <col min="3" max="3" width="15.140625" style="7" bestFit="1" customWidth="1"/>
    <col min="4" max="4" width="14.7109375" style="7" bestFit="1" customWidth="1"/>
    <col min="5" max="5" width="22.85546875" style="10" customWidth="1"/>
    <col min="6" max="6" width="13.5703125" style="11" bestFit="1" customWidth="1"/>
    <col min="7" max="7" width="14.28515625" style="10" customWidth="1"/>
    <col min="8" max="16384" width="9.140625" style="7"/>
  </cols>
  <sheetData>
    <row r="1" spans="1:9" s="1" customFormat="1" ht="15" customHeight="1" x14ac:dyDescent="0.2">
      <c r="A1" s="87" t="s">
        <v>1114</v>
      </c>
      <c r="B1" s="88"/>
      <c r="C1" s="88"/>
      <c r="D1" s="88"/>
      <c r="E1" s="88"/>
      <c r="F1" s="88"/>
      <c r="G1" s="88"/>
    </row>
    <row r="2" spans="1:9" s="1" customFormat="1" ht="12" x14ac:dyDescent="0.2">
      <c r="A2" s="36" t="s">
        <v>1108</v>
      </c>
      <c r="E2" s="5"/>
      <c r="F2" s="9"/>
      <c r="G2" s="10"/>
    </row>
    <row r="3" spans="1:9" s="1" customFormat="1" ht="12" x14ac:dyDescent="0.2">
      <c r="A3" s="8" t="s">
        <v>7</v>
      </c>
      <c r="B3" s="2"/>
      <c r="C3" s="3"/>
      <c r="D3" s="3"/>
      <c r="E3" s="4"/>
      <c r="F3" s="9"/>
      <c r="G3" s="10"/>
    </row>
    <row r="4" spans="1:9" s="1" customFormat="1" ht="33.75" x14ac:dyDescent="0.2">
      <c r="A4" s="6" t="s">
        <v>2</v>
      </c>
      <c r="B4" s="6" t="s">
        <v>0</v>
      </c>
      <c r="C4" s="13" t="s">
        <v>1115</v>
      </c>
      <c r="D4" s="13" t="s">
        <v>1</v>
      </c>
      <c r="E4" s="15" t="s">
        <v>6</v>
      </c>
      <c r="F4" s="12" t="s">
        <v>3</v>
      </c>
      <c r="G4" s="12" t="s">
        <v>5</v>
      </c>
    </row>
    <row r="5" spans="1:9" x14ac:dyDescent="0.2">
      <c r="A5" s="19" t="s">
        <v>25</v>
      </c>
      <c r="B5" s="20"/>
      <c r="C5" s="20"/>
      <c r="D5" s="20"/>
      <c r="E5" s="21"/>
      <c r="F5" s="22"/>
      <c r="G5" s="21"/>
    </row>
    <row r="6" spans="1:9" x14ac:dyDescent="0.2">
      <c r="A6" s="23" t="s">
        <v>1116</v>
      </c>
      <c r="B6" s="24"/>
      <c r="C6" s="24"/>
      <c r="D6" s="24"/>
      <c r="E6" s="25"/>
      <c r="F6" s="26"/>
      <c r="G6" s="25"/>
    </row>
    <row r="7" spans="1:9" x14ac:dyDescent="0.2">
      <c r="A7" s="24" t="s">
        <v>1117</v>
      </c>
      <c r="B7" s="24" t="s">
        <v>1118</v>
      </c>
      <c r="C7" s="24" t="s">
        <v>1119</v>
      </c>
      <c r="D7" s="27">
        <v>600</v>
      </c>
      <c r="E7" s="25">
        <v>0</v>
      </c>
      <c r="F7" s="25">
        <v>0</v>
      </c>
      <c r="G7" s="25">
        <v>0</v>
      </c>
    </row>
    <row r="8" spans="1:9" x14ac:dyDescent="0.2">
      <c r="A8" s="24" t="s">
        <v>1120</v>
      </c>
      <c r="B8" s="24" t="s">
        <v>1121</v>
      </c>
      <c r="C8" s="24" t="s">
        <v>1119</v>
      </c>
      <c r="D8" s="27">
        <v>250</v>
      </c>
      <c r="E8" s="25">
        <v>0</v>
      </c>
      <c r="F8" s="25">
        <v>0</v>
      </c>
      <c r="G8" s="25">
        <v>0</v>
      </c>
    </row>
    <row r="9" spans="1:9" x14ac:dyDescent="0.2">
      <c r="A9" s="24" t="s">
        <v>1122</v>
      </c>
      <c r="B9" s="24" t="s">
        <v>1123</v>
      </c>
      <c r="C9" s="24" t="s">
        <v>1119</v>
      </c>
      <c r="D9" s="27">
        <v>250</v>
      </c>
      <c r="E9" s="25">
        <v>0</v>
      </c>
      <c r="F9" s="25">
        <v>0</v>
      </c>
      <c r="G9" s="25">
        <v>0</v>
      </c>
    </row>
    <row r="10" spans="1:9" x14ac:dyDescent="0.2">
      <c r="A10" s="23" t="s">
        <v>27</v>
      </c>
      <c r="B10" s="23"/>
      <c r="C10" s="23"/>
      <c r="D10" s="23"/>
      <c r="E10" s="28">
        <f>SUM(E6:E9)</f>
        <v>0</v>
      </c>
      <c r="F10" s="28">
        <f>SUM(F6:F9)</f>
        <v>0</v>
      </c>
      <c r="G10" s="28"/>
      <c r="H10" s="17"/>
      <c r="I10" s="17"/>
    </row>
    <row r="11" spans="1:9" x14ac:dyDescent="0.2">
      <c r="A11" s="24"/>
      <c r="B11" s="24"/>
      <c r="C11" s="24"/>
      <c r="D11" s="24"/>
      <c r="E11" s="25"/>
      <c r="F11" s="26"/>
      <c r="G11" s="25"/>
    </row>
    <row r="12" spans="1:9" x14ac:dyDescent="0.2">
      <c r="A12" s="23" t="s">
        <v>30</v>
      </c>
      <c r="B12" s="23"/>
      <c r="C12" s="23"/>
      <c r="D12" s="23"/>
      <c r="E12" s="28">
        <f>E10</f>
        <v>0</v>
      </c>
      <c r="F12" s="28">
        <f>F10</f>
        <v>0</v>
      </c>
      <c r="G12" s="28"/>
      <c r="H12" s="17"/>
      <c r="I12" s="17"/>
    </row>
    <row r="13" spans="1:9" x14ac:dyDescent="0.2">
      <c r="A13" s="23"/>
      <c r="B13" s="23"/>
      <c r="C13" s="23"/>
      <c r="D13" s="23"/>
      <c r="E13" s="28"/>
      <c r="F13" s="29"/>
      <c r="G13" s="28"/>
      <c r="H13" s="17"/>
      <c r="I13" s="17"/>
    </row>
    <row r="14" spans="1:9" x14ac:dyDescent="0.2">
      <c r="A14" s="23" t="s">
        <v>32</v>
      </c>
      <c r="B14" s="23"/>
      <c r="C14" s="23"/>
      <c r="D14" s="23"/>
      <c r="E14" s="28">
        <f>E16-(E10)</f>
        <v>0</v>
      </c>
      <c r="F14" s="28">
        <f>F16-(F10)</f>
        <v>0</v>
      </c>
      <c r="G14" s="28"/>
      <c r="H14" s="17"/>
      <c r="I14" s="17"/>
    </row>
    <row r="15" spans="1:9" x14ac:dyDescent="0.2">
      <c r="A15" s="23"/>
      <c r="B15" s="23"/>
      <c r="C15" s="23"/>
      <c r="D15" s="23"/>
      <c r="E15" s="28"/>
      <c r="F15" s="29"/>
      <c r="G15" s="28"/>
      <c r="H15" s="17"/>
      <c r="I15" s="17"/>
    </row>
    <row r="16" spans="1:9" x14ac:dyDescent="0.2">
      <c r="A16" s="30" t="s">
        <v>31</v>
      </c>
      <c r="B16" s="30"/>
      <c r="C16" s="30"/>
      <c r="D16" s="30"/>
      <c r="E16" s="31">
        <v>0</v>
      </c>
      <c r="F16" s="31">
        <v>0</v>
      </c>
      <c r="G16" s="31"/>
      <c r="H16" s="17"/>
      <c r="I16" s="17"/>
    </row>
    <row r="18" spans="1:7" x14ac:dyDescent="0.2">
      <c r="A18" s="17" t="s">
        <v>34</v>
      </c>
    </row>
    <row r="19" spans="1:7" x14ac:dyDescent="0.2">
      <c r="A19" s="17" t="s">
        <v>1124</v>
      </c>
    </row>
    <row r="20" spans="1:7" ht="36.75" customHeight="1" x14ac:dyDescent="0.25">
      <c r="A20" s="94" t="s">
        <v>1125</v>
      </c>
      <c r="B20" s="95"/>
      <c r="C20" s="95"/>
      <c r="D20" s="95"/>
      <c r="E20" s="95"/>
      <c r="F20" s="95"/>
      <c r="G20" s="95"/>
    </row>
    <row r="22" spans="1:7" x14ac:dyDescent="0.2">
      <c r="A22" s="17" t="s">
        <v>35</v>
      </c>
    </row>
    <row r="23" spans="1:7" x14ac:dyDescent="0.2">
      <c r="A23" s="17" t="s">
        <v>36</v>
      </c>
    </row>
    <row r="24" spans="1:7" x14ac:dyDescent="0.2">
      <c r="A24" s="17" t="s">
        <v>37</v>
      </c>
      <c r="B24" s="17"/>
      <c r="C24" s="33" t="s">
        <v>39</v>
      </c>
      <c r="D24" s="17" t="s">
        <v>1126</v>
      </c>
    </row>
    <row r="25" spans="1:7" x14ac:dyDescent="0.2">
      <c r="A25" s="7" t="s">
        <v>72</v>
      </c>
      <c r="C25" s="34">
        <v>93.716399999999993</v>
      </c>
      <c r="D25" s="34">
        <v>94.787999999999997</v>
      </c>
    </row>
    <row r="26" spans="1:7" x14ac:dyDescent="0.2">
      <c r="A26" s="7" t="s">
        <v>74</v>
      </c>
      <c r="C26" s="34">
        <v>15.4903</v>
      </c>
      <c r="D26" s="34">
        <v>15.6675</v>
      </c>
    </row>
    <row r="27" spans="1:7" x14ac:dyDescent="0.2">
      <c r="A27" s="7" t="s">
        <v>73</v>
      </c>
      <c r="C27" s="34">
        <v>83.082800000000006</v>
      </c>
      <c r="D27" s="34">
        <v>84.032899999999998</v>
      </c>
    </row>
    <row r="28" spans="1:7" x14ac:dyDescent="0.2">
      <c r="A28" s="7" t="s">
        <v>75</v>
      </c>
      <c r="C28" s="34">
        <v>14.003399999999999</v>
      </c>
      <c r="D28" s="34">
        <v>14.163500000000001</v>
      </c>
    </row>
    <row r="30" spans="1:7" x14ac:dyDescent="0.2">
      <c r="A30" s="7" t="s">
        <v>40</v>
      </c>
    </row>
    <row r="31" spans="1:7" x14ac:dyDescent="0.2">
      <c r="A31" s="7" t="s">
        <v>1127</v>
      </c>
    </row>
    <row r="33" spans="1:7" x14ac:dyDescent="0.2">
      <c r="A33" s="17" t="s">
        <v>41</v>
      </c>
      <c r="D33" s="33" t="s">
        <v>42</v>
      </c>
    </row>
    <row r="35" spans="1:7" x14ac:dyDescent="0.2">
      <c r="A35" s="17" t="s">
        <v>917</v>
      </c>
      <c r="D35" s="55" t="s">
        <v>1128</v>
      </c>
    </row>
    <row r="36" spans="1:7" x14ac:dyDescent="0.2">
      <c r="A36" s="7" t="s">
        <v>1129</v>
      </c>
      <c r="D36" s="35"/>
    </row>
    <row r="37" spans="1:7" x14ac:dyDescent="0.2">
      <c r="D37" s="35"/>
    </row>
    <row r="38" spans="1:7" x14ac:dyDescent="0.2">
      <c r="A38" s="17" t="s">
        <v>834</v>
      </c>
      <c r="D38" s="33" t="s">
        <v>42</v>
      </c>
    </row>
    <row r="39" spans="1:7" x14ac:dyDescent="0.2">
      <c r="A39" s="7" t="s">
        <v>835</v>
      </c>
    </row>
    <row r="40" spans="1:7" x14ac:dyDescent="0.2">
      <c r="A40" s="56" t="s">
        <v>836</v>
      </c>
    </row>
    <row r="42" spans="1:7" ht="25.5" customHeight="1" x14ac:dyDescent="0.25">
      <c r="A42" s="94" t="s">
        <v>1130</v>
      </c>
      <c r="B42" s="95"/>
      <c r="C42" s="95"/>
      <c r="D42" s="95"/>
      <c r="E42" s="95"/>
      <c r="F42" s="95"/>
      <c r="G42" s="95"/>
    </row>
    <row r="44" spans="1:7" ht="45.75" customHeight="1" x14ac:dyDescent="0.25">
      <c r="A44" s="94" t="s">
        <v>1131</v>
      </c>
      <c r="B44" s="95"/>
      <c r="C44" s="95"/>
      <c r="D44" s="95"/>
      <c r="E44" s="95"/>
      <c r="F44" s="95"/>
      <c r="G44" s="95"/>
    </row>
    <row r="46" spans="1:7" ht="35.25" customHeight="1" x14ac:dyDescent="0.25">
      <c r="A46" s="94" t="s">
        <v>1132</v>
      </c>
      <c r="B46" s="95"/>
      <c r="C46" s="95"/>
      <c r="D46" s="95"/>
      <c r="E46" s="95"/>
      <c r="F46" s="95"/>
      <c r="G46" s="95"/>
    </row>
    <row r="47" spans="1:7" x14ac:dyDescent="0.2">
      <c r="A47" s="56" t="s">
        <v>1133</v>
      </c>
    </row>
    <row r="49" spans="1:11" ht="27" customHeight="1" x14ac:dyDescent="0.25">
      <c r="A49" s="94" t="s">
        <v>1134</v>
      </c>
      <c r="B49" s="95"/>
      <c r="C49" s="95"/>
      <c r="D49" s="95"/>
      <c r="E49" s="95"/>
      <c r="F49" s="95"/>
      <c r="G49" s="95"/>
    </row>
    <row r="51" spans="1:11" x14ac:dyDescent="0.2">
      <c r="A51" s="17" t="s">
        <v>1135</v>
      </c>
    </row>
    <row r="52" spans="1:11" ht="46.5" customHeight="1" x14ac:dyDescent="0.25">
      <c r="A52" s="98" t="s">
        <v>1136</v>
      </c>
      <c r="B52" s="92"/>
      <c r="C52" s="92"/>
      <c r="D52" s="92"/>
      <c r="E52" s="92"/>
      <c r="F52" s="92"/>
      <c r="G52" s="92"/>
    </row>
    <row r="53" spans="1:11" x14ac:dyDescent="0.2">
      <c r="A53" s="58"/>
    </row>
    <row r="54" spans="1:11" ht="24.75" customHeight="1" x14ac:dyDescent="0.2">
      <c r="A54" s="91" t="s">
        <v>1137</v>
      </c>
      <c r="B54" s="91"/>
      <c r="C54" s="91"/>
      <c r="D54" s="91"/>
      <c r="E54" s="91"/>
      <c r="F54" s="91"/>
      <c r="G54" s="91"/>
    </row>
    <row r="56" spans="1:11" s="1" customFormat="1" ht="15" x14ac:dyDescent="0.2">
      <c r="A56" s="87" t="s">
        <v>1138</v>
      </c>
      <c r="B56" s="88"/>
      <c r="C56" s="88"/>
      <c r="D56" s="88"/>
      <c r="E56" s="88"/>
      <c r="F56" s="88"/>
      <c r="G56" s="88"/>
      <c r="I56" s="5"/>
      <c r="J56" s="5"/>
      <c r="K56" s="5"/>
    </row>
    <row r="57" spans="1:11" ht="12" x14ac:dyDescent="0.2">
      <c r="A57" s="8" t="s">
        <v>7</v>
      </c>
      <c r="I57" s="5"/>
      <c r="J57" s="5"/>
      <c r="K57" s="5"/>
    </row>
    <row r="58" spans="1:11" s="1" customFormat="1" ht="33.75" x14ac:dyDescent="0.2">
      <c r="A58" s="6" t="s">
        <v>2</v>
      </c>
      <c r="B58" s="6" t="s">
        <v>0</v>
      </c>
      <c r="C58" s="13" t="s">
        <v>33</v>
      </c>
      <c r="D58" s="13" t="s">
        <v>1</v>
      </c>
      <c r="E58" s="15" t="s">
        <v>6</v>
      </c>
      <c r="F58" s="12" t="s">
        <v>3</v>
      </c>
      <c r="G58" s="12" t="s">
        <v>5</v>
      </c>
    </row>
    <row r="59" spans="1:11" x14ac:dyDescent="0.2">
      <c r="A59" s="19" t="s">
        <v>25</v>
      </c>
      <c r="B59" s="20"/>
      <c r="C59" s="20"/>
      <c r="D59" s="20"/>
      <c r="E59" s="21"/>
      <c r="F59" s="22"/>
      <c r="G59" s="21"/>
    </row>
    <row r="60" spans="1:11" x14ac:dyDescent="0.2">
      <c r="A60" s="23" t="s">
        <v>26</v>
      </c>
      <c r="B60" s="24"/>
      <c r="C60" s="24"/>
      <c r="D60" s="24"/>
      <c r="E60" s="25"/>
      <c r="F60" s="26"/>
      <c r="G60" s="25"/>
    </row>
    <row r="61" spans="1:11" x14ac:dyDescent="0.2">
      <c r="A61" s="24" t="s">
        <v>1139</v>
      </c>
      <c r="B61" s="24" t="s">
        <v>1140</v>
      </c>
      <c r="C61" s="24" t="s">
        <v>1141</v>
      </c>
      <c r="D61" s="27">
        <v>940</v>
      </c>
      <c r="E61" s="25">
        <v>2724.8771507000001</v>
      </c>
      <c r="F61" s="26">
        <v>100</v>
      </c>
      <c r="G61" s="25">
        <v>4.165</v>
      </c>
    </row>
    <row r="62" spans="1:11" x14ac:dyDescent="0.2">
      <c r="A62" s="23" t="s">
        <v>27</v>
      </c>
      <c r="B62" s="23"/>
      <c r="C62" s="23"/>
      <c r="D62" s="23"/>
      <c r="E62" s="28">
        <f>SUM(E60:E61)</f>
        <v>2724.8771507000001</v>
      </c>
      <c r="F62" s="29">
        <f>SUM(F60:F61)</f>
        <v>100</v>
      </c>
      <c r="G62" s="28"/>
      <c r="H62" s="17"/>
      <c r="I62" s="17"/>
    </row>
    <row r="63" spans="1:11" x14ac:dyDescent="0.2">
      <c r="A63" s="24"/>
      <c r="B63" s="24"/>
      <c r="C63" s="24"/>
      <c r="D63" s="24"/>
      <c r="E63" s="25"/>
      <c r="F63" s="26"/>
      <c r="G63" s="25"/>
    </row>
    <row r="64" spans="1:11" x14ac:dyDescent="0.2">
      <c r="A64" s="23" t="s">
        <v>30</v>
      </c>
      <c r="B64" s="23"/>
      <c r="C64" s="23"/>
      <c r="D64" s="23"/>
      <c r="E64" s="28">
        <f>E62</f>
        <v>2724.8771507000001</v>
      </c>
      <c r="F64" s="29">
        <f>F62</f>
        <v>100</v>
      </c>
      <c r="G64" s="28"/>
      <c r="H64" s="17"/>
      <c r="I64" s="17"/>
    </row>
    <row r="65" spans="1:9" x14ac:dyDescent="0.2">
      <c r="A65" s="23"/>
      <c r="B65" s="23"/>
      <c r="C65" s="23"/>
      <c r="D65" s="23"/>
      <c r="E65" s="28"/>
      <c r="F65" s="29"/>
      <c r="G65" s="28"/>
      <c r="H65" s="17"/>
      <c r="I65" s="17"/>
    </row>
    <row r="66" spans="1:9" x14ac:dyDescent="0.2">
      <c r="A66" s="23" t="s">
        <v>32</v>
      </c>
      <c r="B66" s="23"/>
      <c r="C66" s="23"/>
      <c r="D66" s="23"/>
      <c r="E66" s="72">
        <v>0</v>
      </c>
      <c r="F66" s="72">
        <v>0</v>
      </c>
      <c r="G66" s="28"/>
      <c r="H66" s="17"/>
      <c r="I66" s="17"/>
    </row>
    <row r="67" spans="1:9" x14ac:dyDescent="0.2">
      <c r="A67" s="23"/>
      <c r="B67" s="23"/>
      <c r="C67" s="23"/>
      <c r="D67" s="23"/>
      <c r="E67" s="28"/>
      <c r="F67" s="29"/>
      <c r="G67" s="28"/>
      <c r="H67" s="17"/>
      <c r="I67" s="17"/>
    </row>
    <row r="68" spans="1:9" x14ac:dyDescent="0.2">
      <c r="A68" s="30" t="s">
        <v>31</v>
      </c>
      <c r="B68" s="30"/>
      <c r="C68" s="30"/>
      <c r="D68" s="30"/>
      <c r="E68" s="31">
        <v>2724.8771431000005</v>
      </c>
      <c r="F68" s="32">
        <v>100</v>
      </c>
      <c r="G68" s="31"/>
      <c r="H68" s="17"/>
      <c r="I68" s="17"/>
    </row>
    <row r="70" spans="1:9" x14ac:dyDescent="0.2">
      <c r="A70" s="17" t="s">
        <v>34</v>
      </c>
    </row>
    <row r="71" spans="1:9" x14ac:dyDescent="0.2">
      <c r="A71" s="17" t="s">
        <v>1142</v>
      </c>
    </row>
    <row r="72" spans="1:9" x14ac:dyDescent="0.2">
      <c r="A72" s="99" t="s">
        <v>1143</v>
      </c>
      <c r="B72" s="99"/>
      <c r="C72" s="99"/>
      <c r="D72" s="99"/>
      <c r="E72" s="99"/>
      <c r="F72" s="99"/>
      <c r="G72" s="99"/>
    </row>
    <row r="74" spans="1:9" x14ac:dyDescent="0.2">
      <c r="A74" s="17" t="s">
        <v>35</v>
      </c>
    </row>
    <row r="75" spans="1:9" x14ac:dyDescent="0.2">
      <c r="A75" s="17" t="s">
        <v>36</v>
      </c>
    </row>
    <row r="76" spans="1:9" x14ac:dyDescent="0.2">
      <c r="A76" s="17" t="s">
        <v>37</v>
      </c>
      <c r="B76" s="17"/>
      <c r="C76" s="33" t="s">
        <v>39</v>
      </c>
      <c r="D76" s="17" t="s">
        <v>38</v>
      </c>
    </row>
    <row r="77" spans="1:9" x14ac:dyDescent="0.2">
      <c r="A77" s="7" t="s">
        <v>72</v>
      </c>
      <c r="C77" s="34">
        <v>0.78310000000000002</v>
      </c>
      <c r="D77" s="34">
        <v>0.78469999999999995</v>
      </c>
    </row>
    <row r="78" spans="1:9" x14ac:dyDescent="0.2">
      <c r="A78" s="7" t="s">
        <v>74</v>
      </c>
      <c r="C78" s="34">
        <v>0.1321</v>
      </c>
      <c r="D78" s="34">
        <v>0.1323</v>
      </c>
    </row>
    <row r="79" spans="1:9" x14ac:dyDescent="0.2">
      <c r="A79" s="7" t="s">
        <v>73</v>
      </c>
      <c r="C79" s="34">
        <v>0.82950000000000002</v>
      </c>
      <c r="D79" s="34">
        <v>0.83120000000000005</v>
      </c>
    </row>
    <row r="80" spans="1:9" x14ac:dyDescent="0.2">
      <c r="A80" s="7" t="s">
        <v>75</v>
      </c>
      <c r="C80" s="34">
        <v>0.1424</v>
      </c>
      <c r="D80" s="34">
        <v>0.14269999999999999</v>
      </c>
    </row>
    <row r="82" spans="1:9" x14ac:dyDescent="0.2">
      <c r="A82" s="7" t="s">
        <v>40</v>
      </c>
    </row>
    <row r="84" spans="1:9" x14ac:dyDescent="0.2">
      <c r="A84" s="17" t="s">
        <v>1144</v>
      </c>
      <c r="D84" s="33" t="s">
        <v>42</v>
      </c>
    </row>
    <row r="85" spans="1:9" x14ac:dyDescent="0.2">
      <c r="A85" s="7" t="s">
        <v>835</v>
      </c>
    </row>
    <row r="86" spans="1:9" x14ac:dyDescent="0.2">
      <c r="A86" s="56" t="s">
        <v>836</v>
      </c>
    </row>
    <row r="88" spans="1:9" s="1" customFormat="1" ht="15" x14ac:dyDescent="0.2">
      <c r="A88" s="87" t="s">
        <v>1145</v>
      </c>
      <c r="B88" s="88"/>
      <c r="C88" s="88"/>
      <c r="D88" s="88"/>
      <c r="E88" s="88"/>
      <c r="F88" s="88"/>
      <c r="G88" s="88"/>
    </row>
    <row r="89" spans="1:9" x14ac:dyDescent="0.2">
      <c r="A89" s="8" t="s">
        <v>7</v>
      </c>
    </row>
    <row r="90" spans="1:9" s="1" customFormat="1" ht="33.75" x14ac:dyDescent="0.2">
      <c r="A90" s="6" t="s">
        <v>2</v>
      </c>
      <c r="B90" s="6" t="s">
        <v>0</v>
      </c>
      <c r="C90" s="13" t="s">
        <v>33</v>
      </c>
      <c r="D90" s="13" t="s">
        <v>1</v>
      </c>
      <c r="E90" s="15" t="s">
        <v>6</v>
      </c>
      <c r="F90" s="12" t="s">
        <v>3</v>
      </c>
      <c r="G90" s="12" t="s">
        <v>5</v>
      </c>
    </row>
    <row r="91" spans="1:9" x14ac:dyDescent="0.2">
      <c r="A91" s="19" t="s">
        <v>25</v>
      </c>
      <c r="B91" s="20"/>
      <c r="C91" s="20"/>
      <c r="D91" s="20"/>
      <c r="E91" s="21"/>
      <c r="F91" s="22"/>
      <c r="G91" s="21"/>
    </row>
    <row r="92" spans="1:9" x14ac:dyDescent="0.2">
      <c r="A92" s="23" t="s">
        <v>26</v>
      </c>
      <c r="B92" s="24"/>
      <c r="C92" s="24"/>
      <c r="D92" s="24"/>
      <c r="E92" s="25"/>
      <c r="F92" s="26"/>
      <c r="G92" s="25"/>
    </row>
    <row r="93" spans="1:9" ht="22.5" x14ac:dyDescent="0.2">
      <c r="A93" s="24" t="s">
        <v>1146</v>
      </c>
      <c r="B93" s="24" t="s">
        <v>1147</v>
      </c>
      <c r="C93" s="61" t="s">
        <v>1148</v>
      </c>
      <c r="D93" s="27">
        <v>682</v>
      </c>
      <c r="E93" s="25">
        <v>0</v>
      </c>
      <c r="F93" s="26">
        <v>100</v>
      </c>
      <c r="G93" s="25">
        <v>0</v>
      </c>
    </row>
    <row r="94" spans="1:9" x14ac:dyDescent="0.2">
      <c r="A94" s="23" t="s">
        <v>27</v>
      </c>
      <c r="B94" s="23"/>
      <c r="C94" s="23"/>
      <c r="D94" s="23"/>
      <c r="E94" s="28">
        <v>0</v>
      </c>
      <c r="F94" s="29">
        <v>100</v>
      </c>
      <c r="G94" s="28"/>
      <c r="H94" s="17"/>
      <c r="I94" s="17"/>
    </row>
    <row r="95" spans="1:9" x14ac:dyDescent="0.2">
      <c r="A95" s="24"/>
      <c r="B95" s="24"/>
      <c r="C95" s="24"/>
      <c r="D95" s="24"/>
      <c r="E95" s="25"/>
      <c r="F95" s="26"/>
      <c r="G95" s="25"/>
    </row>
    <row r="96" spans="1:9" x14ac:dyDescent="0.2">
      <c r="A96" s="23" t="s">
        <v>30</v>
      </c>
      <c r="B96" s="23"/>
      <c r="C96" s="23"/>
      <c r="D96" s="23"/>
      <c r="E96" s="28">
        <v>0</v>
      </c>
      <c r="F96" s="29">
        <v>100</v>
      </c>
      <c r="G96" s="28"/>
      <c r="H96" s="17"/>
      <c r="I96" s="17"/>
    </row>
    <row r="97" spans="1:9" x14ac:dyDescent="0.2">
      <c r="A97" s="23"/>
      <c r="B97" s="23"/>
      <c r="C97" s="23"/>
      <c r="D97" s="23"/>
      <c r="E97" s="28"/>
      <c r="F97" s="29"/>
      <c r="G97" s="28"/>
      <c r="H97" s="17"/>
      <c r="I97" s="17"/>
    </row>
    <row r="98" spans="1:9" x14ac:dyDescent="0.2">
      <c r="A98" s="23" t="s">
        <v>32</v>
      </c>
      <c r="B98" s="23"/>
      <c r="C98" s="23"/>
      <c r="D98" s="23"/>
      <c r="E98" s="72">
        <v>0</v>
      </c>
      <c r="F98" s="72">
        <v>0</v>
      </c>
      <c r="G98" s="28"/>
      <c r="H98" s="17"/>
      <c r="I98" s="17"/>
    </row>
    <row r="99" spans="1:9" x14ac:dyDescent="0.2">
      <c r="A99" s="23"/>
      <c r="B99" s="23"/>
      <c r="C99" s="23"/>
      <c r="D99" s="23"/>
      <c r="E99" s="28"/>
      <c r="F99" s="29"/>
      <c r="G99" s="28"/>
      <c r="H99" s="17"/>
      <c r="I99" s="17"/>
    </row>
    <row r="100" spans="1:9" x14ac:dyDescent="0.2">
      <c r="A100" s="30" t="s">
        <v>31</v>
      </c>
      <c r="B100" s="30"/>
      <c r="C100" s="30"/>
      <c r="D100" s="30"/>
      <c r="E100" s="31">
        <v>3.9999999999999998E-7</v>
      </c>
      <c r="F100" s="32">
        <v>100</v>
      </c>
      <c r="G100" s="31"/>
      <c r="H100" s="17"/>
      <c r="I100" s="17"/>
    </row>
    <row r="102" spans="1:9" x14ac:dyDescent="0.2">
      <c r="A102" s="17" t="s">
        <v>34</v>
      </c>
    </row>
    <row r="103" spans="1:9" x14ac:dyDescent="0.2">
      <c r="A103" s="17" t="s">
        <v>1142</v>
      </c>
    </row>
    <row r="104" spans="1:9" ht="25.5" customHeight="1" x14ac:dyDescent="0.2">
      <c r="A104" s="97" t="s">
        <v>1149</v>
      </c>
      <c r="B104" s="97"/>
      <c r="C104" s="97"/>
      <c r="D104" s="97"/>
      <c r="E104" s="97"/>
      <c r="F104" s="97"/>
      <c r="G104" s="97"/>
    </row>
    <row r="106" spans="1:9" x14ac:dyDescent="0.2">
      <c r="A106" s="17" t="s">
        <v>35</v>
      </c>
    </row>
    <row r="107" spans="1:9" x14ac:dyDescent="0.2">
      <c r="A107" s="17" t="s">
        <v>36</v>
      </c>
    </row>
    <row r="108" spans="1:9" x14ac:dyDescent="0.2">
      <c r="A108" s="17" t="s">
        <v>37</v>
      </c>
      <c r="B108" s="17"/>
      <c r="C108" s="33" t="s">
        <v>39</v>
      </c>
      <c r="D108" s="17" t="s">
        <v>38</v>
      </c>
    </row>
    <row r="109" spans="1:9" x14ac:dyDescent="0.2">
      <c r="A109" s="7" t="s">
        <v>72</v>
      </c>
      <c r="C109" s="34">
        <v>0</v>
      </c>
      <c r="D109" s="34">
        <v>0</v>
      </c>
    </row>
    <row r="110" spans="1:9" x14ac:dyDescent="0.2">
      <c r="A110" s="7" t="s">
        <v>74</v>
      </c>
      <c r="C110" s="34">
        <v>0</v>
      </c>
      <c r="D110" s="34">
        <v>0</v>
      </c>
    </row>
    <row r="111" spans="1:9" x14ac:dyDescent="0.2">
      <c r="A111" s="7" t="s">
        <v>73</v>
      </c>
      <c r="C111" s="34">
        <v>0</v>
      </c>
      <c r="D111" s="34">
        <v>0</v>
      </c>
    </row>
    <row r="112" spans="1:9" x14ac:dyDescent="0.2">
      <c r="A112" s="7" t="s">
        <v>75</v>
      </c>
      <c r="C112" s="34">
        <v>0</v>
      </c>
      <c r="D112" s="34">
        <v>0</v>
      </c>
    </row>
    <row r="114" spans="1:9" x14ac:dyDescent="0.2">
      <c r="A114" s="7" t="s">
        <v>40</v>
      </c>
    </row>
    <row r="116" spans="1:9" s="10" customFormat="1" x14ac:dyDescent="0.2">
      <c r="A116" s="17" t="s">
        <v>1144</v>
      </c>
      <c r="B116" s="7"/>
      <c r="C116" s="7"/>
      <c r="D116" s="33" t="s">
        <v>42</v>
      </c>
      <c r="F116" s="11"/>
      <c r="H116" s="7"/>
      <c r="I116" s="7"/>
    </row>
    <row r="117" spans="1:9" s="10" customFormat="1" x14ac:dyDescent="0.2">
      <c r="A117" s="7" t="s">
        <v>835</v>
      </c>
      <c r="B117" s="7"/>
      <c r="C117" s="7"/>
      <c r="D117" s="7"/>
      <c r="F117" s="11"/>
      <c r="H117" s="7"/>
      <c r="I117" s="7"/>
    </row>
    <row r="118" spans="1:9" s="10" customFormat="1" x14ac:dyDescent="0.2">
      <c r="A118" s="56" t="s">
        <v>836</v>
      </c>
      <c r="B118" s="7"/>
      <c r="C118" s="7"/>
      <c r="D118" s="7"/>
      <c r="F118" s="11"/>
      <c r="H118" s="7"/>
      <c r="I118" s="7"/>
    </row>
  </sheetData>
  <mergeCells count="12">
    <mergeCell ref="A104:G104"/>
    <mergeCell ref="A1:G1"/>
    <mergeCell ref="A20:G20"/>
    <mergeCell ref="A42:G42"/>
    <mergeCell ref="A44:G44"/>
    <mergeCell ref="A46:G46"/>
    <mergeCell ref="A49:G49"/>
    <mergeCell ref="A52:G52"/>
    <mergeCell ref="A54:G54"/>
    <mergeCell ref="A56:G56"/>
    <mergeCell ref="A72:G72"/>
    <mergeCell ref="A88:G88"/>
  </mergeCells>
  <conditionalFormatting sqref="F2:F3 F5:F6 F59:F65 F91:F92 F11 F43 F45 F47:F48 F57 F73:F87 F89 F101 F105:F65530 F13 F15 F17:F19 F55 F67:F69 F50:F51 F53 F21:F41">
    <cfRule type="cellIs" dxfId="22" priority="5" stopIfTrue="1" operator="between">
      <formula>0.009</formula>
      <formula>-0.009</formula>
    </cfRule>
  </conditionalFormatting>
  <conditionalFormatting sqref="F70:F71">
    <cfRule type="cellIs" dxfId="21" priority="4" stopIfTrue="1" operator="between">
      <formula>0.009</formula>
      <formula>-0.009</formula>
    </cfRule>
  </conditionalFormatting>
  <conditionalFormatting sqref="F93:F97 F99:F100">
    <cfRule type="cellIs" dxfId="20" priority="3" stopIfTrue="1" operator="between">
      <formula>0.009</formula>
      <formula>-0.009</formula>
    </cfRule>
  </conditionalFormatting>
  <conditionalFormatting sqref="F102">
    <cfRule type="cellIs" dxfId="19" priority="2" stopIfTrue="1" operator="between">
      <formula>0.009</formula>
      <formula>-0.009</formula>
    </cfRule>
  </conditionalFormatting>
  <conditionalFormatting sqref="F103">
    <cfRule type="cellIs" dxfId="18" priority="1" stopIfTrue="1" operator="between">
      <formula>0.009</formula>
      <formula>-0.009</formula>
    </cfRule>
  </conditionalFormatting>
  <hyperlinks>
    <hyperlink ref="A40" r:id="rId1" tooltip="https://www.franklintempletonindia.com/investor/reports" xr:uid="{00000000-0004-0000-1E00-000000000000}"/>
    <hyperlink ref="A118" r:id="rId2" tooltip="https://www.franklintempletonindia.com/investor/reports" xr:uid="{00000000-0004-0000-1E00-000001000000}"/>
    <hyperlink ref="A86" r:id="rId3" tooltip="https://www.franklintempletonindia.com/investor/reports" xr:uid="{00000000-0004-0000-1E00-000002000000}"/>
    <hyperlink ref="A47" r:id="rId4" xr:uid="{00000000-0004-0000-1E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76"/>
  <sheetViews>
    <sheetView showGridLines="0" workbookViewId="0">
      <selection sqref="A1:G1"/>
    </sheetView>
  </sheetViews>
  <sheetFormatPr defaultColWidth="9.140625" defaultRowHeight="11.25" x14ac:dyDescent="0.2"/>
  <cols>
    <col min="1" max="1" width="38.7109375" style="7" bestFit="1" customWidth="1"/>
    <col min="2" max="2" width="60" style="7" customWidth="1"/>
    <col min="3" max="3" width="15.140625" style="7" bestFit="1" customWidth="1"/>
    <col min="4" max="4" width="14.7109375" style="7" bestFit="1" customWidth="1"/>
    <col min="5" max="5" width="22.85546875" style="10" customWidth="1"/>
    <col min="6" max="6" width="13.5703125" style="11" bestFit="1" customWidth="1"/>
    <col min="7" max="7" width="14.28515625" style="10" customWidth="1"/>
    <col min="8" max="16384" width="9.140625" style="7"/>
  </cols>
  <sheetData>
    <row r="1" spans="1:9" s="1" customFormat="1" ht="15" customHeight="1" x14ac:dyDescent="0.2">
      <c r="A1" s="87" t="s">
        <v>1150</v>
      </c>
      <c r="B1" s="88"/>
      <c r="C1" s="88"/>
      <c r="D1" s="88"/>
      <c r="E1" s="88"/>
      <c r="F1" s="88"/>
      <c r="G1" s="88"/>
    </row>
    <row r="2" spans="1:9" s="1" customFormat="1" ht="12" x14ac:dyDescent="0.2">
      <c r="A2" s="36" t="s">
        <v>1108</v>
      </c>
      <c r="E2" s="5"/>
      <c r="F2" s="9"/>
      <c r="G2" s="10"/>
    </row>
    <row r="3" spans="1:9" s="1" customFormat="1" ht="12" x14ac:dyDescent="0.2">
      <c r="A3" s="8" t="s">
        <v>7</v>
      </c>
      <c r="B3" s="2"/>
      <c r="C3" s="3"/>
      <c r="D3" s="3"/>
      <c r="E3" s="4"/>
      <c r="F3" s="9"/>
      <c r="G3" s="10"/>
    </row>
    <row r="4" spans="1:9" s="1" customFormat="1" ht="33.75" x14ac:dyDescent="0.2">
      <c r="A4" s="6" t="s">
        <v>2</v>
      </c>
      <c r="B4" s="6" t="s">
        <v>0</v>
      </c>
      <c r="C4" s="13" t="s">
        <v>33</v>
      </c>
      <c r="D4" s="13" t="s">
        <v>1</v>
      </c>
      <c r="E4" s="15" t="s">
        <v>6</v>
      </c>
      <c r="F4" s="12" t="s">
        <v>3</v>
      </c>
      <c r="G4" s="12" t="s">
        <v>5</v>
      </c>
    </row>
    <row r="5" spans="1:9" x14ac:dyDescent="0.2">
      <c r="A5" s="23" t="s">
        <v>32</v>
      </c>
      <c r="B5" s="23"/>
      <c r="C5" s="23"/>
      <c r="D5" s="23"/>
      <c r="E5" s="28">
        <v>0</v>
      </c>
      <c r="F5" s="65">
        <v>100</v>
      </c>
      <c r="G5" s="28"/>
      <c r="H5" s="17"/>
      <c r="I5" s="17"/>
    </row>
    <row r="6" spans="1:9" x14ac:dyDescent="0.2">
      <c r="A6" s="23"/>
      <c r="B6" s="23"/>
      <c r="C6" s="23"/>
      <c r="D6" s="23"/>
      <c r="E6" s="28"/>
      <c r="F6" s="29"/>
      <c r="G6" s="28"/>
      <c r="H6" s="17"/>
      <c r="I6" s="17"/>
    </row>
    <row r="7" spans="1:9" x14ac:dyDescent="0.2">
      <c r="A7" s="30" t="s">
        <v>31</v>
      </c>
      <c r="B7" s="30"/>
      <c r="C7" s="30"/>
      <c r="D7" s="30"/>
      <c r="E7" s="31">
        <v>0</v>
      </c>
      <c r="F7" s="31">
        <v>100</v>
      </c>
      <c r="G7" s="31"/>
      <c r="H7" s="17"/>
      <c r="I7" s="17"/>
    </row>
    <row r="9" spans="1:9" x14ac:dyDescent="0.2">
      <c r="A9" s="17" t="s">
        <v>35</v>
      </c>
    </row>
    <row r="10" spans="1:9" x14ac:dyDescent="0.2">
      <c r="A10" s="17" t="s">
        <v>36</v>
      </c>
    </row>
    <row r="11" spans="1:9" s="11" customFormat="1" x14ac:dyDescent="0.2">
      <c r="A11" s="17" t="s">
        <v>37</v>
      </c>
      <c r="B11" s="17"/>
      <c r="C11" s="33" t="s">
        <v>39</v>
      </c>
      <c r="D11" s="17" t="s">
        <v>1126</v>
      </c>
      <c r="E11" s="10"/>
      <c r="G11" s="10"/>
      <c r="H11" s="7"/>
      <c r="I11" s="7"/>
    </row>
    <row r="12" spans="1:9" s="11" customFormat="1" x14ac:dyDescent="0.2">
      <c r="A12" s="7" t="s">
        <v>72</v>
      </c>
      <c r="B12" s="7"/>
      <c r="C12" s="34">
        <v>32.495600000000003</v>
      </c>
      <c r="D12" s="73">
        <v>32.607100000000003</v>
      </c>
      <c r="E12" s="10"/>
      <c r="G12" s="10"/>
      <c r="H12" s="7"/>
      <c r="I12" s="7"/>
    </row>
    <row r="13" spans="1:9" s="11" customFormat="1" x14ac:dyDescent="0.2">
      <c r="A13" s="7" t="s">
        <v>77</v>
      </c>
      <c r="B13" s="7"/>
      <c r="C13" s="34">
        <v>14.983700000000001</v>
      </c>
      <c r="D13" s="73">
        <v>15.0351</v>
      </c>
      <c r="E13" s="10"/>
      <c r="G13" s="10"/>
      <c r="H13" s="7"/>
      <c r="I13" s="7"/>
    </row>
    <row r="14" spans="1:9" s="11" customFormat="1" x14ac:dyDescent="0.2">
      <c r="A14" s="7" t="s">
        <v>78</v>
      </c>
      <c r="B14" s="7"/>
      <c r="C14" s="34">
        <v>14.716200000000001</v>
      </c>
      <c r="D14" s="73">
        <v>14.7667</v>
      </c>
      <c r="E14" s="10"/>
      <c r="G14" s="10"/>
      <c r="H14" s="7"/>
      <c r="I14" s="7"/>
    </row>
    <row r="15" spans="1:9" s="11" customFormat="1" x14ac:dyDescent="0.2">
      <c r="A15" s="7" t="s">
        <v>73</v>
      </c>
      <c r="B15" s="7"/>
      <c r="C15" s="34">
        <v>28.587700000000002</v>
      </c>
      <c r="D15" s="73">
        <v>28.6858</v>
      </c>
      <c r="E15" s="10"/>
      <c r="G15" s="10"/>
      <c r="H15" s="7"/>
      <c r="I15" s="7"/>
    </row>
    <row r="16" spans="1:9" s="11" customFormat="1" x14ac:dyDescent="0.2">
      <c r="A16" s="7" t="s">
        <v>79</v>
      </c>
      <c r="B16" s="7"/>
      <c r="C16" s="34">
        <v>13.286099999999999</v>
      </c>
      <c r="D16" s="73">
        <v>13.3317</v>
      </c>
      <c r="E16" s="10"/>
      <c r="G16" s="10"/>
      <c r="H16" s="7"/>
      <c r="I16" s="7"/>
    </row>
    <row r="17" spans="1:9" s="11" customFormat="1" x14ac:dyDescent="0.2">
      <c r="A17" s="7" t="s">
        <v>80</v>
      </c>
      <c r="B17" s="7"/>
      <c r="C17" s="34">
        <v>13.056100000000001</v>
      </c>
      <c r="D17" s="73">
        <v>13.100899999999999</v>
      </c>
      <c r="E17" s="10"/>
      <c r="G17" s="10"/>
      <c r="H17" s="7"/>
      <c r="I17" s="7"/>
    </row>
    <row r="19" spans="1:9" s="11" customFormat="1" x14ac:dyDescent="0.2">
      <c r="A19" s="7" t="s">
        <v>40</v>
      </c>
      <c r="B19" s="7"/>
      <c r="C19" s="7"/>
      <c r="D19" s="7"/>
      <c r="E19" s="10"/>
      <c r="G19" s="10"/>
      <c r="H19" s="7"/>
      <c r="I19" s="7"/>
    </row>
    <row r="20" spans="1:9" x14ac:dyDescent="0.2">
      <c r="A20" s="7" t="s">
        <v>1127</v>
      </c>
    </row>
    <row r="22" spans="1:9" s="11" customFormat="1" x14ac:dyDescent="0.2">
      <c r="A22" s="17" t="s">
        <v>41</v>
      </c>
      <c r="B22" s="7"/>
      <c r="C22" s="7"/>
      <c r="D22" s="33" t="s">
        <v>42</v>
      </c>
      <c r="E22" s="10"/>
      <c r="G22" s="10"/>
      <c r="H22" s="7"/>
      <c r="I22" s="7"/>
    </row>
    <row r="24" spans="1:9" s="11" customFormat="1" x14ac:dyDescent="0.2">
      <c r="A24" s="17" t="s">
        <v>917</v>
      </c>
      <c r="B24" s="7"/>
      <c r="C24" s="7"/>
      <c r="D24" s="55" t="s">
        <v>1128</v>
      </c>
      <c r="E24" s="10"/>
      <c r="G24" s="10"/>
      <c r="H24" s="7"/>
      <c r="I24" s="7"/>
    </row>
    <row r="25" spans="1:9" s="11" customFormat="1" x14ac:dyDescent="0.2">
      <c r="A25" s="7" t="s">
        <v>1151</v>
      </c>
      <c r="B25" s="7"/>
      <c r="C25" s="7"/>
      <c r="D25" s="35"/>
      <c r="E25" s="10"/>
      <c r="G25" s="10"/>
      <c r="H25" s="7"/>
      <c r="I25" s="7"/>
    </row>
    <row r="27" spans="1:9" s="11" customFormat="1" x14ac:dyDescent="0.2">
      <c r="A27" s="17" t="s">
        <v>834</v>
      </c>
      <c r="B27" s="7"/>
      <c r="C27" s="7"/>
      <c r="D27" s="33" t="s">
        <v>42</v>
      </c>
      <c r="E27" s="10"/>
      <c r="G27" s="10"/>
      <c r="H27" s="7"/>
      <c r="I27" s="7"/>
    </row>
    <row r="28" spans="1:9" s="11" customFormat="1" x14ac:dyDescent="0.2">
      <c r="A28" s="7" t="s">
        <v>835</v>
      </c>
      <c r="B28" s="7"/>
      <c r="C28" s="7"/>
      <c r="D28" s="7"/>
      <c r="E28" s="10"/>
      <c r="G28" s="10"/>
      <c r="H28" s="7"/>
      <c r="I28" s="7"/>
    </row>
    <row r="29" spans="1:9" x14ac:dyDescent="0.2">
      <c r="A29" s="56" t="s">
        <v>836</v>
      </c>
    </row>
    <row r="31" spans="1:9" ht="24.75" customHeight="1" x14ac:dyDescent="0.25">
      <c r="A31" s="94" t="s">
        <v>1152</v>
      </c>
      <c r="B31" s="95"/>
      <c r="C31" s="95"/>
      <c r="D31" s="95"/>
      <c r="E31" s="95"/>
      <c r="F31" s="95"/>
      <c r="G31" s="95"/>
    </row>
    <row r="33" spans="1:7" ht="39" customHeight="1" x14ac:dyDescent="0.25">
      <c r="A33" s="94" t="s">
        <v>1153</v>
      </c>
      <c r="B33" s="95"/>
      <c r="C33" s="95"/>
      <c r="D33" s="95"/>
      <c r="E33" s="95"/>
      <c r="F33" s="95"/>
      <c r="G33" s="95"/>
    </row>
    <row r="34" spans="1:7" x14ac:dyDescent="0.2">
      <c r="A34" s="56" t="s">
        <v>1133</v>
      </c>
    </row>
    <row r="36" spans="1:7" ht="24.75" customHeight="1" x14ac:dyDescent="0.25">
      <c r="A36" s="94" t="s">
        <v>1154</v>
      </c>
      <c r="B36" s="95"/>
      <c r="C36" s="95"/>
      <c r="D36" s="95"/>
      <c r="E36" s="95"/>
      <c r="F36" s="95"/>
      <c r="G36" s="95"/>
    </row>
    <row r="38" spans="1:7" x14ac:dyDescent="0.2">
      <c r="A38" s="17" t="s">
        <v>1155</v>
      </c>
    </row>
    <row r="39" spans="1:7" x14ac:dyDescent="0.2">
      <c r="A39" s="17"/>
    </row>
    <row r="40" spans="1:7" ht="47.25" customHeight="1" x14ac:dyDescent="0.2">
      <c r="A40" s="98" t="s">
        <v>1156</v>
      </c>
      <c r="B40" s="98"/>
      <c r="C40" s="98"/>
      <c r="D40" s="98"/>
      <c r="E40" s="98"/>
      <c r="F40" s="98"/>
      <c r="G40" s="98"/>
    </row>
    <row r="41" spans="1:7" x14ac:dyDescent="0.2">
      <c r="A41" s="17"/>
    </row>
    <row r="42" spans="1:7" ht="27" customHeight="1" x14ac:dyDescent="0.2">
      <c r="A42" s="91" t="s">
        <v>1137</v>
      </c>
      <c r="B42" s="91"/>
      <c r="C42" s="91"/>
      <c r="D42" s="91"/>
      <c r="E42" s="91"/>
      <c r="F42" s="91"/>
      <c r="G42" s="91"/>
    </row>
    <row r="44" spans="1:7" s="1" customFormat="1" ht="15" x14ac:dyDescent="0.2">
      <c r="A44" s="87" t="s">
        <v>1157</v>
      </c>
      <c r="B44" s="88"/>
      <c r="C44" s="88"/>
      <c r="D44" s="88"/>
      <c r="E44" s="88"/>
      <c r="F44" s="88"/>
      <c r="G44" s="88"/>
    </row>
    <row r="45" spans="1:7" x14ac:dyDescent="0.2">
      <c r="A45" s="8" t="s">
        <v>7</v>
      </c>
    </row>
    <row r="46" spans="1:7" s="1" customFormat="1" ht="33.75" x14ac:dyDescent="0.2">
      <c r="A46" s="6" t="s">
        <v>2</v>
      </c>
      <c r="B46" s="6" t="s">
        <v>0</v>
      </c>
      <c r="C46" s="13" t="s">
        <v>33</v>
      </c>
      <c r="D46" s="13" t="s">
        <v>1</v>
      </c>
      <c r="E46" s="15" t="s">
        <v>6</v>
      </c>
      <c r="F46" s="12" t="s">
        <v>3</v>
      </c>
      <c r="G46" s="12" t="s">
        <v>5</v>
      </c>
    </row>
    <row r="47" spans="1:7" x14ac:dyDescent="0.2">
      <c r="A47" s="19" t="s">
        <v>25</v>
      </c>
      <c r="B47" s="20"/>
      <c r="C47" s="20"/>
      <c r="D47" s="20"/>
      <c r="E47" s="21"/>
      <c r="F47" s="22"/>
      <c r="G47" s="21"/>
    </row>
    <row r="48" spans="1:7" x14ac:dyDescent="0.2">
      <c r="A48" s="23" t="s">
        <v>26</v>
      </c>
      <c r="B48" s="24"/>
      <c r="C48" s="24"/>
      <c r="D48" s="24"/>
      <c r="E48" s="25"/>
      <c r="F48" s="26"/>
      <c r="G48" s="25"/>
    </row>
    <row r="49" spans="1:9" x14ac:dyDescent="0.2">
      <c r="A49" s="24" t="s">
        <v>1139</v>
      </c>
      <c r="B49" s="24" t="s">
        <v>1140</v>
      </c>
      <c r="C49" s="24" t="s">
        <v>1141</v>
      </c>
      <c r="D49" s="27">
        <v>1510</v>
      </c>
      <c r="E49" s="25">
        <v>4377.1962739999999</v>
      </c>
      <c r="F49" s="26">
        <v>100.00000001195799</v>
      </c>
      <c r="G49" s="25">
        <v>4.165</v>
      </c>
    </row>
    <row r="50" spans="1:9" x14ac:dyDescent="0.2">
      <c r="A50" s="23" t="s">
        <v>27</v>
      </c>
      <c r="B50" s="23"/>
      <c r="C50" s="23"/>
      <c r="D50" s="23"/>
      <c r="E50" s="28">
        <f>SUM(E48:E49)</f>
        <v>4377.1962739999999</v>
      </c>
      <c r="F50" s="29">
        <f>SUM(F48:F49)</f>
        <v>100.00000001195799</v>
      </c>
      <c r="G50" s="28"/>
      <c r="H50" s="17"/>
      <c r="I50" s="17"/>
    </row>
    <row r="51" spans="1:9" x14ac:dyDescent="0.2">
      <c r="A51" s="24"/>
      <c r="B51" s="24"/>
      <c r="C51" s="24"/>
      <c r="D51" s="24"/>
      <c r="E51" s="25"/>
      <c r="F51" s="26"/>
      <c r="G51" s="25"/>
    </row>
    <row r="52" spans="1:9" x14ac:dyDescent="0.2">
      <c r="A52" s="23" t="s">
        <v>30</v>
      </c>
      <c r="B52" s="23"/>
      <c r="C52" s="23"/>
      <c r="D52" s="23"/>
      <c r="E52" s="28">
        <f>E50</f>
        <v>4377.1962739999999</v>
      </c>
      <c r="F52" s="29">
        <f>F50</f>
        <v>100.00000001195799</v>
      </c>
      <c r="G52" s="28"/>
      <c r="H52" s="17"/>
      <c r="I52" s="17"/>
    </row>
    <row r="53" spans="1:9" x14ac:dyDescent="0.2">
      <c r="A53" s="23"/>
      <c r="B53" s="23"/>
      <c r="C53" s="23"/>
      <c r="D53" s="23"/>
      <c r="E53" s="28"/>
      <c r="F53" s="29"/>
      <c r="G53" s="28"/>
      <c r="H53" s="17"/>
      <c r="I53" s="17"/>
    </row>
    <row r="54" spans="1:9" x14ac:dyDescent="0.2">
      <c r="A54" s="23" t="s">
        <v>32</v>
      </c>
      <c r="B54" s="23"/>
      <c r="C54" s="23"/>
      <c r="D54" s="23"/>
      <c r="E54" s="72">
        <v>0</v>
      </c>
      <c r="F54" s="72">
        <v>0</v>
      </c>
      <c r="G54" s="28"/>
      <c r="H54" s="17"/>
      <c r="I54" s="17"/>
    </row>
    <row r="55" spans="1:9" x14ac:dyDescent="0.2">
      <c r="A55" s="23"/>
      <c r="B55" s="23"/>
      <c r="C55" s="23"/>
      <c r="D55" s="23"/>
      <c r="E55" s="28"/>
      <c r="F55" s="29"/>
      <c r="G55" s="28"/>
      <c r="H55" s="17"/>
      <c r="I55" s="17"/>
    </row>
    <row r="56" spans="1:9" x14ac:dyDescent="0.2">
      <c r="A56" s="30" t="s">
        <v>31</v>
      </c>
      <c r="B56" s="30"/>
      <c r="C56" s="30"/>
      <c r="D56" s="30"/>
      <c r="E56" s="31">
        <v>4377.1962492000002</v>
      </c>
      <c r="F56" s="32">
        <v>100</v>
      </c>
      <c r="G56" s="31"/>
      <c r="H56" s="17"/>
      <c r="I56" s="17"/>
    </row>
    <row r="58" spans="1:9" x14ac:dyDescent="0.2">
      <c r="A58" s="17" t="s">
        <v>34</v>
      </c>
    </row>
    <row r="59" spans="1:9" x14ac:dyDescent="0.2">
      <c r="A59" s="57" t="s">
        <v>1142</v>
      </c>
    </row>
    <row r="60" spans="1:9" x14ac:dyDescent="0.2">
      <c r="A60" s="99" t="s">
        <v>1143</v>
      </c>
      <c r="B60" s="99"/>
      <c r="C60" s="99"/>
      <c r="D60" s="99"/>
      <c r="E60" s="99"/>
      <c r="F60" s="99"/>
      <c r="G60" s="99"/>
    </row>
    <row r="62" spans="1:9" x14ac:dyDescent="0.2">
      <c r="A62" s="17" t="s">
        <v>35</v>
      </c>
    </row>
    <row r="63" spans="1:9" x14ac:dyDescent="0.2">
      <c r="A63" s="17" t="s">
        <v>36</v>
      </c>
    </row>
    <row r="64" spans="1:9" x14ac:dyDescent="0.2">
      <c r="A64" s="17" t="s">
        <v>37</v>
      </c>
      <c r="B64" s="17"/>
      <c r="C64" s="33" t="s">
        <v>39</v>
      </c>
      <c r="D64" s="17" t="s">
        <v>38</v>
      </c>
    </row>
    <row r="65" spans="1:9" x14ac:dyDescent="0.2">
      <c r="A65" s="7" t="s">
        <v>72</v>
      </c>
      <c r="C65" s="34">
        <v>0.35199999999999998</v>
      </c>
      <c r="D65" s="34">
        <v>0.35270000000000001</v>
      </c>
    </row>
    <row r="66" spans="1:9" s="10" customFormat="1" x14ac:dyDescent="0.2">
      <c r="A66" s="7" t="s">
        <v>77</v>
      </c>
      <c r="B66" s="7"/>
      <c r="C66" s="34">
        <v>0.1623</v>
      </c>
      <c r="D66" s="34">
        <v>0.16259999999999999</v>
      </c>
      <c r="F66" s="11"/>
      <c r="H66" s="7"/>
      <c r="I66" s="7"/>
    </row>
    <row r="67" spans="1:9" s="10" customFormat="1" x14ac:dyDescent="0.2">
      <c r="A67" s="7" t="s">
        <v>78</v>
      </c>
      <c r="B67" s="7"/>
      <c r="C67" s="34">
        <v>0.15939999999999999</v>
      </c>
      <c r="D67" s="34">
        <v>0.15970000000000001</v>
      </c>
      <c r="F67" s="11"/>
      <c r="H67" s="7"/>
      <c r="I67" s="7"/>
    </row>
    <row r="68" spans="1:9" s="10" customFormat="1" x14ac:dyDescent="0.2">
      <c r="A68" s="7" t="s">
        <v>73</v>
      </c>
      <c r="B68" s="7"/>
      <c r="C68" s="34">
        <v>0.36</v>
      </c>
      <c r="D68" s="34">
        <v>0.36080000000000001</v>
      </c>
      <c r="F68" s="11"/>
      <c r="H68" s="7"/>
      <c r="I68" s="7"/>
    </row>
    <row r="69" spans="1:9" s="10" customFormat="1" x14ac:dyDescent="0.2">
      <c r="A69" s="7" t="s">
        <v>79</v>
      </c>
      <c r="B69" s="7"/>
      <c r="C69" s="34">
        <v>0.1673</v>
      </c>
      <c r="D69" s="34">
        <v>0.16769999999999999</v>
      </c>
      <c r="F69" s="11"/>
      <c r="H69" s="7"/>
      <c r="I69" s="7"/>
    </row>
    <row r="70" spans="1:9" s="10" customFormat="1" x14ac:dyDescent="0.2">
      <c r="A70" s="7" t="s">
        <v>80</v>
      </c>
      <c r="B70" s="7"/>
      <c r="C70" s="34">
        <v>0.16439999999999999</v>
      </c>
      <c r="D70" s="34">
        <v>0.1648</v>
      </c>
      <c r="F70" s="11"/>
      <c r="H70" s="7"/>
      <c r="I70" s="7"/>
    </row>
    <row r="72" spans="1:9" s="10" customFormat="1" x14ac:dyDescent="0.2">
      <c r="A72" s="7" t="s">
        <v>40</v>
      </c>
      <c r="B72" s="7"/>
      <c r="C72" s="7"/>
      <c r="D72" s="7"/>
      <c r="F72" s="11"/>
      <c r="H72" s="7"/>
      <c r="I72" s="7"/>
    </row>
    <row r="74" spans="1:9" s="10" customFormat="1" x14ac:dyDescent="0.2">
      <c r="A74" s="17" t="s">
        <v>1144</v>
      </c>
      <c r="B74" s="7"/>
      <c r="C74" s="7"/>
      <c r="D74" s="33" t="s">
        <v>42</v>
      </c>
      <c r="F74" s="11"/>
      <c r="H74" s="7"/>
      <c r="I74" s="7"/>
    </row>
    <row r="75" spans="1:9" s="10" customFormat="1" x14ac:dyDescent="0.2">
      <c r="A75" s="7" t="s">
        <v>835</v>
      </c>
      <c r="B75" s="7"/>
      <c r="C75" s="7"/>
      <c r="D75" s="7"/>
      <c r="F75" s="11"/>
      <c r="H75" s="7"/>
      <c r="I75" s="7"/>
    </row>
    <row r="76" spans="1:9" s="10" customFormat="1" x14ac:dyDescent="0.2">
      <c r="A76" s="56" t="s">
        <v>836</v>
      </c>
      <c r="B76" s="7"/>
      <c r="C76" s="7"/>
      <c r="D76" s="7"/>
      <c r="F76" s="11"/>
      <c r="H76" s="7"/>
      <c r="I76" s="7"/>
    </row>
  </sheetData>
  <mergeCells count="8">
    <mergeCell ref="A44:G44"/>
    <mergeCell ref="A60:G60"/>
    <mergeCell ref="A1:G1"/>
    <mergeCell ref="A31:G31"/>
    <mergeCell ref="A33:G33"/>
    <mergeCell ref="A36:G36"/>
    <mergeCell ref="A40:G40"/>
    <mergeCell ref="A42:G42"/>
  </mergeCells>
  <conditionalFormatting sqref="F2:F3 F47:F53 F32 F34:F35 F45 F61:F65528 F6 F43 F55:F57 F37:F39 F41 F8:F30">
    <cfRule type="cellIs" dxfId="17" priority="2" stopIfTrue="1" operator="between">
      <formula>0.009</formula>
      <formula>-0.009</formula>
    </cfRule>
  </conditionalFormatting>
  <conditionalFormatting sqref="F58:F59">
    <cfRule type="cellIs" dxfId="16" priority="1" stopIfTrue="1" operator="between">
      <formula>0.009</formula>
      <formula>-0.009</formula>
    </cfRule>
  </conditionalFormatting>
  <hyperlinks>
    <hyperlink ref="A29" r:id="rId1" tooltip="https://www.franklintempletonindia.com/investor/reports" xr:uid="{00000000-0004-0000-1F00-000000000000}"/>
    <hyperlink ref="A76" r:id="rId2" tooltip="https://www.franklintempletonindia.com/investor/reports" xr:uid="{00000000-0004-0000-1F00-000001000000}"/>
    <hyperlink ref="A34" r:id="rId3" xr:uid="{00000000-0004-0000-1F00-000002000000}"/>
  </hyperlinks>
  <pageMargins left="0.7" right="0.7" top="0.75" bottom="0.75" header="0.3" footer="0.3"/>
  <pageSetup paperSize="9" orientation="portrait" r:id="rId4"/>
  <headerFooter>
    <oddFooter>&amp;C&amp;1#&amp;"Calibri"&amp;10&amp;K000000PUBLIC</oddFooter>
    <evenFooter>&amp;LPUBLIC</evenFooter>
    <firstFooter>&amp;LPUBLIC</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71"/>
  <sheetViews>
    <sheetView workbookViewId="0">
      <selection sqref="A1:G1"/>
    </sheetView>
  </sheetViews>
  <sheetFormatPr defaultColWidth="9.140625" defaultRowHeight="11.25" x14ac:dyDescent="0.2"/>
  <cols>
    <col min="1" max="1" width="39.28515625" style="7" customWidth="1"/>
    <col min="2" max="2" width="57.7109375" style="7" customWidth="1"/>
    <col min="3" max="3" width="12.85546875" style="7" bestFit="1" customWidth="1"/>
    <col min="4" max="4" width="13.28515625" style="7" bestFit="1" customWidth="1"/>
    <col min="5" max="5" width="23.28515625" style="10" customWidth="1"/>
    <col min="6" max="6" width="11.28515625" style="11" bestFit="1" customWidth="1"/>
    <col min="7" max="7" width="14.28515625" style="10" customWidth="1"/>
    <col min="8" max="16384" width="9.140625" style="7"/>
  </cols>
  <sheetData>
    <row r="1" spans="1:9" s="1" customFormat="1" ht="13.9" customHeight="1" x14ac:dyDescent="0.2">
      <c r="A1" s="87" t="s">
        <v>1158</v>
      </c>
      <c r="B1" s="88"/>
      <c r="C1" s="88"/>
      <c r="D1" s="88"/>
      <c r="E1" s="88"/>
      <c r="F1" s="88"/>
      <c r="G1" s="88"/>
    </row>
    <row r="2" spans="1:9" s="1" customFormat="1" ht="12" x14ac:dyDescent="0.2">
      <c r="A2" s="36" t="s">
        <v>1108</v>
      </c>
      <c r="E2" s="5"/>
      <c r="F2" s="9"/>
      <c r="G2" s="10"/>
    </row>
    <row r="3" spans="1:9" s="1" customFormat="1" ht="12" x14ac:dyDescent="0.2">
      <c r="A3" s="8" t="s">
        <v>7</v>
      </c>
      <c r="B3" s="2"/>
      <c r="C3" s="3"/>
      <c r="D3" s="3"/>
      <c r="E3" s="4"/>
      <c r="F3" s="9"/>
      <c r="G3" s="10"/>
    </row>
    <row r="4" spans="1:9" s="1" customFormat="1" ht="33.75" x14ac:dyDescent="0.2">
      <c r="A4" s="6" t="s">
        <v>2</v>
      </c>
      <c r="B4" s="6" t="s">
        <v>0</v>
      </c>
      <c r="C4" s="13" t="s">
        <v>1115</v>
      </c>
      <c r="D4" s="13" t="s">
        <v>1</v>
      </c>
      <c r="E4" s="15" t="s">
        <v>6</v>
      </c>
      <c r="F4" s="12" t="s">
        <v>3</v>
      </c>
      <c r="G4" s="12" t="s">
        <v>5</v>
      </c>
    </row>
    <row r="5" spans="1:9" x14ac:dyDescent="0.2">
      <c r="A5" s="19" t="s">
        <v>25</v>
      </c>
      <c r="B5" s="20"/>
      <c r="C5" s="20"/>
      <c r="D5" s="20"/>
      <c r="E5" s="21"/>
      <c r="F5" s="22"/>
      <c r="G5" s="21"/>
    </row>
    <row r="6" spans="1:9" x14ac:dyDescent="0.2">
      <c r="A6" s="23" t="s">
        <v>26</v>
      </c>
      <c r="B6" s="24"/>
      <c r="C6" s="24"/>
      <c r="D6" s="24"/>
      <c r="E6" s="25"/>
      <c r="F6" s="26"/>
      <c r="G6" s="25"/>
    </row>
    <row r="7" spans="1:9" x14ac:dyDescent="0.2">
      <c r="A7" s="24" t="s">
        <v>1159</v>
      </c>
      <c r="B7" s="24" t="s">
        <v>1160</v>
      </c>
      <c r="C7" s="24" t="s">
        <v>1161</v>
      </c>
      <c r="D7" s="27">
        <v>10670</v>
      </c>
      <c r="E7" s="25">
        <v>21739.547943000001</v>
      </c>
      <c r="F7" s="26">
        <v>44.461882979758201</v>
      </c>
      <c r="G7" s="25">
        <v>11.022500000000001</v>
      </c>
    </row>
    <row r="8" spans="1:9" x14ac:dyDescent="0.2">
      <c r="A8" s="24" t="s">
        <v>1162</v>
      </c>
      <c r="B8" s="24" t="s">
        <v>1163</v>
      </c>
      <c r="C8" s="24" t="s">
        <v>1161</v>
      </c>
      <c r="D8" s="27">
        <v>9525</v>
      </c>
      <c r="E8" s="25">
        <v>19334.4347671</v>
      </c>
      <c r="F8" s="26">
        <v>39.542927863473302</v>
      </c>
      <c r="G8" s="25">
        <v>11.108700000000001</v>
      </c>
    </row>
    <row r="9" spans="1:9" x14ac:dyDescent="0.2">
      <c r="A9" s="24" t="s">
        <v>1164</v>
      </c>
      <c r="B9" s="24" t="s">
        <v>1165</v>
      </c>
      <c r="C9" s="24" t="s">
        <v>1161</v>
      </c>
      <c r="D9" s="27">
        <v>1431</v>
      </c>
      <c r="E9" s="25">
        <v>2901.0919404000001</v>
      </c>
      <c r="F9" s="26">
        <v>5.9333345249765204</v>
      </c>
      <c r="G9" s="25">
        <v>11.055</v>
      </c>
    </row>
    <row r="10" spans="1:9" x14ac:dyDescent="0.2">
      <c r="A10" s="23" t="s">
        <v>27</v>
      </c>
      <c r="B10" s="23"/>
      <c r="C10" s="23"/>
      <c r="D10" s="23"/>
      <c r="E10" s="28">
        <f>SUM(E6:E9)</f>
        <v>43975.074650499999</v>
      </c>
      <c r="F10" s="29">
        <f>SUM(F6:F9)</f>
        <v>89.938145368208012</v>
      </c>
      <c r="G10" s="28"/>
      <c r="H10" s="17"/>
      <c r="I10" s="17"/>
    </row>
    <row r="11" spans="1:9" x14ac:dyDescent="0.2">
      <c r="A11" s="24"/>
      <c r="B11" s="24"/>
      <c r="C11" s="24"/>
      <c r="D11" s="24"/>
      <c r="E11" s="25"/>
      <c r="F11" s="26"/>
      <c r="G11" s="25"/>
    </row>
    <row r="12" spans="1:9" x14ac:dyDescent="0.2">
      <c r="A12" s="23" t="s">
        <v>1116</v>
      </c>
      <c r="B12" s="24"/>
      <c r="C12" s="24"/>
      <c r="D12" s="24"/>
      <c r="E12" s="25"/>
      <c r="F12" s="26"/>
      <c r="G12" s="25"/>
    </row>
    <row r="13" spans="1:9" x14ac:dyDescent="0.2">
      <c r="A13" s="24" t="s">
        <v>1122</v>
      </c>
      <c r="B13" s="24" t="s">
        <v>1123</v>
      </c>
      <c r="C13" s="24" t="s">
        <v>1166</v>
      </c>
      <c r="D13" s="27">
        <v>1000</v>
      </c>
      <c r="E13" s="25">
        <v>0</v>
      </c>
      <c r="F13" s="25">
        <v>0</v>
      </c>
      <c r="G13" s="25">
        <v>0</v>
      </c>
    </row>
    <row r="14" spans="1:9" x14ac:dyDescent="0.2">
      <c r="A14" s="23" t="s">
        <v>27</v>
      </c>
      <c r="B14" s="23"/>
      <c r="C14" s="23"/>
      <c r="D14" s="23"/>
      <c r="E14" s="28">
        <f>SUM(E12:E13)</f>
        <v>0</v>
      </c>
      <c r="F14" s="28">
        <f>SUM(F12:F13)</f>
        <v>0</v>
      </c>
      <c r="G14" s="28"/>
      <c r="H14" s="17"/>
      <c r="I14" s="17"/>
    </row>
    <row r="15" spans="1:9" x14ac:dyDescent="0.2">
      <c r="A15" s="24"/>
      <c r="B15" s="24"/>
      <c r="C15" s="24"/>
      <c r="D15" s="24"/>
      <c r="E15" s="25"/>
      <c r="F15" s="26"/>
      <c r="G15" s="25"/>
    </row>
    <row r="16" spans="1:9" x14ac:dyDescent="0.2">
      <c r="A16" s="23" t="s">
        <v>28</v>
      </c>
      <c r="B16" s="24"/>
      <c r="C16" s="24"/>
      <c r="D16" s="24"/>
      <c r="E16" s="25"/>
      <c r="F16" s="26"/>
      <c r="G16" s="25"/>
    </row>
    <row r="17" spans="1:9" x14ac:dyDescent="0.2">
      <c r="A17" s="24" t="s">
        <v>1167</v>
      </c>
      <c r="B17" s="24" t="s">
        <v>1168</v>
      </c>
      <c r="C17" s="24" t="s">
        <v>29</v>
      </c>
      <c r="D17" s="27">
        <v>103523.587</v>
      </c>
      <c r="E17" s="25">
        <v>3739.2556060000002</v>
      </c>
      <c r="F17" s="26">
        <v>7.6475530043811002</v>
      </c>
      <c r="G17" s="25">
        <v>6.3894000000000002</v>
      </c>
    </row>
    <row r="18" spans="1:9" x14ac:dyDescent="0.2">
      <c r="A18" s="23" t="s">
        <v>27</v>
      </c>
      <c r="B18" s="23"/>
      <c r="C18" s="23"/>
      <c r="D18" s="23"/>
      <c r="E18" s="28">
        <f>SUM(E17:E17)</f>
        <v>3739.2556060000002</v>
      </c>
      <c r="F18" s="29">
        <f>SUM(F17:F17)</f>
        <v>7.6475530043811002</v>
      </c>
      <c r="G18" s="28"/>
      <c r="H18" s="17"/>
      <c r="I18" s="17"/>
    </row>
    <row r="19" spans="1:9" x14ac:dyDescent="0.2">
      <c r="A19" s="24"/>
      <c r="B19" s="24"/>
      <c r="C19" s="24"/>
      <c r="D19" s="24"/>
      <c r="E19" s="25"/>
      <c r="F19" s="26"/>
      <c r="G19" s="25"/>
    </row>
    <row r="20" spans="1:9" x14ac:dyDescent="0.2">
      <c r="A20" s="23" t="s">
        <v>30</v>
      </c>
      <c r="B20" s="23"/>
      <c r="C20" s="23"/>
      <c r="D20" s="23"/>
      <c r="E20" s="28">
        <f>E10+E14+E18</f>
        <v>47714.330256499998</v>
      </c>
      <c r="F20" s="29">
        <f>F10+F14+F18</f>
        <v>97.585698372589107</v>
      </c>
      <c r="G20" s="28"/>
      <c r="H20" s="17"/>
      <c r="I20" s="17"/>
    </row>
    <row r="21" spans="1:9" x14ac:dyDescent="0.2">
      <c r="A21" s="23"/>
      <c r="B21" s="23"/>
      <c r="C21" s="23"/>
      <c r="D21" s="23"/>
      <c r="E21" s="28"/>
      <c r="F21" s="29"/>
      <c r="G21" s="28"/>
      <c r="H21" s="17"/>
      <c r="I21" s="17"/>
    </row>
    <row r="22" spans="1:9" x14ac:dyDescent="0.2">
      <c r="A22" s="23" t="s">
        <v>32</v>
      </c>
      <c r="B22" s="23"/>
      <c r="C22" s="23"/>
      <c r="D22" s="23"/>
      <c r="E22" s="28">
        <f>E24-(E10+E14+E18)</f>
        <v>1180.4679078000045</v>
      </c>
      <c r="F22" s="29">
        <f>F24-(F10+F14+F18)</f>
        <v>2.414301627410893</v>
      </c>
      <c r="G22" s="28"/>
      <c r="H22" s="17"/>
      <c r="I22" s="17"/>
    </row>
    <row r="23" spans="1:9" x14ac:dyDescent="0.2">
      <c r="A23" s="23"/>
      <c r="B23" s="23"/>
      <c r="C23" s="23"/>
      <c r="D23" s="23"/>
      <c r="E23" s="28"/>
      <c r="F23" s="29"/>
      <c r="G23" s="28"/>
      <c r="H23" s="17"/>
      <c r="I23" s="17"/>
    </row>
    <row r="24" spans="1:9" x14ac:dyDescent="0.2">
      <c r="A24" s="30" t="s">
        <v>31</v>
      </c>
      <c r="B24" s="30"/>
      <c r="C24" s="30"/>
      <c r="D24" s="30"/>
      <c r="E24" s="31">
        <v>48894.798164300002</v>
      </c>
      <c r="F24" s="32">
        <v>100</v>
      </c>
      <c r="G24" s="31"/>
      <c r="H24" s="17"/>
      <c r="I24" s="17"/>
    </row>
    <row r="26" spans="1:9" x14ac:dyDescent="0.2">
      <c r="A26" s="17" t="s">
        <v>34</v>
      </c>
    </row>
    <row r="27" spans="1:9" x14ac:dyDescent="0.2">
      <c r="A27" s="74" t="s">
        <v>1124</v>
      </c>
    </row>
    <row r="28" spans="1:9" x14ac:dyDescent="0.2">
      <c r="A28" s="74"/>
    </row>
    <row r="29" spans="1:9" ht="34.9" customHeight="1" x14ac:dyDescent="0.25">
      <c r="A29" s="94" t="s">
        <v>1125</v>
      </c>
      <c r="B29" s="95"/>
      <c r="C29" s="95"/>
      <c r="D29" s="95"/>
      <c r="E29" s="95"/>
      <c r="F29" s="95"/>
      <c r="G29" s="95"/>
    </row>
    <row r="30" spans="1:9" x14ac:dyDescent="0.2">
      <c r="A30" s="74"/>
    </row>
    <row r="31" spans="1:9" x14ac:dyDescent="0.2">
      <c r="A31" s="17" t="s">
        <v>35</v>
      </c>
    </row>
    <row r="32" spans="1:9" x14ac:dyDescent="0.2">
      <c r="A32" s="17" t="s">
        <v>36</v>
      </c>
    </row>
    <row r="33" spans="1:5" x14ac:dyDescent="0.2">
      <c r="A33" s="17" t="s">
        <v>37</v>
      </c>
      <c r="B33" s="17"/>
      <c r="C33" s="33" t="s">
        <v>39</v>
      </c>
      <c r="D33" s="17" t="s">
        <v>38</v>
      </c>
    </row>
    <row r="34" spans="1:5" x14ac:dyDescent="0.2">
      <c r="A34" s="7" t="s">
        <v>974</v>
      </c>
      <c r="C34" s="34">
        <v>4728.7178000000004</v>
      </c>
      <c r="D34" s="34">
        <v>4865.9557000000004</v>
      </c>
    </row>
    <row r="35" spans="1:5" x14ac:dyDescent="0.2">
      <c r="A35" s="7" t="s">
        <v>1169</v>
      </c>
      <c r="C35" s="34">
        <v>1195.1564000000001</v>
      </c>
      <c r="D35" s="34">
        <v>1229.8425999999999</v>
      </c>
    </row>
    <row r="36" spans="1:5" x14ac:dyDescent="0.2">
      <c r="A36" s="7" t="s">
        <v>976</v>
      </c>
      <c r="C36" s="34">
        <v>1319.5119999999999</v>
      </c>
      <c r="D36" s="34">
        <v>1357.8072</v>
      </c>
    </row>
    <row r="37" spans="1:5" x14ac:dyDescent="0.2">
      <c r="A37" s="7" t="s">
        <v>977</v>
      </c>
      <c r="C37" s="34">
        <v>1372.7003</v>
      </c>
      <c r="D37" s="34">
        <v>1412.5391</v>
      </c>
    </row>
    <row r="38" spans="1:5" x14ac:dyDescent="0.2">
      <c r="A38" s="7" t="s">
        <v>1170</v>
      </c>
      <c r="C38" s="34">
        <v>3913.2116999999998</v>
      </c>
      <c r="D38" s="34">
        <v>4027.2973000000002</v>
      </c>
    </row>
    <row r="39" spans="1:5" x14ac:dyDescent="0.2">
      <c r="A39" s="7" t="s">
        <v>978</v>
      </c>
      <c r="C39" s="34">
        <v>4746.4043000000001</v>
      </c>
      <c r="D39" s="34">
        <v>4884.1553999999996</v>
      </c>
    </row>
    <row r="40" spans="1:5" x14ac:dyDescent="0.2">
      <c r="A40" s="7" t="s">
        <v>1171</v>
      </c>
      <c r="C40" s="34">
        <v>1139.0026</v>
      </c>
      <c r="D40" s="34">
        <v>1172.0590999999999</v>
      </c>
    </row>
    <row r="41" spans="1:5" x14ac:dyDescent="0.2">
      <c r="A41" s="7" t="s">
        <v>980</v>
      </c>
      <c r="C41" s="34">
        <v>1346.0023000000001</v>
      </c>
      <c r="D41" s="34">
        <v>1385.0663</v>
      </c>
    </row>
    <row r="42" spans="1:5" x14ac:dyDescent="0.2">
      <c r="A42" s="7" t="s">
        <v>981</v>
      </c>
      <c r="C42" s="34">
        <v>1402.1602</v>
      </c>
      <c r="D42" s="34">
        <v>1442.854</v>
      </c>
    </row>
    <row r="44" spans="1:5" x14ac:dyDescent="0.2">
      <c r="A44" s="7" t="s">
        <v>40</v>
      </c>
    </row>
    <row r="46" spans="1:5" x14ac:dyDescent="0.2">
      <c r="A46" s="17" t="s">
        <v>41</v>
      </c>
      <c r="D46" s="33" t="s">
        <v>42</v>
      </c>
    </row>
    <row r="48" spans="1:5" x14ac:dyDescent="0.2">
      <c r="A48" s="17" t="s">
        <v>917</v>
      </c>
      <c r="D48" s="35">
        <v>1.5639945304134899</v>
      </c>
      <c r="E48" s="10" t="s">
        <v>43</v>
      </c>
    </row>
    <row r="50" spans="1:7" x14ac:dyDescent="0.2">
      <c r="A50" s="17" t="s">
        <v>834</v>
      </c>
      <c r="D50" s="33" t="s">
        <v>42</v>
      </c>
    </row>
    <row r="51" spans="1:7" x14ac:dyDescent="0.2">
      <c r="A51" s="7" t="s">
        <v>835</v>
      </c>
    </row>
    <row r="52" spans="1:7" x14ac:dyDescent="0.2">
      <c r="A52" s="56" t="s">
        <v>836</v>
      </c>
    </row>
    <row r="53" spans="1:7" ht="11.45" customHeight="1" x14ac:dyDescent="0.2"/>
    <row r="54" spans="1:7" ht="29.45" customHeight="1" x14ac:dyDescent="0.25">
      <c r="A54" s="94" t="s">
        <v>1172</v>
      </c>
      <c r="B54" s="95"/>
      <c r="C54" s="95"/>
      <c r="D54" s="95"/>
      <c r="E54" s="95"/>
      <c r="F54" s="95"/>
      <c r="G54" s="95"/>
    </row>
    <row r="56" spans="1:7" x14ac:dyDescent="0.2">
      <c r="A56" s="17" t="s">
        <v>1173</v>
      </c>
    </row>
    <row r="57" spans="1:7" x14ac:dyDescent="0.2">
      <c r="A57" s="56" t="s">
        <v>1052</v>
      </c>
    </row>
    <row r="59" spans="1:7" ht="67.900000000000006" customHeight="1" x14ac:dyDescent="0.25">
      <c r="A59" s="94" t="s">
        <v>1174</v>
      </c>
      <c r="B59" s="95"/>
      <c r="C59" s="95"/>
      <c r="D59" s="95"/>
      <c r="E59" s="95"/>
      <c r="F59" s="95"/>
      <c r="G59" s="95"/>
    </row>
    <row r="61" spans="1:7" ht="49.15" customHeight="1" x14ac:dyDescent="0.25">
      <c r="A61" s="94" t="s">
        <v>1175</v>
      </c>
      <c r="B61" s="95"/>
      <c r="C61" s="95"/>
      <c r="D61" s="95"/>
      <c r="E61" s="95"/>
      <c r="F61" s="95"/>
      <c r="G61" s="95"/>
    </row>
    <row r="62" spans="1:7" x14ac:dyDescent="0.2">
      <c r="A62" s="56" t="s">
        <v>1133</v>
      </c>
    </row>
    <row r="64" spans="1:7" ht="29.45" customHeight="1" x14ac:dyDescent="0.25">
      <c r="A64" s="94" t="s">
        <v>1176</v>
      </c>
      <c r="B64" s="95"/>
      <c r="C64" s="95"/>
      <c r="D64" s="95"/>
      <c r="E64" s="95"/>
      <c r="F64" s="95"/>
      <c r="G64" s="95"/>
    </row>
    <row r="66" spans="1:1" x14ac:dyDescent="0.2">
      <c r="A66" s="17" t="s">
        <v>1177</v>
      </c>
    </row>
    <row r="67" spans="1:1" x14ac:dyDescent="0.2">
      <c r="A67" s="17"/>
    </row>
    <row r="68" spans="1:1" x14ac:dyDescent="0.2">
      <c r="A68" s="57" t="s">
        <v>805</v>
      </c>
    </row>
    <row r="69" spans="1:1" x14ac:dyDescent="0.2">
      <c r="A69" s="58"/>
    </row>
    <row r="70" spans="1:1" x14ac:dyDescent="0.2">
      <c r="A70" s="59"/>
    </row>
    <row r="71" spans="1:1" x14ac:dyDescent="0.2">
      <c r="A71" s="59"/>
    </row>
    <row r="72" spans="1:1" x14ac:dyDescent="0.2">
      <c r="A72" s="59"/>
    </row>
    <row r="73" spans="1:1" x14ac:dyDescent="0.2">
      <c r="A73" s="59"/>
    </row>
    <row r="74" spans="1:1" x14ac:dyDescent="0.2">
      <c r="A74" s="59"/>
    </row>
    <row r="75" spans="1:1" x14ac:dyDescent="0.2">
      <c r="A75" s="59"/>
    </row>
    <row r="76" spans="1:1" x14ac:dyDescent="0.2">
      <c r="A76" s="59"/>
    </row>
    <row r="77" spans="1:1" x14ac:dyDescent="0.2">
      <c r="A77" s="59"/>
    </row>
    <row r="78" spans="1:1" x14ac:dyDescent="0.2">
      <c r="A78" s="59"/>
    </row>
    <row r="79" spans="1:1" x14ac:dyDescent="0.2">
      <c r="A79" s="59"/>
    </row>
    <row r="80" spans="1:1" x14ac:dyDescent="0.2">
      <c r="A80" s="59"/>
    </row>
    <row r="81" spans="1:1" x14ac:dyDescent="0.2">
      <c r="A81" s="59"/>
    </row>
    <row r="82" spans="1:1" x14ac:dyDescent="0.2">
      <c r="A82" s="57" t="s">
        <v>1178</v>
      </c>
    </row>
    <row r="83" spans="1:1" x14ac:dyDescent="0.2">
      <c r="A83" s="59"/>
    </row>
    <row r="84" spans="1:1" x14ac:dyDescent="0.2">
      <c r="A84" s="57" t="s">
        <v>806</v>
      </c>
    </row>
    <row r="85" spans="1:1" x14ac:dyDescent="0.2">
      <c r="A85" s="59"/>
    </row>
    <row r="86" spans="1:1" x14ac:dyDescent="0.2">
      <c r="A86" s="59"/>
    </row>
    <row r="87" spans="1:1" x14ac:dyDescent="0.2">
      <c r="A87" s="59"/>
    </row>
    <row r="88" spans="1:1" x14ac:dyDescent="0.2">
      <c r="A88" s="59"/>
    </row>
    <row r="89" spans="1:1" x14ac:dyDescent="0.2">
      <c r="A89" s="59"/>
    </row>
    <row r="90" spans="1:1" x14ac:dyDescent="0.2">
      <c r="A90" s="59"/>
    </row>
    <row r="91" spans="1:1" x14ac:dyDescent="0.2">
      <c r="A91" s="59"/>
    </row>
    <row r="92" spans="1:1" x14ac:dyDescent="0.2">
      <c r="A92" s="59"/>
    </row>
    <row r="93" spans="1:1" x14ac:dyDescent="0.2">
      <c r="A93" s="59"/>
    </row>
    <row r="94" spans="1:1" x14ac:dyDescent="0.2">
      <c r="A94" s="59"/>
    </row>
    <row r="95" spans="1:1" x14ac:dyDescent="0.2">
      <c r="A95" s="59"/>
    </row>
    <row r="96" spans="1:1" x14ac:dyDescent="0.2">
      <c r="A96" s="58"/>
    </row>
    <row r="97" spans="1:9" x14ac:dyDescent="0.2">
      <c r="A97" s="17" t="s">
        <v>841</v>
      </c>
    </row>
    <row r="99" spans="1:9" s="1" customFormat="1" ht="15" x14ac:dyDescent="0.2">
      <c r="A99" s="87" t="s">
        <v>1179</v>
      </c>
      <c r="B99" s="88"/>
      <c r="C99" s="88"/>
      <c r="D99" s="88"/>
      <c r="E99" s="88"/>
      <c r="F99" s="88"/>
      <c r="G99" s="88"/>
    </row>
    <row r="100" spans="1:9" x14ac:dyDescent="0.2">
      <c r="A100" s="17" t="s">
        <v>7</v>
      </c>
    </row>
    <row r="101" spans="1:9" s="1" customFormat="1" ht="33.75" x14ac:dyDescent="0.2">
      <c r="A101" s="6" t="s">
        <v>2</v>
      </c>
      <c r="B101" s="6" t="s">
        <v>0</v>
      </c>
      <c r="C101" s="13" t="s">
        <v>33</v>
      </c>
      <c r="D101" s="13" t="s">
        <v>1</v>
      </c>
      <c r="E101" s="15" t="s">
        <v>6</v>
      </c>
      <c r="F101" s="12" t="s">
        <v>3</v>
      </c>
      <c r="G101" s="12" t="s">
        <v>5</v>
      </c>
    </row>
    <row r="102" spans="1:9" x14ac:dyDescent="0.2">
      <c r="A102" s="19" t="s">
        <v>25</v>
      </c>
      <c r="B102" s="20"/>
      <c r="C102" s="20"/>
      <c r="D102" s="20"/>
      <c r="E102" s="21"/>
      <c r="F102" s="22"/>
      <c r="G102" s="21"/>
    </row>
    <row r="103" spans="1:9" x14ac:dyDescent="0.2">
      <c r="A103" s="23" t="s">
        <v>26</v>
      </c>
      <c r="B103" s="24"/>
      <c r="C103" s="24"/>
      <c r="D103" s="24"/>
      <c r="E103" s="25"/>
      <c r="F103" s="26"/>
      <c r="G103" s="25"/>
    </row>
    <row r="104" spans="1:9" x14ac:dyDescent="0.2">
      <c r="A104" s="24" t="s">
        <v>1139</v>
      </c>
      <c r="B104" s="24" t="s">
        <v>1140</v>
      </c>
      <c r="C104" s="24" t="s">
        <v>1141</v>
      </c>
      <c r="D104" s="27">
        <v>5230</v>
      </c>
      <c r="E104" s="25">
        <v>15160.752657499999</v>
      </c>
      <c r="F104" s="26">
        <v>99.999999472981301</v>
      </c>
      <c r="G104" s="25">
        <v>4.165</v>
      </c>
    </row>
    <row r="105" spans="1:9" x14ac:dyDescent="0.2">
      <c r="A105" s="23" t="s">
        <v>27</v>
      </c>
      <c r="B105" s="23"/>
      <c r="C105" s="23"/>
      <c r="D105" s="23"/>
      <c r="E105" s="28">
        <f>SUM(E103:E104)</f>
        <v>15160.752657499999</v>
      </c>
      <c r="F105" s="29">
        <f>SUM(F103:F104)</f>
        <v>99.999999472981301</v>
      </c>
      <c r="G105" s="28"/>
      <c r="H105" s="17"/>
      <c r="I105" s="17"/>
    </row>
    <row r="106" spans="1:9" x14ac:dyDescent="0.2">
      <c r="A106" s="24"/>
      <c r="B106" s="24"/>
      <c r="C106" s="24"/>
      <c r="D106" s="24"/>
      <c r="E106" s="25"/>
      <c r="F106" s="26"/>
      <c r="G106" s="25"/>
    </row>
    <row r="107" spans="1:9" x14ac:dyDescent="0.2">
      <c r="A107" s="23" t="s">
        <v>30</v>
      </c>
      <c r="B107" s="23"/>
      <c r="C107" s="23"/>
      <c r="D107" s="23"/>
      <c r="E107" s="28">
        <f>E105</f>
        <v>15160.752657499999</v>
      </c>
      <c r="F107" s="29">
        <f>F105</f>
        <v>99.999999472981301</v>
      </c>
      <c r="G107" s="28"/>
      <c r="H107" s="17"/>
      <c r="I107" s="17"/>
    </row>
    <row r="108" spans="1:9" x14ac:dyDescent="0.2">
      <c r="A108" s="23"/>
      <c r="B108" s="23"/>
      <c r="C108" s="23"/>
      <c r="D108" s="23"/>
      <c r="E108" s="28"/>
      <c r="F108" s="29"/>
      <c r="G108" s="28"/>
      <c r="H108" s="17"/>
      <c r="I108" s="17"/>
    </row>
    <row r="109" spans="1:9" x14ac:dyDescent="0.2">
      <c r="A109" s="23" t="s">
        <v>32</v>
      </c>
      <c r="B109" s="23"/>
      <c r="C109" s="23"/>
      <c r="D109" s="23"/>
      <c r="E109" s="28">
        <f>E111-(E105)</f>
        <v>7.9900000855559483E-5</v>
      </c>
      <c r="F109" s="28">
        <f>F111-(F105)</f>
        <v>5.270186989037029E-7</v>
      </c>
      <c r="G109" s="28"/>
      <c r="H109" s="17"/>
      <c r="I109" s="17"/>
    </row>
    <row r="110" spans="1:9" x14ac:dyDescent="0.2">
      <c r="A110" s="23"/>
      <c r="B110" s="23"/>
      <c r="C110" s="23"/>
      <c r="D110" s="23"/>
      <c r="E110" s="28"/>
      <c r="F110" s="29"/>
      <c r="G110" s="28"/>
      <c r="H110" s="17"/>
      <c r="I110" s="17"/>
    </row>
    <row r="111" spans="1:9" x14ac:dyDescent="0.2">
      <c r="A111" s="30" t="s">
        <v>31</v>
      </c>
      <c r="B111" s="30"/>
      <c r="C111" s="30"/>
      <c r="D111" s="30"/>
      <c r="E111" s="31">
        <v>15160.7527374</v>
      </c>
      <c r="F111" s="32">
        <v>100</v>
      </c>
      <c r="G111" s="31"/>
      <c r="H111" s="17"/>
      <c r="I111" s="17"/>
    </row>
    <row r="113" spans="1:7" x14ac:dyDescent="0.2">
      <c r="A113" s="17" t="s">
        <v>34</v>
      </c>
    </row>
    <row r="114" spans="1:7" x14ac:dyDescent="0.2">
      <c r="A114" s="57" t="s">
        <v>1142</v>
      </c>
    </row>
    <row r="115" spans="1:7" x14ac:dyDescent="0.2">
      <c r="A115" s="99" t="s">
        <v>1143</v>
      </c>
      <c r="B115" s="99"/>
      <c r="C115" s="99"/>
      <c r="D115" s="99"/>
      <c r="E115" s="99"/>
      <c r="F115" s="99"/>
      <c r="G115" s="99"/>
    </row>
    <row r="117" spans="1:7" x14ac:dyDescent="0.2">
      <c r="A117" s="17" t="s">
        <v>35</v>
      </c>
    </row>
    <row r="118" spans="1:7" x14ac:dyDescent="0.2">
      <c r="A118" s="17" t="s">
        <v>36</v>
      </c>
    </row>
    <row r="119" spans="1:7" x14ac:dyDescent="0.2">
      <c r="A119" s="17" t="s">
        <v>37</v>
      </c>
      <c r="B119" s="17"/>
      <c r="C119" s="33" t="s">
        <v>39</v>
      </c>
      <c r="D119" s="17" t="s">
        <v>38</v>
      </c>
    </row>
    <row r="120" spans="1:7" x14ac:dyDescent="0.2">
      <c r="A120" s="7" t="s">
        <v>974</v>
      </c>
      <c r="C120" s="34">
        <v>91.073800000000006</v>
      </c>
      <c r="D120" s="34">
        <v>91.257999999999996</v>
      </c>
    </row>
    <row r="121" spans="1:7" x14ac:dyDescent="0.2">
      <c r="A121" s="7" t="s">
        <v>1169</v>
      </c>
      <c r="C121" s="34">
        <v>23.381900000000002</v>
      </c>
      <c r="D121" s="34">
        <v>23.429200000000002</v>
      </c>
    </row>
    <row r="122" spans="1:7" x14ac:dyDescent="0.2">
      <c r="A122" s="7" t="s">
        <v>976</v>
      </c>
      <c r="C122" s="34">
        <v>26.075800000000001</v>
      </c>
      <c r="D122" s="34">
        <v>26.128499999999999</v>
      </c>
    </row>
    <row r="123" spans="1:7" x14ac:dyDescent="0.2">
      <c r="A123" s="7" t="s">
        <v>977</v>
      </c>
      <c r="C123" s="34">
        <v>26.972899999999999</v>
      </c>
      <c r="D123" s="34">
        <v>27.0274</v>
      </c>
    </row>
    <row r="124" spans="1:7" x14ac:dyDescent="0.2">
      <c r="A124" s="7" t="s">
        <v>1170</v>
      </c>
      <c r="C124" s="34">
        <v>75.378200000000007</v>
      </c>
      <c r="D124" s="34">
        <v>75.530600000000007</v>
      </c>
    </row>
    <row r="125" spans="1:7" x14ac:dyDescent="0.2">
      <c r="A125" s="7" t="s">
        <v>978</v>
      </c>
      <c r="C125" s="34">
        <v>96.186099999999996</v>
      </c>
      <c r="D125" s="34">
        <v>96.380499999999998</v>
      </c>
    </row>
    <row r="126" spans="1:7" x14ac:dyDescent="0.2">
      <c r="A126" s="7" t="s">
        <v>1171</v>
      </c>
      <c r="C126" s="34">
        <v>23.4648</v>
      </c>
      <c r="D126" s="34">
        <v>23.5122</v>
      </c>
    </row>
    <row r="127" spans="1:7" x14ac:dyDescent="0.2">
      <c r="A127" s="7" t="s">
        <v>980</v>
      </c>
      <c r="C127" s="34">
        <v>27.9407</v>
      </c>
      <c r="D127" s="34">
        <v>27.997199999999999</v>
      </c>
    </row>
    <row r="128" spans="1:7" x14ac:dyDescent="0.2">
      <c r="A128" s="7" t="s">
        <v>981</v>
      </c>
      <c r="C128" s="34">
        <v>28.973400000000002</v>
      </c>
      <c r="D128" s="34">
        <v>29.032</v>
      </c>
    </row>
    <row r="130" spans="1:9" x14ac:dyDescent="0.2">
      <c r="A130" s="7" t="s">
        <v>40</v>
      </c>
    </row>
    <row r="132" spans="1:9" x14ac:dyDescent="0.2">
      <c r="A132" s="17" t="s">
        <v>1144</v>
      </c>
      <c r="D132" s="33" t="s">
        <v>42</v>
      </c>
    </row>
    <row r="133" spans="1:9" x14ac:dyDescent="0.2">
      <c r="A133" s="7" t="s">
        <v>835</v>
      </c>
    </row>
    <row r="134" spans="1:9" x14ac:dyDescent="0.2">
      <c r="A134" s="56" t="s">
        <v>836</v>
      </c>
    </row>
    <row r="136" spans="1:9" s="1" customFormat="1" ht="15" x14ac:dyDescent="0.2">
      <c r="A136" s="87" t="s">
        <v>1180</v>
      </c>
      <c r="B136" s="88"/>
      <c r="C136" s="88"/>
      <c r="D136" s="88"/>
      <c r="E136" s="88"/>
      <c r="F136" s="88"/>
      <c r="G136" s="88"/>
    </row>
    <row r="137" spans="1:9" x14ac:dyDescent="0.2">
      <c r="A137" s="17" t="s">
        <v>7</v>
      </c>
    </row>
    <row r="138" spans="1:9" s="1" customFormat="1" ht="33.75" x14ac:dyDescent="0.2">
      <c r="A138" s="6" t="s">
        <v>2</v>
      </c>
      <c r="B138" s="6" t="s">
        <v>0</v>
      </c>
      <c r="C138" s="13" t="s">
        <v>33</v>
      </c>
      <c r="D138" s="13" t="s">
        <v>1</v>
      </c>
      <c r="E138" s="15" t="s">
        <v>6</v>
      </c>
      <c r="F138" s="12" t="s">
        <v>3</v>
      </c>
      <c r="G138" s="12" t="s">
        <v>5</v>
      </c>
    </row>
    <row r="139" spans="1:9" x14ac:dyDescent="0.2">
      <c r="A139" s="19" t="s">
        <v>25</v>
      </c>
      <c r="B139" s="20"/>
      <c r="C139" s="20"/>
      <c r="D139" s="20"/>
      <c r="E139" s="21"/>
      <c r="F139" s="22"/>
      <c r="G139" s="21"/>
    </row>
    <row r="140" spans="1:9" x14ac:dyDescent="0.2">
      <c r="A140" s="23" t="s">
        <v>26</v>
      </c>
      <c r="B140" s="24"/>
      <c r="C140" s="24"/>
      <c r="D140" s="24"/>
      <c r="E140" s="25"/>
      <c r="F140" s="26"/>
      <c r="G140" s="25"/>
    </row>
    <row r="141" spans="1:9" ht="33.75" x14ac:dyDescent="0.2">
      <c r="A141" s="24" t="s">
        <v>1146</v>
      </c>
      <c r="B141" s="24" t="s">
        <v>1147</v>
      </c>
      <c r="C141" s="61" t="s">
        <v>1148</v>
      </c>
      <c r="D141" s="27">
        <v>3523</v>
      </c>
      <c r="E141" s="25">
        <v>0</v>
      </c>
      <c r="F141" s="26">
        <v>100</v>
      </c>
      <c r="G141" s="25">
        <v>0</v>
      </c>
    </row>
    <row r="142" spans="1:9" x14ac:dyDescent="0.2">
      <c r="A142" s="23" t="s">
        <v>27</v>
      </c>
      <c r="B142" s="23"/>
      <c r="C142" s="23"/>
      <c r="D142" s="23"/>
      <c r="E142" s="28">
        <v>0</v>
      </c>
      <c r="F142" s="29">
        <v>100</v>
      </c>
      <c r="G142" s="28"/>
      <c r="H142" s="17"/>
      <c r="I142" s="17"/>
    </row>
    <row r="143" spans="1:9" x14ac:dyDescent="0.2">
      <c r="A143" s="24"/>
      <c r="B143" s="24"/>
      <c r="C143" s="24"/>
      <c r="D143" s="24"/>
      <c r="E143" s="25"/>
      <c r="F143" s="26"/>
      <c r="G143" s="25"/>
    </row>
    <row r="144" spans="1:9" x14ac:dyDescent="0.2">
      <c r="A144" s="23" t="s">
        <v>30</v>
      </c>
      <c r="B144" s="23"/>
      <c r="C144" s="23"/>
      <c r="D144" s="23"/>
      <c r="E144" s="28">
        <v>0</v>
      </c>
      <c r="F144" s="29">
        <v>100</v>
      </c>
      <c r="G144" s="28"/>
      <c r="H144" s="17"/>
      <c r="I144" s="17"/>
    </row>
    <row r="145" spans="1:9" x14ac:dyDescent="0.2">
      <c r="A145" s="23"/>
      <c r="B145" s="23"/>
      <c r="C145" s="23"/>
      <c r="D145" s="23"/>
      <c r="E145" s="28"/>
      <c r="F145" s="29"/>
      <c r="G145" s="28"/>
      <c r="H145" s="17"/>
      <c r="I145" s="17"/>
    </row>
    <row r="146" spans="1:9" x14ac:dyDescent="0.2">
      <c r="A146" s="23" t="s">
        <v>32</v>
      </c>
      <c r="B146" s="23"/>
      <c r="C146" s="23"/>
      <c r="D146" s="23"/>
      <c r="E146" s="72">
        <v>0</v>
      </c>
      <c r="F146" s="72">
        <v>0</v>
      </c>
      <c r="G146" s="28"/>
      <c r="H146" s="17"/>
      <c r="I146" s="17"/>
    </row>
    <row r="147" spans="1:9" x14ac:dyDescent="0.2">
      <c r="A147" s="23"/>
      <c r="B147" s="23"/>
      <c r="C147" s="23"/>
      <c r="D147" s="23"/>
      <c r="E147" s="28"/>
      <c r="F147" s="29"/>
      <c r="G147" s="28"/>
      <c r="H147" s="17"/>
      <c r="I147" s="17"/>
    </row>
    <row r="148" spans="1:9" x14ac:dyDescent="0.2">
      <c r="A148" s="30" t="s">
        <v>31</v>
      </c>
      <c r="B148" s="30"/>
      <c r="C148" s="30"/>
      <c r="D148" s="30"/>
      <c r="E148" s="31">
        <v>8.9999999999999996E-7</v>
      </c>
      <c r="F148" s="32">
        <v>100</v>
      </c>
      <c r="G148" s="31"/>
      <c r="H148" s="17"/>
      <c r="I148" s="17"/>
    </row>
    <row r="150" spans="1:9" x14ac:dyDescent="0.2">
      <c r="A150" s="17" t="s">
        <v>34</v>
      </c>
    </row>
    <row r="151" spans="1:9" x14ac:dyDescent="0.2">
      <c r="A151" s="57" t="s">
        <v>1142</v>
      </c>
    </row>
    <row r="152" spans="1:9" ht="22.9" customHeight="1" x14ac:dyDescent="0.25">
      <c r="A152" s="91" t="s">
        <v>1149</v>
      </c>
      <c r="B152" s="92"/>
      <c r="C152" s="92"/>
      <c r="D152" s="92"/>
      <c r="E152" s="92"/>
      <c r="F152" s="92"/>
      <c r="G152" s="92"/>
    </row>
    <row r="153" spans="1:9" x14ac:dyDescent="0.2">
      <c r="A153" s="57"/>
    </row>
    <row r="154" spans="1:9" x14ac:dyDescent="0.2">
      <c r="A154" s="17" t="s">
        <v>35</v>
      </c>
    </row>
    <row r="155" spans="1:9" x14ac:dyDescent="0.2">
      <c r="A155" s="17" t="s">
        <v>36</v>
      </c>
    </row>
    <row r="156" spans="1:9" x14ac:dyDescent="0.2">
      <c r="A156" s="17" t="s">
        <v>37</v>
      </c>
      <c r="B156" s="17"/>
      <c r="C156" s="33" t="s">
        <v>39</v>
      </c>
      <c r="D156" s="17" t="s">
        <v>38</v>
      </c>
    </row>
    <row r="157" spans="1:9" x14ac:dyDescent="0.2">
      <c r="A157" s="7" t="s">
        <v>974</v>
      </c>
      <c r="C157" s="34">
        <v>0</v>
      </c>
      <c r="D157" s="34">
        <v>0</v>
      </c>
    </row>
    <row r="158" spans="1:9" x14ac:dyDescent="0.2">
      <c r="A158" s="7" t="s">
        <v>1169</v>
      </c>
      <c r="C158" s="34">
        <v>0</v>
      </c>
      <c r="D158" s="34">
        <v>0</v>
      </c>
    </row>
    <row r="159" spans="1:9" x14ac:dyDescent="0.2">
      <c r="A159" s="7" t="s">
        <v>976</v>
      </c>
      <c r="C159" s="34">
        <v>0</v>
      </c>
      <c r="D159" s="34">
        <v>0</v>
      </c>
    </row>
    <row r="160" spans="1:9" x14ac:dyDescent="0.2">
      <c r="A160" s="7" t="s">
        <v>977</v>
      </c>
      <c r="C160" s="34">
        <v>0</v>
      </c>
      <c r="D160" s="34">
        <v>0</v>
      </c>
    </row>
    <row r="161" spans="1:4" x14ac:dyDescent="0.2">
      <c r="A161" s="7" t="s">
        <v>1170</v>
      </c>
      <c r="C161" s="34">
        <v>0</v>
      </c>
      <c r="D161" s="34">
        <v>0</v>
      </c>
    </row>
    <row r="162" spans="1:4" x14ac:dyDescent="0.2">
      <c r="A162" s="7" t="s">
        <v>978</v>
      </c>
      <c r="C162" s="34">
        <v>0</v>
      </c>
      <c r="D162" s="34">
        <v>0</v>
      </c>
    </row>
    <row r="163" spans="1:4" x14ac:dyDescent="0.2">
      <c r="A163" s="7" t="s">
        <v>1171</v>
      </c>
      <c r="C163" s="34">
        <v>0</v>
      </c>
      <c r="D163" s="34">
        <v>0</v>
      </c>
    </row>
    <row r="164" spans="1:4" x14ac:dyDescent="0.2">
      <c r="A164" s="7" t="s">
        <v>980</v>
      </c>
      <c r="C164" s="34">
        <v>0</v>
      </c>
      <c r="D164" s="34">
        <v>0</v>
      </c>
    </row>
    <row r="165" spans="1:4" x14ac:dyDescent="0.2">
      <c r="A165" s="7" t="s">
        <v>981</v>
      </c>
      <c r="C165" s="34">
        <v>0</v>
      </c>
      <c r="D165" s="34">
        <v>0</v>
      </c>
    </row>
    <row r="167" spans="1:4" x14ac:dyDescent="0.2">
      <c r="A167" s="7" t="s">
        <v>40</v>
      </c>
    </row>
    <row r="169" spans="1:4" x14ac:dyDescent="0.2">
      <c r="A169" s="17" t="s">
        <v>1144</v>
      </c>
      <c r="D169" s="33" t="s">
        <v>42</v>
      </c>
    </row>
    <row r="170" spans="1:4" x14ac:dyDescent="0.2">
      <c r="A170" s="7" t="s">
        <v>835</v>
      </c>
    </row>
    <row r="171" spans="1:4" x14ac:dyDescent="0.2">
      <c r="A171" s="56" t="s">
        <v>836</v>
      </c>
    </row>
  </sheetData>
  <mergeCells count="10">
    <mergeCell ref="A99:G99"/>
    <mergeCell ref="A115:G115"/>
    <mergeCell ref="A136:G136"/>
    <mergeCell ref="A152:G152"/>
    <mergeCell ref="A1:G1"/>
    <mergeCell ref="A29:G29"/>
    <mergeCell ref="A54:G54"/>
    <mergeCell ref="A59:G59"/>
    <mergeCell ref="A61:G61"/>
    <mergeCell ref="A64:G64"/>
  </mergeCells>
  <conditionalFormatting sqref="F2:F3 F5:F12 F102:F108 F139:F140 F30:F49 F15:F28 F58 F60 F100 F137 F149:F151 F153:F65564 F116:F135 F110:F113 F65:F98">
    <cfRule type="cellIs" dxfId="15" priority="6" stopIfTrue="1" operator="between">
      <formula>0.009</formula>
      <formula>-0.009</formula>
    </cfRule>
  </conditionalFormatting>
  <conditionalFormatting sqref="F50:F53 F55:F57">
    <cfRule type="cellIs" dxfId="14" priority="5" stopIfTrue="1" operator="between">
      <formula>0.009</formula>
      <formula>-0.009</formula>
    </cfRule>
  </conditionalFormatting>
  <conditionalFormatting sqref="F62:F63">
    <cfRule type="cellIs" dxfId="13" priority="4" stopIfTrue="1" operator="between">
      <formula>0.009</formula>
      <formula>-0.009</formula>
    </cfRule>
  </conditionalFormatting>
  <conditionalFormatting sqref="F114">
    <cfRule type="cellIs" dxfId="12" priority="2" stopIfTrue="1" operator="between">
      <formula>0.009</formula>
      <formula>-0.009</formula>
    </cfRule>
  </conditionalFormatting>
  <conditionalFormatting sqref="F141:F145 F147:F148">
    <cfRule type="cellIs" dxfId="11" priority="1" stopIfTrue="1" operator="between">
      <formula>0.009</formula>
      <formula>-0.009</formula>
    </cfRule>
  </conditionalFormatting>
  <hyperlinks>
    <hyperlink ref="A52" r:id="rId1" tooltip="https://www.franklintempletonindia.com/investor/reports" xr:uid="{00000000-0004-0000-2000-000000000000}"/>
    <hyperlink ref="A57" r:id="rId2" tooltip="https://www.franklintempletonindia.com/download/en-in/latest%20updates/189ea834-ae3f-48eb-9d73-a9cc9cd9317e/franklin-templeton-update-on-reliance-broadcast-july-23-2020-kcg9m1gq-en-in.pdf" xr:uid="{00000000-0004-0000-2000-000001000000}"/>
    <hyperlink ref="A62" r:id="rId3" tooltip="https://www.franklintempletonindia.com/download/en-in/valuation-policy/a0e293eb-f28b-4edc-9535-c7d9e7321ddc/fair_valuation_reliance_big_reliance_infra_november_4_2020-kgox4tdb-en-in.pdf" xr:uid="{00000000-0004-0000-2000-000002000000}"/>
    <hyperlink ref="A134" r:id="rId4" tooltip="https://www.franklintempletonindia.com/investor/reports" xr:uid="{00000000-0004-0000-2000-000003000000}"/>
    <hyperlink ref="A171" r:id="rId5" tooltip="https://www.franklintempletonindia.com/investor/reports" xr:uid="{00000000-0004-0000-2000-000004000000}"/>
  </hyperlinks>
  <pageMargins left="0.7" right="0.7" top="0.75" bottom="0.75" header="0.3" footer="0.3"/>
  <pageSetup paperSize="9" orientation="portrait" r:id="rId6"/>
  <headerFooter>
    <oddFooter>&amp;C&amp;1#&amp;"Calibri"&amp;10&amp;K000000PUBLIC</oddFooter>
    <evenFooter>&amp;LPUBLIC</evenFooter>
    <firstFooter>&amp;LPUBLIC</firstFooter>
  </headerFooter>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38"/>
  <sheetViews>
    <sheetView showGridLines="0" workbookViewId="0">
      <selection sqref="A1:G1"/>
    </sheetView>
  </sheetViews>
  <sheetFormatPr defaultColWidth="9.140625" defaultRowHeight="11.25" x14ac:dyDescent="0.2"/>
  <cols>
    <col min="1" max="1" width="31.7109375" style="7" bestFit="1" customWidth="1"/>
    <col min="2" max="2" width="73" style="7" customWidth="1"/>
    <col min="3" max="3" width="15.140625" style="7" bestFit="1" customWidth="1"/>
    <col min="4" max="4" width="14.7109375" style="7" bestFit="1" customWidth="1"/>
    <col min="5" max="5" width="22.85546875" style="10" customWidth="1"/>
    <col min="6" max="6" width="13.5703125" style="11" bestFit="1" customWidth="1"/>
    <col min="7" max="7" width="14.28515625" style="10" customWidth="1"/>
    <col min="8" max="16384" width="9.140625" style="7"/>
  </cols>
  <sheetData>
    <row r="1" spans="1:9" s="1" customFormat="1" ht="15" customHeight="1" x14ac:dyDescent="0.2">
      <c r="A1" s="87" t="s">
        <v>1181</v>
      </c>
      <c r="B1" s="88"/>
      <c r="C1" s="88"/>
      <c r="D1" s="88"/>
      <c r="E1" s="88"/>
      <c r="F1" s="88"/>
      <c r="G1" s="88"/>
    </row>
    <row r="2" spans="1:9" s="1" customFormat="1" ht="12" x14ac:dyDescent="0.2">
      <c r="A2" s="36" t="s">
        <v>1108</v>
      </c>
      <c r="E2" s="5"/>
      <c r="F2" s="9"/>
      <c r="G2" s="10"/>
    </row>
    <row r="3" spans="1:9" s="1" customFormat="1" ht="12" x14ac:dyDescent="0.2">
      <c r="A3" s="8" t="s">
        <v>7</v>
      </c>
      <c r="B3" s="2"/>
      <c r="C3" s="3"/>
      <c r="D3" s="3"/>
      <c r="E3" s="4"/>
      <c r="F3" s="9"/>
      <c r="G3" s="10"/>
    </row>
    <row r="4" spans="1:9" s="1" customFormat="1" ht="33.75" x14ac:dyDescent="0.2">
      <c r="A4" s="6" t="s">
        <v>2</v>
      </c>
      <c r="B4" s="6" t="s">
        <v>0</v>
      </c>
      <c r="C4" s="13" t="s">
        <v>33</v>
      </c>
      <c r="D4" s="13" t="s">
        <v>1</v>
      </c>
      <c r="E4" s="15" t="s">
        <v>6</v>
      </c>
      <c r="F4" s="12" t="s">
        <v>3</v>
      </c>
      <c r="G4" s="12" t="s">
        <v>5</v>
      </c>
    </row>
    <row r="5" spans="1:9" ht="15" customHeight="1" x14ac:dyDescent="0.2">
      <c r="A5" s="100" t="s">
        <v>1182</v>
      </c>
      <c r="B5" s="101"/>
      <c r="C5" s="101"/>
      <c r="D5" s="101"/>
      <c r="E5" s="101"/>
      <c r="F5" s="101"/>
      <c r="G5" s="102"/>
      <c r="H5" s="17"/>
      <c r="I5" s="17"/>
    </row>
    <row r="7" spans="1:9" x14ac:dyDescent="0.2">
      <c r="A7" s="17" t="s">
        <v>35</v>
      </c>
    </row>
    <row r="8" spans="1:9" x14ac:dyDescent="0.2">
      <c r="A8" s="17" t="s">
        <v>36</v>
      </c>
    </row>
    <row r="9" spans="1:9" s="10" customFormat="1" x14ac:dyDescent="0.2">
      <c r="A9" s="17" t="s">
        <v>37</v>
      </c>
      <c r="B9" s="17"/>
      <c r="C9" s="33" t="s">
        <v>39</v>
      </c>
      <c r="D9" s="17" t="s">
        <v>1126</v>
      </c>
      <c r="F9" s="11"/>
      <c r="H9" s="7"/>
      <c r="I9" s="7"/>
    </row>
    <row r="10" spans="1:9" s="10" customFormat="1" x14ac:dyDescent="0.2">
      <c r="A10" s="7" t="s">
        <v>974</v>
      </c>
      <c r="B10" s="7"/>
      <c r="C10" s="34">
        <v>32.825899999999997</v>
      </c>
      <c r="D10" s="73">
        <v>32.926200000000001</v>
      </c>
      <c r="F10" s="11"/>
      <c r="H10" s="7"/>
      <c r="I10" s="7"/>
    </row>
    <row r="11" spans="1:9" s="10" customFormat="1" x14ac:dyDescent="0.2">
      <c r="A11" s="7" t="s">
        <v>975</v>
      </c>
      <c r="B11" s="7"/>
      <c r="C11" s="34">
        <v>12.3759</v>
      </c>
      <c r="D11" s="73">
        <v>12.4137</v>
      </c>
      <c r="F11" s="11"/>
      <c r="H11" s="7"/>
      <c r="I11" s="7"/>
    </row>
    <row r="12" spans="1:9" s="10" customFormat="1" x14ac:dyDescent="0.2">
      <c r="A12" s="7" t="s">
        <v>1169</v>
      </c>
      <c r="B12" s="7"/>
      <c r="C12" s="34">
        <v>12.478199999999999</v>
      </c>
      <c r="D12" s="73">
        <v>12.516299999999999</v>
      </c>
      <c r="F12" s="11"/>
      <c r="H12" s="7"/>
      <c r="I12" s="7"/>
    </row>
    <row r="13" spans="1:9" s="10" customFormat="1" x14ac:dyDescent="0.2">
      <c r="A13" s="7" t="s">
        <v>1170</v>
      </c>
      <c r="B13" s="7"/>
      <c r="C13" s="34">
        <v>33.672800000000002</v>
      </c>
      <c r="D13" s="73">
        <v>33.775700000000001</v>
      </c>
      <c r="F13" s="11"/>
      <c r="H13" s="7"/>
      <c r="I13" s="7"/>
    </row>
    <row r="14" spans="1:9" s="10" customFormat="1" x14ac:dyDescent="0.2">
      <c r="A14" s="7" t="s">
        <v>1183</v>
      </c>
      <c r="B14" s="7"/>
      <c r="C14" s="34">
        <v>12.3322</v>
      </c>
      <c r="D14" s="73">
        <v>12.37</v>
      </c>
      <c r="F14" s="11"/>
      <c r="H14" s="7"/>
      <c r="I14" s="7"/>
    </row>
    <row r="15" spans="1:9" s="10" customFormat="1" x14ac:dyDescent="0.2">
      <c r="A15" s="7" t="s">
        <v>907</v>
      </c>
      <c r="B15" s="7"/>
      <c r="C15" s="34">
        <v>34.806800000000003</v>
      </c>
      <c r="D15" s="73">
        <v>34.9131</v>
      </c>
      <c r="F15" s="11"/>
      <c r="H15" s="7"/>
      <c r="I15" s="7"/>
    </row>
    <row r="16" spans="1:9" s="10" customFormat="1" x14ac:dyDescent="0.2">
      <c r="A16" s="7" t="s">
        <v>1184</v>
      </c>
      <c r="B16" s="7"/>
      <c r="C16" s="34">
        <v>12.440799999999999</v>
      </c>
      <c r="D16" s="73">
        <v>12.4788</v>
      </c>
      <c r="F16" s="11"/>
      <c r="H16" s="7"/>
      <c r="I16" s="7"/>
    </row>
    <row r="17" spans="1:9" s="10" customFormat="1" x14ac:dyDescent="0.2">
      <c r="A17" s="7" t="s">
        <v>909</v>
      </c>
      <c r="B17" s="7"/>
      <c r="C17" s="34">
        <v>12.472899999999999</v>
      </c>
      <c r="D17" s="73">
        <v>12.511100000000001</v>
      </c>
      <c r="F17" s="11"/>
      <c r="H17" s="7"/>
      <c r="I17" s="7"/>
    </row>
    <row r="18" spans="1:9" s="10" customFormat="1" x14ac:dyDescent="0.2">
      <c r="A18" s="7" t="s">
        <v>1185</v>
      </c>
      <c r="B18" s="7"/>
      <c r="C18" s="34">
        <v>34.1312</v>
      </c>
      <c r="D18" s="73">
        <v>34.235500000000002</v>
      </c>
      <c r="F18" s="11"/>
      <c r="H18" s="7"/>
      <c r="I18" s="7"/>
    </row>
    <row r="19" spans="1:9" s="10" customFormat="1" x14ac:dyDescent="0.2">
      <c r="A19" s="7" t="s">
        <v>1186</v>
      </c>
      <c r="B19" s="7"/>
      <c r="C19" s="34">
        <v>12.1142</v>
      </c>
      <c r="D19" s="73">
        <v>12.151199999999999</v>
      </c>
      <c r="F19" s="11"/>
      <c r="H19" s="7"/>
      <c r="I19" s="7"/>
    </row>
    <row r="20" spans="1:9" s="10" customFormat="1" x14ac:dyDescent="0.2">
      <c r="A20" s="7" t="s">
        <v>1187</v>
      </c>
      <c r="B20" s="7"/>
      <c r="C20" s="34">
        <v>12.158899999999999</v>
      </c>
      <c r="D20" s="73">
        <v>12.196</v>
      </c>
      <c r="F20" s="11"/>
      <c r="H20" s="7"/>
      <c r="I20" s="7"/>
    </row>
    <row r="22" spans="1:9" s="10" customFormat="1" x14ac:dyDescent="0.2">
      <c r="A22" s="7" t="s">
        <v>40</v>
      </c>
      <c r="B22" s="7"/>
      <c r="C22" s="7"/>
      <c r="D22" s="7"/>
      <c r="F22" s="11"/>
      <c r="H22" s="7"/>
      <c r="I22" s="7"/>
    </row>
    <row r="23" spans="1:9" s="10" customFormat="1" x14ac:dyDescent="0.2">
      <c r="A23" s="7" t="s">
        <v>1127</v>
      </c>
      <c r="B23" s="7"/>
      <c r="C23" s="7"/>
      <c r="D23" s="7"/>
      <c r="F23" s="11"/>
      <c r="H23" s="7"/>
      <c r="I23" s="7"/>
    </row>
    <row r="25" spans="1:9" s="10" customFormat="1" x14ac:dyDescent="0.2">
      <c r="A25" s="17" t="s">
        <v>41</v>
      </c>
      <c r="B25" s="7"/>
      <c r="C25" s="7"/>
      <c r="D25" s="33" t="s">
        <v>42</v>
      </c>
      <c r="F25" s="11"/>
      <c r="H25" s="7"/>
      <c r="I25" s="7"/>
    </row>
    <row r="27" spans="1:9" x14ac:dyDescent="0.2">
      <c r="A27" s="17" t="s">
        <v>917</v>
      </c>
      <c r="D27" s="55" t="s">
        <v>1128</v>
      </c>
    </row>
    <row r="28" spans="1:9" x14ac:dyDescent="0.2">
      <c r="A28" s="7" t="s">
        <v>1151</v>
      </c>
      <c r="D28" s="35"/>
    </row>
    <row r="29" spans="1:9" x14ac:dyDescent="0.2">
      <c r="D29" s="35"/>
    </row>
    <row r="30" spans="1:9" x14ac:dyDescent="0.2">
      <c r="A30" s="17" t="s">
        <v>834</v>
      </c>
      <c r="D30" s="33" t="s">
        <v>42</v>
      </c>
    </row>
    <row r="32" spans="1:9" ht="24" customHeight="1" x14ac:dyDescent="0.25">
      <c r="A32" s="94" t="s">
        <v>1188</v>
      </c>
      <c r="B32" s="95"/>
      <c r="C32" s="95"/>
      <c r="D32" s="95"/>
      <c r="E32" s="95"/>
      <c r="F32" s="95"/>
      <c r="G32" s="95"/>
    </row>
    <row r="34" spans="1:7" x14ac:dyDescent="0.2">
      <c r="A34" s="17" t="s">
        <v>807</v>
      </c>
    </row>
    <row r="35" spans="1:7" x14ac:dyDescent="0.2">
      <c r="A35" s="17"/>
    </row>
    <row r="36" spans="1:7" ht="27" customHeight="1" x14ac:dyDescent="0.25">
      <c r="A36" s="98" t="s">
        <v>1189</v>
      </c>
      <c r="B36" s="92"/>
      <c r="C36" s="92"/>
      <c r="D36" s="92"/>
      <c r="E36" s="92"/>
      <c r="F36" s="92"/>
      <c r="G36" s="92"/>
    </row>
    <row r="37" spans="1:7" x14ac:dyDescent="0.2">
      <c r="A37" s="58"/>
    </row>
    <row r="38" spans="1:7" ht="27.6" customHeight="1" x14ac:dyDescent="0.2">
      <c r="A38" s="91" t="s">
        <v>1137</v>
      </c>
      <c r="B38" s="91"/>
      <c r="C38" s="91"/>
      <c r="D38" s="91"/>
      <c r="E38" s="91"/>
      <c r="F38" s="91"/>
      <c r="G38" s="91"/>
    </row>
  </sheetData>
  <mergeCells count="5">
    <mergeCell ref="A1:G1"/>
    <mergeCell ref="A5:G5"/>
    <mergeCell ref="A32:G32"/>
    <mergeCell ref="A36:G36"/>
    <mergeCell ref="A38:G38"/>
  </mergeCells>
  <conditionalFormatting sqref="F2:F3 F39:F65456 F33:F35 F37 F6:F31">
    <cfRule type="cellIs" dxfId="1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84"/>
  <sheetViews>
    <sheetView showGridLines="0" zoomScaleNormal="100" zoomScaleSheetLayoutView="100" workbookViewId="0">
      <selection sqref="A1:G1"/>
    </sheetView>
  </sheetViews>
  <sheetFormatPr defaultColWidth="9.42578125" defaultRowHeight="11.25" x14ac:dyDescent="0.2"/>
  <cols>
    <col min="1" max="1" width="38.5703125" style="7" bestFit="1" customWidth="1"/>
    <col min="2" max="2" width="60.28515625" style="7" customWidth="1"/>
    <col min="3" max="3" width="15.5703125" style="7" bestFit="1" customWidth="1"/>
    <col min="4" max="4" width="15.42578125" style="7" bestFit="1" customWidth="1"/>
    <col min="5" max="5" width="22.85546875" style="10" customWidth="1"/>
    <col min="6" max="6" width="13.5703125" style="11" bestFit="1" customWidth="1"/>
    <col min="7" max="7" width="14.42578125" style="10" customWidth="1"/>
    <col min="8" max="16384" width="9.42578125" style="7"/>
  </cols>
  <sheetData>
    <row r="1" spans="1:9" s="1" customFormat="1" ht="15" customHeight="1" x14ac:dyDescent="0.2">
      <c r="A1" s="87" t="s">
        <v>1190</v>
      </c>
      <c r="B1" s="88"/>
      <c r="C1" s="88"/>
      <c r="D1" s="88"/>
      <c r="E1" s="88"/>
      <c r="F1" s="88"/>
      <c r="G1" s="88"/>
      <c r="H1" s="75"/>
    </row>
    <row r="2" spans="1:9" s="1" customFormat="1" ht="12" x14ac:dyDescent="0.2">
      <c r="A2" s="36" t="s">
        <v>1108</v>
      </c>
      <c r="E2" s="5"/>
      <c r="F2" s="9"/>
      <c r="G2" s="10"/>
    </row>
    <row r="3" spans="1:9" s="1" customFormat="1" ht="12" x14ac:dyDescent="0.2">
      <c r="A3" s="8" t="s">
        <v>7</v>
      </c>
      <c r="B3" s="2"/>
      <c r="C3" s="3"/>
      <c r="D3" s="3"/>
      <c r="E3" s="4"/>
      <c r="F3" s="9"/>
      <c r="G3" s="10"/>
    </row>
    <row r="4" spans="1:9" s="1" customFormat="1" ht="33.75" x14ac:dyDescent="0.2">
      <c r="A4" s="6" t="s">
        <v>2</v>
      </c>
      <c r="B4" s="6" t="s">
        <v>0</v>
      </c>
      <c r="C4" s="13" t="s">
        <v>1115</v>
      </c>
      <c r="D4" s="13" t="s">
        <v>1</v>
      </c>
      <c r="E4" s="15" t="s">
        <v>6</v>
      </c>
      <c r="F4" s="12" t="s">
        <v>3</v>
      </c>
      <c r="G4" s="12" t="s">
        <v>5</v>
      </c>
    </row>
    <row r="5" spans="1:9" x14ac:dyDescent="0.2">
      <c r="A5" s="19" t="s">
        <v>25</v>
      </c>
      <c r="B5" s="20"/>
      <c r="C5" s="20"/>
      <c r="D5" s="20"/>
      <c r="E5" s="21"/>
      <c r="F5" s="22"/>
      <c r="G5" s="21"/>
    </row>
    <row r="6" spans="1:9" x14ac:dyDescent="0.2">
      <c r="A6" s="23" t="s">
        <v>1116</v>
      </c>
      <c r="B6" s="24"/>
      <c r="C6" s="24"/>
      <c r="D6" s="24"/>
      <c r="E6" s="25"/>
      <c r="F6" s="26"/>
      <c r="G6" s="25"/>
    </row>
    <row r="7" spans="1:9" x14ac:dyDescent="0.2">
      <c r="A7" s="24" t="s">
        <v>1120</v>
      </c>
      <c r="B7" s="24" t="s">
        <v>1121</v>
      </c>
      <c r="C7" s="24" t="s">
        <v>1119</v>
      </c>
      <c r="D7" s="27">
        <v>688</v>
      </c>
      <c r="E7" s="25">
        <v>0</v>
      </c>
      <c r="F7" s="25">
        <v>0</v>
      </c>
      <c r="G7" s="25">
        <v>0</v>
      </c>
    </row>
    <row r="8" spans="1:9" x14ac:dyDescent="0.2">
      <c r="A8" s="24" t="s">
        <v>1117</v>
      </c>
      <c r="B8" s="24" t="s">
        <v>1118</v>
      </c>
      <c r="C8" s="24" t="s">
        <v>1119</v>
      </c>
      <c r="D8" s="27">
        <v>1400</v>
      </c>
      <c r="E8" s="25">
        <v>0</v>
      </c>
      <c r="F8" s="25">
        <v>0</v>
      </c>
      <c r="G8" s="25">
        <v>0</v>
      </c>
    </row>
    <row r="9" spans="1:9" x14ac:dyDescent="0.2">
      <c r="A9" s="24" t="s">
        <v>1191</v>
      </c>
      <c r="B9" s="24" t="s">
        <v>1192</v>
      </c>
      <c r="C9" s="24" t="s">
        <v>1119</v>
      </c>
      <c r="D9" s="27">
        <v>400</v>
      </c>
      <c r="E9" s="25">
        <v>0</v>
      </c>
      <c r="F9" s="25">
        <v>0</v>
      </c>
      <c r="G9" s="25">
        <v>0</v>
      </c>
    </row>
    <row r="10" spans="1:9" x14ac:dyDescent="0.2">
      <c r="A10" s="23" t="s">
        <v>27</v>
      </c>
      <c r="B10" s="23"/>
      <c r="C10" s="23"/>
      <c r="D10" s="23"/>
      <c r="E10" s="28">
        <f>SUM(E6:E9)</f>
        <v>0</v>
      </c>
      <c r="F10" s="28">
        <f>SUM(F6:F9)</f>
        <v>0</v>
      </c>
      <c r="G10" s="28"/>
      <c r="H10" s="17"/>
      <c r="I10" s="17"/>
    </row>
    <row r="11" spans="1:9" x14ac:dyDescent="0.2">
      <c r="A11" s="24"/>
      <c r="B11" s="24"/>
      <c r="C11" s="24"/>
      <c r="D11" s="24"/>
      <c r="E11" s="25"/>
      <c r="F11" s="26"/>
      <c r="G11" s="25"/>
    </row>
    <row r="12" spans="1:9" x14ac:dyDescent="0.2">
      <c r="A12" s="23" t="s">
        <v>30</v>
      </c>
      <c r="B12" s="23"/>
      <c r="C12" s="23"/>
      <c r="D12" s="23"/>
      <c r="E12" s="28">
        <f>E10</f>
        <v>0</v>
      </c>
      <c r="F12" s="28">
        <f>F10</f>
        <v>0</v>
      </c>
      <c r="G12" s="28"/>
      <c r="H12" s="17"/>
      <c r="I12" s="17"/>
    </row>
    <row r="13" spans="1:9" x14ac:dyDescent="0.2">
      <c r="A13" s="23"/>
      <c r="B13" s="23"/>
      <c r="C13" s="23"/>
      <c r="D13" s="23"/>
      <c r="E13" s="28"/>
      <c r="F13" s="29"/>
      <c r="G13" s="28"/>
      <c r="H13" s="17"/>
      <c r="I13" s="17"/>
    </row>
    <row r="14" spans="1:9" x14ac:dyDescent="0.2">
      <c r="A14" s="23" t="s">
        <v>32</v>
      </c>
      <c r="B14" s="23"/>
      <c r="C14" s="23"/>
      <c r="D14" s="23"/>
      <c r="E14" s="28">
        <f>491678.83/100000</f>
        <v>4.9167883000000003</v>
      </c>
      <c r="F14" s="28">
        <f>F16-(F12)</f>
        <v>100</v>
      </c>
      <c r="G14" s="28"/>
      <c r="H14" s="17"/>
      <c r="I14" s="17"/>
    </row>
    <row r="15" spans="1:9" x14ac:dyDescent="0.2">
      <c r="A15" s="23"/>
      <c r="B15" s="23"/>
      <c r="C15" s="23"/>
      <c r="D15" s="23"/>
      <c r="E15" s="28"/>
      <c r="F15" s="29"/>
      <c r="G15" s="28"/>
      <c r="H15" s="17"/>
      <c r="I15" s="17"/>
    </row>
    <row r="16" spans="1:9" x14ac:dyDescent="0.2">
      <c r="A16" s="30" t="s">
        <v>31</v>
      </c>
      <c r="B16" s="30"/>
      <c r="C16" s="30"/>
      <c r="D16" s="30"/>
      <c r="E16" s="31">
        <f>E14</f>
        <v>4.9167883000000003</v>
      </c>
      <c r="F16" s="31">
        <v>100</v>
      </c>
      <c r="G16" s="31"/>
      <c r="H16" s="17"/>
      <c r="I16" s="17"/>
    </row>
    <row r="18" spans="1:7" x14ac:dyDescent="0.2">
      <c r="A18" s="17" t="s">
        <v>34</v>
      </c>
    </row>
    <row r="19" spans="1:7" x14ac:dyDescent="0.2">
      <c r="A19" s="74" t="s">
        <v>1124</v>
      </c>
    </row>
    <row r="20" spans="1:7" ht="39" customHeight="1" x14ac:dyDescent="0.25">
      <c r="A20" s="94" t="s">
        <v>1125</v>
      </c>
      <c r="B20" s="95"/>
      <c r="C20" s="95"/>
      <c r="D20" s="95"/>
      <c r="E20" s="95"/>
      <c r="F20" s="95"/>
      <c r="G20" s="95"/>
    </row>
    <row r="21" spans="1:7" ht="15" x14ac:dyDescent="0.25">
      <c r="A21" s="76"/>
      <c r="B21" s="77"/>
      <c r="C21" s="77"/>
      <c r="D21" s="77"/>
      <c r="E21" s="77"/>
      <c r="F21" s="77"/>
      <c r="G21" s="77"/>
    </row>
    <row r="22" spans="1:7" x14ac:dyDescent="0.2">
      <c r="A22" s="17" t="s">
        <v>35</v>
      </c>
    </row>
    <row r="23" spans="1:7" x14ac:dyDescent="0.2">
      <c r="A23" s="17" t="s">
        <v>36</v>
      </c>
    </row>
    <row r="24" spans="1:7" x14ac:dyDescent="0.2">
      <c r="A24" s="17" t="s">
        <v>37</v>
      </c>
      <c r="B24" s="17"/>
      <c r="C24" s="33" t="s">
        <v>39</v>
      </c>
      <c r="D24" s="33" t="s">
        <v>1193</v>
      </c>
    </row>
    <row r="25" spans="1:7" x14ac:dyDescent="0.2">
      <c r="A25" s="7" t="s">
        <v>72</v>
      </c>
      <c r="C25" s="55" t="s">
        <v>1128</v>
      </c>
      <c r="D25" s="34">
        <v>24.933800000000002</v>
      </c>
    </row>
    <row r="26" spans="1:7" x14ac:dyDescent="0.2">
      <c r="A26" s="7" t="s">
        <v>74</v>
      </c>
      <c r="C26" s="55" t="s">
        <v>1128</v>
      </c>
      <c r="D26" s="34">
        <v>11.5593</v>
      </c>
    </row>
    <row r="27" spans="1:7" x14ac:dyDescent="0.2">
      <c r="A27" s="7" t="s">
        <v>73</v>
      </c>
      <c r="C27" s="55" t="s">
        <v>1128</v>
      </c>
      <c r="D27" s="34">
        <v>26.575900000000001</v>
      </c>
    </row>
    <row r="28" spans="1:7" x14ac:dyDescent="0.2">
      <c r="A28" s="7" t="s">
        <v>75</v>
      </c>
      <c r="C28" s="55" t="s">
        <v>1128</v>
      </c>
      <c r="D28" s="34">
        <v>12.480700000000001</v>
      </c>
    </row>
    <row r="30" spans="1:7" x14ac:dyDescent="0.2">
      <c r="A30" s="7" t="s">
        <v>40</v>
      </c>
    </row>
    <row r="31" spans="1:7" x14ac:dyDescent="0.2">
      <c r="A31" s="7" t="s">
        <v>1194</v>
      </c>
    </row>
    <row r="33" spans="1:7" x14ac:dyDescent="0.2">
      <c r="A33" s="17" t="s">
        <v>41</v>
      </c>
      <c r="D33" s="33" t="s">
        <v>42</v>
      </c>
    </row>
    <row r="35" spans="1:7" x14ac:dyDescent="0.2">
      <c r="A35" s="17" t="s">
        <v>917</v>
      </c>
      <c r="D35" s="55" t="s">
        <v>1128</v>
      </c>
    </row>
    <row r="36" spans="1:7" x14ac:dyDescent="0.2">
      <c r="A36" s="7" t="s">
        <v>1129</v>
      </c>
      <c r="D36" s="35"/>
    </row>
    <row r="37" spans="1:7" x14ac:dyDescent="0.2">
      <c r="D37" s="35"/>
    </row>
    <row r="38" spans="1:7" x14ac:dyDescent="0.2">
      <c r="A38" s="17" t="s">
        <v>834</v>
      </c>
      <c r="D38" s="33" t="s">
        <v>42</v>
      </c>
    </row>
    <row r="39" spans="1:7" x14ac:dyDescent="0.2">
      <c r="A39" s="7" t="s">
        <v>835</v>
      </c>
    </row>
    <row r="40" spans="1:7" x14ac:dyDescent="0.2">
      <c r="A40" s="56" t="s">
        <v>836</v>
      </c>
    </row>
    <row r="42" spans="1:7" ht="36.75" customHeight="1" x14ac:dyDescent="0.25">
      <c r="A42" s="94" t="s">
        <v>1195</v>
      </c>
      <c r="B42" s="95"/>
      <c r="C42" s="95"/>
      <c r="D42" s="95"/>
      <c r="E42" s="95"/>
      <c r="F42" s="95"/>
      <c r="G42" s="95"/>
    </row>
    <row r="44" spans="1:7" ht="36.75" customHeight="1" x14ac:dyDescent="0.25">
      <c r="A44" s="94" t="s">
        <v>1196</v>
      </c>
      <c r="B44" s="95"/>
      <c r="C44" s="95"/>
      <c r="D44" s="95"/>
      <c r="E44" s="95"/>
      <c r="F44" s="95"/>
      <c r="G44" s="95"/>
    </row>
    <row r="45" spans="1:7" x14ac:dyDescent="0.2">
      <c r="A45" s="56" t="s">
        <v>1133</v>
      </c>
    </row>
    <row r="47" spans="1:7" ht="26.25" customHeight="1" x14ac:dyDescent="0.25">
      <c r="A47" s="94" t="s">
        <v>1154</v>
      </c>
      <c r="B47" s="95"/>
      <c r="C47" s="95"/>
      <c r="D47" s="95"/>
      <c r="E47" s="95"/>
      <c r="F47" s="95"/>
      <c r="G47" s="95"/>
    </row>
    <row r="48" spans="1:7" s="59" customFormat="1" ht="15" x14ac:dyDescent="0.25">
      <c r="A48" s="78"/>
      <c r="B48" s="79"/>
      <c r="C48" s="79"/>
      <c r="D48" s="79"/>
      <c r="E48" s="79"/>
      <c r="F48" s="79"/>
      <c r="G48" s="79"/>
    </row>
    <row r="49" spans="1:9" x14ac:dyDescent="0.2">
      <c r="A49" s="57" t="s">
        <v>803</v>
      </c>
      <c r="B49" s="59"/>
      <c r="C49" s="59"/>
      <c r="D49" s="59"/>
      <c r="E49" s="11"/>
      <c r="G49" s="11"/>
    </row>
    <row r="50" spans="1:9" x14ac:dyDescent="0.2">
      <c r="A50" s="57"/>
      <c r="B50" s="59"/>
      <c r="C50" s="59"/>
      <c r="D50" s="59"/>
      <c r="E50" s="11"/>
      <c r="G50" s="11"/>
    </row>
    <row r="51" spans="1:9" ht="48" customHeight="1" x14ac:dyDescent="0.2">
      <c r="A51" s="103" t="s">
        <v>1197</v>
      </c>
      <c r="B51" s="103"/>
      <c r="C51" s="103"/>
      <c r="D51" s="103"/>
      <c r="E51" s="103"/>
      <c r="F51" s="103"/>
      <c r="G51" s="103"/>
    </row>
    <row r="52" spans="1:9" ht="25.5" customHeight="1" x14ac:dyDescent="0.2">
      <c r="A52" s="91" t="s">
        <v>1198</v>
      </c>
      <c r="B52" s="91"/>
      <c r="C52" s="91"/>
      <c r="D52" s="91"/>
      <c r="E52" s="91"/>
      <c r="F52" s="91"/>
      <c r="G52" s="91"/>
    </row>
    <row r="54" spans="1:9" s="1" customFormat="1" ht="15" x14ac:dyDescent="0.2">
      <c r="A54" s="87" t="s">
        <v>1199</v>
      </c>
      <c r="B54" s="88"/>
      <c r="C54" s="88"/>
      <c r="D54" s="88"/>
      <c r="E54" s="88"/>
      <c r="F54" s="88"/>
      <c r="G54" s="88"/>
    </row>
    <row r="55" spans="1:9" x14ac:dyDescent="0.2">
      <c r="A55" s="8" t="s">
        <v>7</v>
      </c>
    </row>
    <row r="56" spans="1:9" s="1" customFormat="1" ht="33.75" x14ac:dyDescent="0.2">
      <c r="A56" s="6" t="s">
        <v>2</v>
      </c>
      <c r="B56" s="6" t="s">
        <v>0</v>
      </c>
      <c r="C56" s="13" t="s">
        <v>33</v>
      </c>
      <c r="D56" s="13" t="s">
        <v>1</v>
      </c>
      <c r="E56" s="15" t="s">
        <v>6</v>
      </c>
      <c r="F56" s="12" t="s">
        <v>3</v>
      </c>
      <c r="G56" s="12" t="s">
        <v>5</v>
      </c>
    </row>
    <row r="57" spans="1:9" x14ac:dyDescent="0.2">
      <c r="A57" s="19" t="s">
        <v>25</v>
      </c>
      <c r="B57" s="20"/>
      <c r="C57" s="20"/>
      <c r="D57" s="20"/>
      <c r="E57" s="21"/>
      <c r="F57" s="22"/>
      <c r="G57" s="21"/>
    </row>
    <row r="58" spans="1:9" x14ac:dyDescent="0.2">
      <c r="A58" s="23" t="s">
        <v>26</v>
      </c>
      <c r="B58" s="24"/>
      <c r="C58" s="24"/>
      <c r="D58" s="24"/>
      <c r="E58" s="25"/>
      <c r="F58" s="26"/>
      <c r="G58" s="25"/>
    </row>
    <row r="59" spans="1:9" x14ac:dyDescent="0.2">
      <c r="A59" s="24" t="s">
        <v>1139</v>
      </c>
      <c r="B59" s="24" t="s">
        <v>1140</v>
      </c>
      <c r="C59" s="24" t="s">
        <v>1141</v>
      </c>
      <c r="D59" s="27">
        <v>1450</v>
      </c>
      <c r="E59" s="25">
        <v>4203.2679452000002</v>
      </c>
      <c r="F59" s="26">
        <v>100</v>
      </c>
      <c r="G59" s="25">
        <v>4.165</v>
      </c>
      <c r="I59" s="35"/>
    </row>
    <row r="60" spans="1:9" x14ac:dyDescent="0.2">
      <c r="A60" s="23" t="s">
        <v>27</v>
      </c>
      <c r="B60" s="23"/>
      <c r="C60" s="23"/>
      <c r="D60" s="23"/>
      <c r="E60" s="28">
        <f>SUM(E59)</f>
        <v>4203.2679452000002</v>
      </c>
      <c r="F60" s="28">
        <f>SUM(F59)</f>
        <v>100</v>
      </c>
      <c r="G60" s="28"/>
      <c r="H60" s="17"/>
      <c r="I60" s="17"/>
    </row>
    <row r="61" spans="1:9" x14ac:dyDescent="0.2">
      <c r="A61" s="24"/>
      <c r="B61" s="24"/>
      <c r="C61" s="24"/>
      <c r="D61" s="24"/>
      <c r="E61" s="25"/>
      <c r="F61" s="26"/>
      <c r="G61" s="25"/>
    </row>
    <row r="62" spans="1:9" x14ac:dyDescent="0.2">
      <c r="A62" s="23" t="s">
        <v>30</v>
      </c>
      <c r="B62" s="23"/>
      <c r="C62" s="23"/>
      <c r="D62" s="23"/>
      <c r="E62" s="28">
        <f>E60</f>
        <v>4203.2679452000002</v>
      </c>
      <c r="F62" s="28">
        <f>F60</f>
        <v>100</v>
      </c>
      <c r="G62" s="28"/>
      <c r="H62" s="17"/>
      <c r="I62" s="17"/>
    </row>
    <row r="63" spans="1:9" x14ac:dyDescent="0.2">
      <c r="A63" s="23"/>
      <c r="B63" s="23"/>
      <c r="C63" s="23"/>
      <c r="D63" s="23"/>
      <c r="E63" s="28"/>
      <c r="F63" s="29"/>
      <c r="G63" s="28"/>
      <c r="H63" s="17"/>
      <c r="I63" s="17"/>
    </row>
    <row r="64" spans="1:9" x14ac:dyDescent="0.2">
      <c r="A64" s="23" t="s">
        <v>32</v>
      </c>
      <c r="B64" s="23"/>
      <c r="C64" s="23"/>
      <c r="D64" s="23"/>
      <c r="E64" s="72">
        <v>0</v>
      </c>
      <c r="F64" s="72">
        <v>0</v>
      </c>
      <c r="G64" s="28"/>
      <c r="H64" s="17"/>
      <c r="I64" s="35"/>
    </row>
    <row r="65" spans="1:9" x14ac:dyDescent="0.2">
      <c r="A65" s="23"/>
      <c r="B65" s="23"/>
      <c r="C65" s="23"/>
      <c r="D65" s="23"/>
      <c r="E65" s="28"/>
      <c r="F65" s="29"/>
      <c r="G65" s="28"/>
      <c r="H65" s="17"/>
      <c r="I65" s="17"/>
    </row>
    <row r="66" spans="1:9" x14ac:dyDescent="0.2">
      <c r="A66" s="30" t="s">
        <v>31</v>
      </c>
      <c r="B66" s="30"/>
      <c r="C66" s="30"/>
      <c r="D66" s="30"/>
      <c r="E66" s="31">
        <v>4203.2679402000003</v>
      </c>
      <c r="F66" s="32">
        <v>100</v>
      </c>
      <c r="G66" s="31"/>
      <c r="H66" s="17"/>
      <c r="I66" s="17"/>
    </row>
    <row r="67" spans="1:9" s="10" customFormat="1" x14ac:dyDescent="0.2">
      <c r="A67" s="7"/>
      <c r="B67" s="7"/>
      <c r="C67" s="7"/>
      <c r="D67" s="7"/>
      <c r="F67" s="18"/>
      <c r="H67" s="7"/>
      <c r="I67" s="7"/>
    </row>
    <row r="68" spans="1:9" s="10" customFormat="1" x14ac:dyDescent="0.2">
      <c r="A68" s="17" t="s">
        <v>34</v>
      </c>
      <c r="B68" s="7"/>
      <c r="C68" s="7"/>
      <c r="D68" s="7"/>
      <c r="F68" s="11"/>
      <c r="H68" s="7"/>
      <c r="I68" s="7"/>
    </row>
    <row r="69" spans="1:9" s="10" customFormat="1" x14ac:dyDescent="0.2">
      <c r="A69" s="57" t="s">
        <v>1142</v>
      </c>
      <c r="B69" s="7"/>
      <c r="C69" s="7"/>
      <c r="D69" s="7"/>
      <c r="F69" s="11"/>
      <c r="H69" s="7"/>
      <c r="I69" s="7"/>
    </row>
    <row r="70" spans="1:9" s="10" customFormat="1" x14ac:dyDescent="0.2">
      <c r="A70" s="91" t="s">
        <v>1143</v>
      </c>
      <c r="B70" s="91"/>
      <c r="C70" s="91"/>
      <c r="D70" s="91"/>
      <c r="E70" s="91"/>
      <c r="F70" s="91"/>
      <c r="G70" s="91"/>
      <c r="H70" s="7"/>
      <c r="I70" s="7"/>
    </row>
    <row r="72" spans="1:9" s="10" customFormat="1" x14ac:dyDescent="0.2">
      <c r="A72" s="17" t="s">
        <v>35</v>
      </c>
      <c r="B72" s="7"/>
      <c r="C72" s="7"/>
      <c r="D72" s="7"/>
      <c r="F72" s="11"/>
      <c r="H72" s="7"/>
      <c r="I72" s="7"/>
    </row>
    <row r="73" spans="1:9" s="10" customFormat="1" x14ac:dyDescent="0.2">
      <c r="A73" s="17" t="s">
        <v>36</v>
      </c>
      <c r="B73" s="7"/>
      <c r="C73" s="7"/>
      <c r="D73" s="7"/>
      <c r="F73" s="11"/>
      <c r="H73" s="7"/>
      <c r="I73" s="7"/>
    </row>
    <row r="74" spans="1:9" s="10" customFormat="1" x14ac:dyDescent="0.2">
      <c r="A74" s="17" t="s">
        <v>37</v>
      </c>
      <c r="B74" s="17"/>
      <c r="C74" s="33" t="s">
        <v>39</v>
      </c>
      <c r="D74" s="17" t="s">
        <v>38</v>
      </c>
      <c r="F74" s="80"/>
      <c r="G74" s="81"/>
      <c r="H74" s="7"/>
      <c r="I74" s="7"/>
    </row>
    <row r="75" spans="1:9" s="10" customFormat="1" x14ac:dyDescent="0.2">
      <c r="A75" s="7" t="s">
        <v>72</v>
      </c>
      <c r="B75" s="7"/>
      <c r="C75" s="34">
        <v>0.49959999999999999</v>
      </c>
      <c r="D75" s="82">
        <v>0.50060000000000004</v>
      </c>
      <c r="F75" s="11"/>
      <c r="H75" s="7"/>
      <c r="I75" s="7"/>
    </row>
    <row r="76" spans="1:9" s="10" customFormat="1" x14ac:dyDescent="0.2">
      <c r="A76" s="7" t="s">
        <v>74</v>
      </c>
      <c r="B76" s="7"/>
      <c r="C76" s="34">
        <v>0.2316</v>
      </c>
      <c r="D76" s="82">
        <v>0.2321</v>
      </c>
      <c r="F76" s="11"/>
      <c r="H76" s="7"/>
      <c r="I76" s="7"/>
    </row>
    <row r="77" spans="1:9" s="10" customFormat="1" x14ac:dyDescent="0.2">
      <c r="A77" s="7" t="s">
        <v>73</v>
      </c>
      <c r="B77" s="7"/>
      <c r="C77" s="34">
        <v>0.5282</v>
      </c>
      <c r="D77" s="82">
        <v>0.52929999999999999</v>
      </c>
      <c r="F77" s="11"/>
      <c r="H77" s="7"/>
      <c r="I77" s="7"/>
    </row>
    <row r="78" spans="1:9" s="10" customFormat="1" x14ac:dyDescent="0.2">
      <c r="A78" s="7" t="s">
        <v>75</v>
      </c>
      <c r="B78" s="7"/>
      <c r="C78" s="34">
        <v>0.248</v>
      </c>
      <c r="D78" s="82">
        <v>0.2485</v>
      </c>
      <c r="F78" s="11"/>
      <c r="H78" s="7"/>
      <c r="I78" s="7"/>
    </row>
    <row r="80" spans="1:9" s="10" customFormat="1" x14ac:dyDescent="0.2">
      <c r="A80" s="7" t="s">
        <v>40</v>
      </c>
      <c r="B80" s="7"/>
      <c r="C80" s="7"/>
      <c r="D80" s="7"/>
      <c r="F80" s="11"/>
      <c r="H80" s="7"/>
      <c r="I80" s="7"/>
    </row>
    <row r="82" spans="1:9" s="10" customFormat="1" x14ac:dyDescent="0.2">
      <c r="A82" s="17" t="s">
        <v>1144</v>
      </c>
      <c r="B82" s="7"/>
      <c r="C82" s="7"/>
      <c r="D82" s="33" t="s">
        <v>42</v>
      </c>
      <c r="F82" s="11"/>
      <c r="H82" s="7"/>
      <c r="I82" s="7"/>
    </row>
    <row r="83" spans="1:9" x14ac:dyDescent="0.2">
      <c r="A83" s="7" t="s">
        <v>835</v>
      </c>
    </row>
    <row r="84" spans="1:9" x14ac:dyDescent="0.2">
      <c r="A84" s="56" t="s">
        <v>836</v>
      </c>
    </row>
  </sheetData>
  <mergeCells count="9">
    <mergeCell ref="A52:G52"/>
    <mergeCell ref="A54:G54"/>
    <mergeCell ref="A70:G70"/>
    <mergeCell ref="A1:G1"/>
    <mergeCell ref="A20:G20"/>
    <mergeCell ref="A42:G42"/>
    <mergeCell ref="A44:G44"/>
    <mergeCell ref="A47:G47"/>
    <mergeCell ref="A51:G51"/>
  </mergeCells>
  <conditionalFormatting sqref="F2:F3 F5:F6 F43 F45:F46 F55 F67:F69 F11 F13 F15 F53 F49:F50 F17:F19 F71:F65528 F22:F41">
    <cfRule type="cellIs" dxfId="9" priority="3" stopIfTrue="1" operator="between">
      <formula>0.009</formula>
      <formula>-0.009</formula>
    </cfRule>
  </conditionalFormatting>
  <conditionalFormatting sqref="F57:F58">
    <cfRule type="cellIs" dxfId="8" priority="2" stopIfTrue="1" operator="between">
      <formula>0.009</formula>
      <formula>-0.009</formula>
    </cfRule>
  </conditionalFormatting>
  <conditionalFormatting sqref="F59 F61 F63 F65:F66">
    <cfRule type="cellIs" dxfId="7" priority="1" stopIfTrue="1" operator="between">
      <formula>0.009</formula>
      <formula>-0.009</formula>
    </cfRule>
  </conditionalFormatting>
  <hyperlinks>
    <hyperlink ref="A40" r:id="rId1" tooltip="https://www.franklintempletonindia.com/investor/reports" xr:uid="{00000000-0004-0000-2200-000000000000}"/>
    <hyperlink ref="A84" r:id="rId2" tooltip="https://www.franklintempletonindia.com/investor/reports" xr:uid="{00000000-0004-0000-2200-000001000000}"/>
    <hyperlink ref="A45" r:id="rId3" xr:uid="{00000000-0004-0000-2200-000002000000}"/>
  </hyperlinks>
  <pageMargins left="0.7" right="0.7" top="0.75" bottom="0.75" header="0.3" footer="0.3"/>
  <pageSetup paperSize="9" scale="51" orientation="portrait" r:id="rId4"/>
  <headerFooter>
    <oddFooter>&amp;C&amp;1#&amp;"Calibri"&amp;10&amp;K000000PUBLIC</oddFooter>
    <evenFooter>&amp;LPUBLIC</evenFooter>
    <firstFooter>&amp;LPUBLIC</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45"/>
  <sheetViews>
    <sheetView workbookViewId="0">
      <selection sqref="A1:G1"/>
    </sheetView>
  </sheetViews>
  <sheetFormatPr defaultColWidth="9.140625" defaultRowHeight="11.25" x14ac:dyDescent="0.2"/>
  <cols>
    <col min="1" max="1" width="39.28515625" style="7" customWidth="1"/>
    <col min="2" max="2" width="57" style="7" customWidth="1"/>
    <col min="3" max="3" width="12.85546875" style="7" bestFit="1" customWidth="1"/>
    <col min="4" max="4" width="13.28515625" style="7" bestFit="1" customWidth="1"/>
    <col min="5" max="5" width="23.28515625" style="10" customWidth="1"/>
    <col min="6" max="6" width="11.28515625" style="11" bestFit="1" customWidth="1"/>
    <col min="7" max="7" width="14.28515625" style="10" customWidth="1"/>
    <col min="8" max="16384" width="9.140625" style="7"/>
  </cols>
  <sheetData>
    <row r="1" spans="1:9" s="1" customFormat="1" ht="13.9" customHeight="1" x14ac:dyDescent="0.2">
      <c r="A1" s="87" t="s">
        <v>1200</v>
      </c>
      <c r="B1" s="88"/>
      <c r="C1" s="88"/>
      <c r="D1" s="88"/>
      <c r="E1" s="88"/>
      <c r="F1" s="88"/>
      <c r="G1" s="88"/>
    </row>
    <row r="2" spans="1:9" s="1" customFormat="1" ht="12" x14ac:dyDescent="0.2">
      <c r="A2" s="36" t="s">
        <v>1108</v>
      </c>
      <c r="E2" s="5"/>
      <c r="F2" s="9"/>
      <c r="G2" s="10"/>
    </row>
    <row r="3" spans="1:9" s="1" customFormat="1" ht="12" x14ac:dyDescent="0.2">
      <c r="A3" s="8" t="s">
        <v>7</v>
      </c>
      <c r="B3" s="2"/>
      <c r="C3" s="3"/>
      <c r="D3" s="3"/>
      <c r="E3" s="4"/>
      <c r="F3" s="9"/>
      <c r="G3" s="10"/>
    </row>
    <row r="4" spans="1:9" s="1" customFormat="1" ht="33.75" x14ac:dyDescent="0.2">
      <c r="A4" s="6" t="s">
        <v>2</v>
      </c>
      <c r="B4" s="6" t="s">
        <v>0</v>
      </c>
      <c r="C4" s="13" t="s">
        <v>1115</v>
      </c>
      <c r="D4" s="13" t="s">
        <v>1</v>
      </c>
      <c r="E4" s="15" t="s">
        <v>6</v>
      </c>
      <c r="F4" s="12" t="s">
        <v>3</v>
      </c>
      <c r="G4" s="12" t="s">
        <v>5</v>
      </c>
    </row>
    <row r="5" spans="1:9" x14ac:dyDescent="0.2">
      <c r="A5" s="19" t="s">
        <v>25</v>
      </c>
      <c r="B5" s="20"/>
      <c r="C5" s="20"/>
      <c r="D5" s="20"/>
      <c r="E5" s="21"/>
      <c r="F5" s="22"/>
      <c r="G5" s="21"/>
    </row>
    <row r="6" spans="1:9" x14ac:dyDescent="0.2">
      <c r="A6" s="23" t="s">
        <v>26</v>
      </c>
      <c r="B6" s="24"/>
      <c r="C6" s="24"/>
      <c r="D6" s="24"/>
      <c r="E6" s="25"/>
      <c r="F6" s="26"/>
      <c r="G6" s="25"/>
    </row>
    <row r="7" spans="1:9" x14ac:dyDescent="0.2">
      <c r="A7" s="24" t="s">
        <v>1164</v>
      </c>
      <c r="B7" s="24" t="s">
        <v>1165</v>
      </c>
      <c r="C7" s="24" t="s">
        <v>1161</v>
      </c>
      <c r="D7" s="27">
        <v>6909</v>
      </c>
      <c r="E7" s="25">
        <v>14006.739490100001</v>
      </c>
      <c r="F7" s="26">
        <v>87.844719210148995</v>
      </c>
      <c r="G7" s="25">
        <v>11.055</v>
      </c>
    </row>
    <row r="8" spans="1:9" x14ac:dyDescent="0.2">
      <c r="A8" s="23" t="s">
        <v>27</v>
      </c>
      <c r="B8" s="23"/>
      <c r="C8" s="23"/>
      <c r="D8" s="23"/>
      <c r="E8" s="28">
        <f>SUM(E6:E7)</f>
        <v>14006.739490100001</v>
      </c>
      <c r="F8" s="29">
        <f>SUM(F6:F7)</f>
        <v>87.844719210148995</v>
      </c>
      <c r="G8" s="28"/>
      <c r="H8" s="17"/>
      <c r="I8" s="17"/>
    </row>
    <row r="9" spans="1:9" x14ac:dyDescent="0.2">
      <c r="A9" s="24"/>
      <c r="B9" s="24"/>
      <c r="C9" s="24"/>
      <c r="D9" s="24"/>
      <c r="E9" s="25"/>
      <c r="F9" s="26"/>
      <c r="G9" s="25"/>
    </row>
    <row r="10" spans="1:9" x14ac:dyDescent="0.2">
      <c r="A10" s="23" t="s">
        <v>28</v>
      </c>
      <c r="B10" s="24"/>
      <c r="C10" s="24"/>
      <c r="D10" s="24"/>
      <c r="E10" s="25"/>
      <c r="F10" s="26"/>
      <c r="G10" s="25"/>
    </row>
    <row r="11" spans="1:9" x14ac:dyDescent="0.2">
      <c r="A11" s="24" t="s">
        <v>1167</v>
      </c>
      <c r="B11" s="24" t="s">
        <v>1168</v>
      </c>
      <c r="C11" s="24" t="s">
        <v>29</v>
      </c>
      <c r="D11" s="27">
        <v>54349.358999999997</v>
      </c>
      <c r="E11" s="25">
        <v>1963.0902599999999</v>
      </c>
      <c r="F11" s="26">
        <v>12.3117241379241</v>
      </c>
      <c r="G11" s="25">
        <v>6.3894000000000002</v>
      </c>
    </row>
    <row r="12" spans="1:9" x14ac:dyDescent="0.2">
      <c r="A12" s="23" t="s">
        <v>27</v>
      </c>
      <c r="B12" s="23"/>
      <c r="C12" s="23"/>
      <c r="D12" s="23"/>
      <c r="E12" s="28">
        <f>SUM(E11:E11)</f>
        <v>1963.0902599999999</v>
      </c>
      <c r="F12" s="29">
        <f>SUM(F11:F11)</f>
        <v>12.3117241379241</v>
      </c>
      <c r="G12" s="28"/>
      <c r="H12" s="17"/>
      <c r="I12" s="17"/>
    </row>
    <row r="13" spans="1:9" x14ac:dyDescent="0.2">
      <c r="A13" s="24"/>
      <c r="B13" s="24"/>
      <c r="C13" s="24"/>
      <c r="D13" s="24"/>
      <c r="E13" s="25"/>
      <c r="F13" s="26"/>
      <c r="G13" s="25"/>
    </row>
    <row r="14" spans="1:9" x14ac:dyDescent="0.2">
      <c r="A14" s="23" t="s">
        <v>30</v>
      </c>
      <c r="B14" s="23"/>
      <c r="C14" s="23"/>
      <c r="D14" s="23"/>
      <c r="E14" s="28">
        <f>E8+E12</f>
        <v>15969.829750100002</v>
      </c>
      <c r="F14" s="29">
        <f>F8+F12</f>
        <v>100.1564433480731</v>
      </c>
      <c r="G14" s="28"/>
      <c r="H14" s="17"/>
      <c r="I14" s="17"/>
    </row>
    <row r="15" spans="1:9" x14ac:dyDescent="0.2">
      <c r="A15" s="23"/>
      <c r="B15" s="23"/>
      <c r="C15" s="23"/>
      <c r="D15" s="23"/>
      <c r="E15" s="28"/>
      <c r="F15" s="29"/>
      <c r="G15" s="28"/>
      <c r="H15" s="17"/>
      <c r="I15" s="17"/>
    </row>
    <row r="16" spans="1:9" x14ac:dyDescent="0.2">
      <c r="A16" s="23" t="s">
        <v>32</v>
      </c>
      <c r="B16" s="23"/>
      <c r="C16" s="23"/>
      <c r="D16" s="23"/>
      <c r="E16" s="28">
        <f>E18-(E8+E12)</f>
        <v>-24.944712000002255</v>
      </c>
      <c r="F16" s="29">
        <f>F18-(F8+F12)</f>
        <v>-0.1564433480730969</v>
      </c>
      <c r="G16" s="28"/>
      <c r="H16" s="17"/>
      <c r="I16" s="17"/>
    </row>
    <row r="17" spans="1:9" x14ac:dyDescent="0.2">
      <c r="A17" s="23"/>
      <c r="B17" s="23"/>
      <c r="C17" s="23"/>
      <c r="D17" s="23"/>
      <c r="E17" s="28"/>
      <c r="F17" s="29"/>
      <c r="G17" s="28"/>
      <c r="H17" s="17"/>
      <c r="I17" s="17"/>
    </row>
    <row r="18" spans="1:9" x14ac:dyDescent="0.2">
      <c r="A18" s="30" t="s">
        <v>31</v>
      </c>
      <c r="B18" s="30"/>
      <c r="C18" s="30"/>
      <c r="D18" s="30"/>
      <c r="E18" s="31">
        <v>15944.885038099999</v>
      </c>
      <c r="F18" s="32">
        <v>100</v>
      </c>
      <c r="G18" s="31"/>
      <c r="H18" s="17"/>
      <c r="I18" s="17"/>
    </row>
    <row r="20" spans="1:9" x14ac:dyDescent="0.2">
      <c r="A20" s="17" t="s">
        <v>34</v>
      </c>
    </row>
    <row r="21" spans="1:9" ht="34.9" customHeight="1" x14ac:dyDescent="0.25">
      <c r="A21" s="94" t="s">
        <v>1125</v>
      </c>
      <c r="B21" s="95"/>
      <c r="C21" s="95"/>
      <c r="D21" s="95"/>
      <c r="E21" s="95"/>
      <c r="F21" s="95"/>
      <c r="G21" s="95"/>
    </row>
    <row r="22" spans="1:9" x14ac:dyDescent="0.2">
      <c r="A22" s="17"/>
    </row>
    <row r="23" spans="1:9" x14ac:dyDescent="0.2">
      <c r="A23" s="17" t="s">
        <v>35</v>
      </c>
    </row>
    <row r="24" spans="1:9" x14ac:dyDescent="0.2">
      <c r="A24" s="17" t="s">
        <v>36</v>
      </c>
    </row>
    <row r="25" spans="1:9" x14ac:dyDescent="0.2">
      <c r="A25" s="17" t="s">
        <v>37</v>
      </c>
      <c r="B25" s="17"/>
      <c r="C25" s="33" t="s">
        <v>39</v>
      </c>
      <c r="D25" s="17" t="s">
        <v>38</v>
      </c>
    </row>
    <row r="26" spans="1:9" x14ac:dyDescent="0.2">
      <c r="A26" s="7" t="s">
        <v>72</v>
      </c>
      <c r="C26" s="34">
        <v>23.829699999999999</v>
      </c>
      <c r="D26" s="34">
        <v>24.4481</v>
      </c>
    </row>
    <row r="27" spans="1:9" x14ac:dyDescent="0.2">
      <c r="A27" s="7" t="s">
        <v>74</v>
      </c>
      <c r="C27" s="34">
        <v>12.778600000000001</v>
      </c>
      <c r="D27" s="34">
        <v>13.110300000000001</v>
      </c>
    </row>
    <row r="28" spans="1:9" x14ac:dyDescent="0.2">
      <c r="A28" s="7" t="s">
        <v>73</v>
      </c>
      <c r="C28" s="34">
        <v>24.046199999999999</v>
      </c>
      <c r="D28" s="34">
        <v>24.670300000000001</v>
      </c>
    </row>
    <row r="29" spans="1:9" x14ac:dyDescent="0.2">
      <c r="A29" s="7" t="s">
        <v>75</v>
      </c>
      <c r="C29" s="34">
        <v>13.178100000000001</v>
      </c>
      <c r="D29" s="34">
        <v>13.520200000000001</v>
      </c>
    </row>
    <row r="31" spans="1:9" x14ac:dyDescent="0.2">
      <c r="A31" s="7" t="s">
        <v>40</v>
      </c>
    </row>
    <row r="33" spans="1:7" x14ac:dyDescent="0.2">
      <c r="A33" s="17" t="s">
        <v>41</v>
      </c>
      <c r="D33" s="33" t="s">
        <v>42</v>
      </c>
    </row>
    <row r="35" spans="1:7" x14ac:dyDescent="0.2">
      <c r="A35" s="17" t="s">
        <v>917</v>
      </c>
      <c r="D35" s="35">
        <v>2.7824878666046602</v>
      </c>
      <c r="E35" s="10" t="s">
        <v>43</v>
      </c>
    </row>
    <row r="37" spans="1:7" x14ac:dyDescent="0.2">
      <c r="A37" s="17" t="s">
        <v>834</v>
      </c>
      <c r="D37" s="33" t="s">
        <v>42</v>
      </c>
    </row>
    <row r="38" spans="1:7" x14ac:dyDescent="0.2">
      <c r="A38" s="7" t="s">
        <v>835</v>
      </c>
    </row>
    <row r="39" spans="1:7" x14ac:dyDescent="0.2">
      <c r="A39" s="56" t="s">
        <v>836</v>
      </c>
    </row>
    <row r="41" spans="1:7" ht="22.9" customHeight="1" x14ac:dyDescent="0.25">
      <c r="A41" s="94" t="s">
        <v>1201</v>
      </c>
      <c r="B41" s="95"/>
      <c r="C41" s="95"/>
      <c r="D41" s="95"/>
      <c r="E41" s="95"/>
      <c r="F41" s="95"/>
      <c r="G41" s="95"/>
    </row>
    <row r="43" spans="1:7" ht="48" customHeight="1" x14ac:dyDescent="0.25">
      <c r="A43" s="94" t="s">
        <v>1202</v>
      </c>
      <c r="B43" s="95"/>
      <c r="C43" s="95"/>
      <c r="D43" s="95"/>
      <c r="E43" s="95"/>
      <c r="F43" s="95"/>
      <c r="G43" s="95"/>
    </row>
    <row r="45" spans="1:7" ht="43.15" customHeight="1" x14ac:dyDescent="0.25">
      <c r="A45" s="94" t="s">
        <v>1203</v>
      </c>
      <c r="B45" s="95"/>
      <c r="C45" s="95"/>
      <c r="D45" s="95"/>
      <c r="E45" s="95"/>
      <c r="F45" s="95"/>
      <c r="G45" s="95"/>
    </row>
    <row r="46" spans="1:7" x14ac:dyDescent="0.2">
      <c r="A46" s="56" t="s">
        <v>1133</v>
      </c>
    </row>
    <row r="47" spans="1:7" ht="9.6" customHeight="1" x14ac:dyDescent="0.2"/>
    <row r="48" spans="1:7" ht="27.6" customHeight="1" x14ac:dyDescent="0.25">
      <c r="A48" s="94" t="s">
        <v>1134</v>
      </c>
      <c r="B48" s="95"/>
      <c r="C48" s="95"/>
      <c r="D48" s="95"/>
      <c r="E48" s="95"/>
      <c r="F48" s="95"/>
      <c r="G48" s="95"/>
    </row>
    <row r="50" spans="1:1" x14ac:dyDescent="0.2">
      <c r="A50" s="17" t="s">
        <v>1135</v>
      </c>
    </row>
    <row r="51" spans="1:1" x14ac:dyDescent="0.2">
      <c r="A51" s="17"/>
    </row>
    <row r="52" spans="1:1" x14ac:dyDescent="0.2">
      <c r="A52" s="57" t="s">
        <v>805</v>
      </c>
    </row>
    <row r="53" spans="1:1" x14ac:dyDescent="0.2">
      <c r="A53" s="57"/>
    </row>
    <row r="54" spans="1:1" x14ac:dyDescent="0.2">
      <c r="A54" s="58"/>
    </row>
    <row r="55" spans="1:1" x14ac:dyDescent="0.2">
      <c r="A55" s="59"/>
    </row>
    <row r="56" spans="1:1" x14ac:dyDescent="0.2">
      <c r="A56" s="59"/>
    </row>
    <row r="57" spans="1:1" x14ac:dyDescent="0.2">
      <c r="A57" s="59"/>
    </row>
    <row r="58" spans="1:1" x14ac:dyDescent="0.2">
      <c r="A58" s="59"/>
    </row>
    <row r="59" spans="1:1" x14ac:dyDescent="0.2">
      <c r="A59" s="59"/>
    </row>
    <row r="60" spans="1:1" x14ac:dyDescent="0.2">
      <c r="A60" s="59"/>
    </row>
    <row r="61" spans="1:1" x14ac:dyDescent="0.2">
      <c r="A61" s="59"/>
    </row>
    <row r="62" spans="1:1" x14ac:dyDescent="0.2">
      <c r="A62" s="59"/>
    </row>
    <row r="63" spans="1:1" x14ac:dyDescent="0.2">
      <c r="A63" s="59"/>
    </row>
    <row r="64" spans="1:1" x14ac:dyDescent="0.2">
      <c r="A64" s="59"/>
    </row>
    <row r="65" spans="1:1" x14ac:dyDescent="0.2">
      <c r="A65" s="59"/>
    </row>
    <row r="66" spans="1:1" x14ac:dyDescent="0.2">
      <c r="A66" s="57" t="s">
        <v>1204</v>
      </c>
    </row>
    <row r="67" spans="1:1" x14ac:dyDescent="0.2">
      <c r="A67" s="59"/>
    </row>
    <row r="68" spans="1:1" x14ac:dyDescent="0.2">
      <c r="A68" s="57" t="s">
        <v>806</v>
      </c>
    </row>
    <row r="69" spans="1:1" x14ac:dyDescent="0.2">
      <c r="A69" s="59"/>
    </row>
    <row r="70" spans="1:1" x14ac:dyDescent="0.2">
      <c r="A70" s="59"/>
    </row>
    <row r="71" spans="1:1" x14ac:dyDescent="0.2">
      <c r="A71" s="59"/>
    </row>
    <row r="72" spans="1:1" x14ac:dyDescent="0.2">
      <c r="A72" s="59"/>
    </row>
    <row r="73" spans="1:1" x14ac:dyDescent="0.2">
      <c r="A73" s="59"/>
    </row>
    <row r="74" spans="1:1" x14ac:dyDescent="0.2">
      <c r="A74" s="59"/>
    </row>
    <row r="75" spans="1:1" x14ac:dyDescent="0.2">
      <c r="A75" s="59"/>
    </row>
    <row r="76" spans="1:1" x14ac:dyDescent="0.2">
      <c r="A76" s="59"/>
    </row>
    <row r="77" spans="1:1" x14ac:dyDescent="0.2">
      <c r="A77" s="59"/>
    </row>
    <row r="78" spans="1:1" x14ac:dyDescent="0.2">
      <c r="A78" s="59"/>
    </row>
    <row r="79" spans="1:1" x14ac:dyDescent="0.2">
      <c r="A79" s="59"/>
    </row>
    <row r="80" spans="1:1" x14ac:dyDescent="0.2">
      <c r="A80" s="58"/>
    </row>
    <row r="81" spans="1:9" x14ac:dyDescent="0.2">
      <c r="A81" s="17" t="s">
        <v>841</v>
      </c>
    </row>
    <row r="83" spans="1:9" s="1" customFormat="1" ht="15" x14ac:dyDescent="0.2">
      <c r="A83" s="87" t="s">
        <v>1205</v>
      </c>
      <c r="B83" s="88"/>
      <c r="C83" s="88"/>
      <c r="D83" s="88"/>
      <c r="E83" s="88"/>
      <c r="F83" s="88"/>
      <c r="G83" s="88"/>
    </row>
    <row r="84" spans="1:9" x14ac:dyDescent="0.2">
      <c r="A84" s="17" t="s">
        <v>7</v>
      </c>
    </row>
    <row r="85" spans="1:9" s="1" customFormat="1" ht="33.75" x14ac:dyDescent="0.2">
      <c r="A85" s="6" t="s">
        <v>2</v>
      </c>
      <c r="B85" s="6" t="s">
        <v>0</v>
      </c>
      <c r="C85" s="13" t="s">
        <v>33</v>
      </c>
      <c r="D85" s="13" t="s">
        <v>1</v>
      </c>
      <c r="E85" s="15" t="s">
        <v>6</v>
      </c>
      <c r="F85" s="12" t="s">
        <v>3</v>
      </c>
      <c r="G85" s="12" t="s">
        <v>5</v>
      </c>
    </row>
    <row r="86" spans="1:9" x14ac:dyDescent="0.2">
      <c r="A86" s="19" t="s">
        <v>25</v>
      </c>
      <c r="B86" s="20"/>
      <c r="C86" s="20"/>
      <c r="D86" s="20"/>
      <c r="E86" s="21"/>
      <c r="F86" s="22"/>
      <c r="G86" s="21"/>
    </row>
    <row r="87" spans="1:9" x14ac:dyDescent="0.2">
      <c r="A87" s="23" t="s">
        <v>26</v>
      </c>
      <c r="B87" s="24"/>
      <c r="C87" s="24"/>
      <c r="D87" s="24"/>
      <c r="E87" s="25"/>
      <c r="F87" s="26"/>
      <c r="G87" s="25"/>
    </row>
    <row r="88" spans="1:9" x14ac:dyDescent="0.2">
      <c r="A88" s="24" t="s">
        <v>1139</v>
      </c>
      <c r="B88" s="24" t="s">
        <v>1140</v>
      </c>
      <c r="C88" s="24" t="s">
        <v>1141</v>
      </c>
      <c r="D88" s="27">
        <v>3370</v>
      </c>
      <c r="E88" s="25">
        <v>9768.9744658</v>
      </c>
      <c r="F88" s="26">
        <v>100.00000035827701</v>
      </c>
      <c r="G88" s="25">
        <v>4.165</v>
      </c>
    </row>
    <row r="89" spans="1:9" x14ac:dyDescent="0.2">
      <c r="A89" s="23" t="s">
        <v>27</v>
      </c>
      <c r="B89" s="23"/>
      <c r="C89" s="23"/>
      <c r="D89" s="23"/>
      <c r="E89" s="28">
        <f>SUM(E87:E88)</f>
        <v>9768.9744658</v>
      </c>
      <c r="F89" s="29">
        <f>SUM(F87:F88)</f>
        <v>100.00000035827701</v>
      </c>
      <c r="G89" s="28"/>
      <c r="H89" s="17"/>
      <c r="I89" s="17"/>
    </row>
    <row r="90" spans="1:9" x14ac:dyDescent="0.2">
      <c r="A90" s="24"/>
      <c r="B90" s="24"/>
      <c r="C90" s="24"/>
      <c r="D90" s="24"/>
      <c r="E90" s="25"/>
      <c r="F90" s="26"/>
      <c r="G90" s="25"/>
    </row>
    <row r="91" spans="1:9" x14ac:dyDescent="0.2">
      <c r="A91" s="23" t="s">
        <v>30</v>
      </c>
      <c r="B91" s="23"/>
      <c r="C91" s="23"/>
      <c r="D91" s="23"/>
      <c r="E91" s="28">
        <f>E89</f>
        <v>9768.9744658</v>
      </c>
      <c r="F91" s="29">
        <f>F89</f>
        <v>100.00000035827701</v>
      </c>
      <c r="G91" s="28"/>
      <c r="H91" s="17"/>
      <c r="I91" s="17"/>
    </row>
    <row r="92" spans="1:9" x14ac:dyDescent="0.2">
      <c r="A92" s="23"/>
      <c r="B92" s="23"/>
      <c r="C92" s="23"/>
      <c r="D92" s="23"/>
      <c r="E92" s="28"/>
      <c r="F92" s="29"/>
      <c r="G92" s="28"/>
      <c r="H92" s="17"/>
      <c r="I92" s="17"/>
    </row>
    <row r="93" spans="1:9" x14ac:dyDescent="0.2">
      <c r="A93" s="23" t="s">
        <v>32</v>
      </c>
      <c r="B93" s="23"/>
      <c r="C93" s="23"/>
      <c r="D93" s="23"/>
      <c r="E93" s="72">
        <v>0</v>
      </c>
      <c r="F93" s="72">
        <v>0</v>
      </c>
      <c r="G93" s="28"/>
      <c r="H93" s="17"/>
      <c r="I93" s="17"/>
    </row>
    <row r="94" spans="1:9" x14ac:dyDescent="0.2">
      <c r="A94" s="23"/>
      <c r="B94" s="23"/>
      <c r="C94" s="23"/>
      <c r="D94" s="23"/>
      <c r="E94" s="28"/>
      <c r="F94" s="29"/>
      <c r="G94" s="28"/>
      <c r="H94" s="17"/>
      <c r="I94" s="17"/>
    </row>
    <row r="95" spans="1:9" x14ac:dyDescent="0.2">
      <c r="A95" s="30" t="s">
        <v>31</v>
      </c>
      <c r="B95" s="30"/>
      <c r="C95" s="30"/>
      <c r="D95" s="30"/>
      <c r="E95" s="31">
        <v>9768.9744308000008</v>
      </c>
      <c r="F95" s="32">
        <v>100</v>
      </c>
      <c r="G95" s="31"/>
      <c r="H95" s="17"/>
      <c r="I95" s="17"/>
    </row>
    <row r="97" spans="1:7" x14ac:dyDescent="0.2">
      <c r="A97" s="17" t="s">
        <v>34</v>
      </c>
    </row>
    <row r="98" spans="1:7" x14ac:dyDescent="0.2">
      <c r="A98" s="57" t="s">
        <v>1142</v>
      </c>
    </row>
    <row r="99" spans="1:7" x14ac:dyDescent="0.2">
      <c r="A99" s="91" t="s">
        <v>1143</v>
      </c>
      <c r="B99" s="91"/>
      <c r="C99" s="91"/>
      <c r="D99" s="91"/>
      <c r="E99" s="91"/>
      <c r="F99" s="91"/>
      <c r="G99" s="91"/>
    </row>
    <row r="101" spans="1:7" x14ac:dyDescent="0.2">
      <c r="A101" s="17" t="s">
        <v>35</v>
      </c>
    </row>
    <row r="102" spans="1:7" x14ac:dyDescent="0.2">
      <c r="A102" s="17" t="s">
        <v>36</v>
      </c>
    </row>
    <row r="103" spans="1:7" x14ac:dyDescent="0.2">
      <c r="A103" s="17" t="s">
        <v>37</v>
      </c>
      <c r="B103" s="17"/>
      <c r="C103" s="33" t="s">
        <v>39</v>
      </c>
      <c r="D103" s="17" t="s">
        <v>38</v>
      </c>
    </row>
    <row r="104" spans="1:7" x14ac:dyDescent="0.2">
      <c r="A104" s="7" t="s">
        <v>72</v>
      </c>
      <c r="C104" s="34">
        <v>0.53139999999999998</v>
      </c>
      <c r="D104" s="34">
        <v>0.53249999999999997</v>
      </c>
    </row>
    <row r="105" spans="1:7" x14ac:dyDescent="0.2">
      <c r="A105" s="7" t="s">
        <v>74</v>
      </c>
      <c r="C105" s="34">
        <v>0.28499999999999998</v>
      </c>
      <c r="D105" s="34">
        <v>0.28549999999999998</v>
      </c>
    </row>
    <row r="106" spans="1:7" x14ac:dyDescent="0.2">
      <c r="A106" s="7" t="s">
        <v>73</v>
      </c>
      <c r="C106" s="34">
        <v>0.56220000000000003</v>
      </c>
      <c r="D106" s="34">
        <v>0.56340000000000001</v>
      </c>
    </row>
    <row r="107" spans="1:7" x14ac:dyDescent="0.2">
      <c r="A107" s="7" t="s">
        <v>75</v>
      </c>
      <c r="C107" s="34">
        <v>0.30809999999999998</v>
      </c>
      <c r="D107" s="34">
        <v>0.30869999999999997</v>
      </c>
    </row>
    <row r="109" spans="1:7" x14ac:dyDescent="0.2">
      <c r="A109" s="7" t="s">
        <v>40</v>
      </c>
    </row>
    <row r="111" spans="1:7" x14ac:dyDescent="0.2">
      <c r="A111" s="17" t="s">
        <v>1144</v>
      </c>
      <c r="D111" s="33" t="s">
        <v>42</v>
      </c>
    </row>
    <row r="112" spans="1:7" x14ac:dyDescent="0.2">
      <c r="A112" s="7" t="s">
        <v>835</v>
      </c>
    </row>
    <row r="113" spans="1:9" x14ac:dyDescent="0.2">
      <c r="A113" s="56" t="s">
        <v>836</v>
      </c>
    </row>
    <row r="115" spans="1:9" s="1" customFormat="1" ht="15" x14ac:dyDescent="0.2">
      <c r="A115" s="87" t="s">
        <v>1206</v>
      </c>
      <c r="B115" s="88"/>
      <c r="C115" s="88"/>
      <c r="D115" s="88"/>
      <c r="E115" s="88"/>
      <c r="F115" s="88"/>
      <c r="G115" s="88"/>
    </row>
    <row r="116" spans="1:9" x14ac:dyDescent="0.2">
      <c r="A116" s="17" t="s">
        <v>7</v>
      </c>
    </row>
    <row r="117" spans="1:9" s="1" customFormat="1" ht="33.75" x14ac:dyDescent="0.2">
      <c r="A117" s="6" t="s">
        <v>2</v>
      </c>
      <c r="B117" s="6" t="s">
        <v>0</v>
      </c>
      <c r="C117" s="13" t="s">
        <v>33</v>
      </c>
      <c r="D117" s="13" t="s">
        <v>1</v>
      </c>
      <c r="E117" s="15" t="s">
        <v>6</v>
      </c>
      <c r="F117" s="12" t="s">
        <v>3</v>
      </c>
      <c r="G117" s="12" t="s">
        <v>5</v>
      </c>
    </row>
    <row r="118" spans="1:9" x14ac:dyDescent="0.2">
      <c r="A118" s="19" t="s">
        <v>25</v>
      </c>
      <c r="B118" s="20"/>
      <c r="C118" s="20"/>
      <c r="D118" s="20"/>
      <c r="E118" s="21"/>
      <c r="F118" s="22"/>
      <c r="G118" s="21"/>
    </row>
    <row r="119" spans="1:9" x14ac:dyDescent="0.2">
      <c r="A119" s="23" t="s">
        <v>26</v>
      </c>
      <c r="B119" s="24"/>
      <c r="C119" s="24"/>
      <c r="D119" s="24"/>
      <c r="E119" s="25"/>
      <c r="F119" s="26"/>
      <c r="G119" s="25"/>
    </row>
    <row r="120" spans="1:9" ht="33.75" x14ac:dyDescent="0.2">
      <c r="A120" s="24" t="s">
        <v>1146</v>
      </c>
      <c r="B120" s="24" t="s">
        <v>1147</v>
      </c>
      <c r="C120" s="61" t="s">
        <v>1148</v>
      </c>
      <c r="D120" s="27">
        <v>1695</v>
      </c>
      <c r="E120" s="25">
        <v>0</v>
      </c>
      <c r="F120" s="26">
        <v>100</v>
      </c>
      <c r="G120" s="25">
        <v>0</v>
      </c>
    </row>
    <row r="121" spans="1:9" x14ac:dyDescent="0.2">
      <c r="A121" s="23" t="s">
        <v>27</v>
      </c>
      <c r="B121" s="23"/>
      <c r="C121" s="23"/>
      <c r="D121" s="23"/>
      <c r="E121" s="28">
        <v>0</v>
      </c>
      <c r="F121" s="29">
        <v>100</v>
      </c>
      <c r="G121" s="28"/>
      <c r="H121" s="17"/>
      <c r="I121" s="17"/>
    </row>
    <row r="122" spans="1:9" x14ac:dyDescent="0.2">
      <c r="A122" s="24"/>
      <c r="B122" s="24"/>
      <c r="C122" s="24"/>
      <c r="D122" s="24"/>
      <c r="E122" s="25"/>
      <c r="F122" s="26"/>
      <c r="G122" s="25"/>
    </row>
    <row r="123" spans="1:9" x14ac:dyDescent="0.2">
      <c r="A123" s="23" t="s">
        <v>30</v>
      </c>
      <c r="B123" s="23"/>
      <c r="C123" s="23"/>
      <c r="D123" s="23"/>
      <c r="E123" s="28">
        <v>0</v>
      </c>
      <c r="F123" s="29">
        <v>100</v>
      </c>
      <c r="G123" s="28"/>
      <c r="H123" s="17"/>
      <c r="I123" s="17"/>
    </row>
    <row r="124" spans="1:9" x14ac:dyDescent="0.2">
      <c r="A124" s="23"/>
      <c r="B124" s="23"/>
      <c r="C124" s="23"/>
      <c r="D124" s="23"/>
      <c r="E124" s="28"/>
      <c r="F124" s="29"/>
      <c r="G124" s="28"/>
      <c r="H124" s="17"/>
      <c r="I124" s="17"/>
    </row>
    <row r="125" spans="1:9" x14ac:dyDescent="0.2">
      <c r="A125" s="23" t="s">
        <v>32</v>
      </c>
      <c r="B125" s="23"/>
      <c r="C125" s="23"/>
      <c r="D125" s="23"/>
      <c r="E125" s="72">
        <v>0</v>
      </c>
      <c r="F125" s="72">
        <v>0</v>
      </c>
      <c r="G125" s="28"/>
      <c r="H125" s="17"/>
      <c r="I125" s="17"/>
    </row>
    <row r="126" spans="1:9" x14ac:dyDescent="0.2">
      <c r="A126" s="23"/>
      <c r="B126" s="23"/>
      <c r="C126" s="23"/>
      <c r="D126" s="23"/>
      <c r="E126" s="28"/>
      <c r="F126" s="29"/>
      <c r="G126" s="28"/>
      <c r="H126" s="17"/>
      <c r="I126" s="17"/>
    </row>
    <row r="127" spans="1:9" x14ac:dyDescent="0.2">
      <c r="A127" s="30" t="s">
        <v>31</v>
      </c>
      <c r="B127" s="30"/>
      <c r="C127" s="30"/>
      <c r="D127" s="30"/>
      <c r="E127" s="31">
        <v>3.9999999999999998E-7</v>
      </c>
      <c r="F127" s="32">
        <v>100</v>
      </c>
      <c r="G127" s="31"/>
      <c r="H127" s="17"/>
      <c r="I127" s="17"/>
    </row>
    <row r="129" spans="1:7" x14ac:dyDescent="0.2">
      <c r="A129" s="17" t="s">
        <v>34</v>
      </c>
    </row>
    <row r="130" spans="1:7" x14ac:dyDescent="0.2">
      <c r="A130" s="17" t="s">
        <v>1142</v>
      </c>
    </row>
    <row r="131" spans="1:7" ht="24" customHeight="1" x14ac:dyDescent="0.2">
      <c r="A131" s="104" t="s">
        <v>1149</v>
      </c>
      <c r="B131" s="104"/>
      <c r="C131" s="104"/>
      <c r="D131" s="104"/>
      <c r="E131" s="104"/>
      <c r="F131" s="104"/>
      <c r="G131" s="104"/>
    </row>
    <row r="132" spans="1:7" x14ac:dyDescent="0.2">
      <c r="A132" s="83"/>
      <c r="B132" s="83"/>
      <c r="C132" s="83"/>
      <c r="D132" s="83"/>
      <c r="E132" s="83"/>
      <c r="F132" s="83"/>
      <c r="G132" s="83"/>
    </row>
    <row r="133" spans="1:7" x14ac:dyDescent="0.2">
      <c r="A133" s="17" t="s">
        <v>35</v>
      </c>
    </row>
    <row r="134" spans="1:7" x14ac:dyDescent="0.2">
      <c r="A134" s="17" t="s">
        <v>36</v>
      </c>
    </row>
    <row r="135" spans="1:7" x14ac:dyDescent="0.2">
      <c r="A135" s="17" t="s">
        <v>37</v>
      </c>
      <c r="B135" s="17"/>
      <c r="C135" s="33" t="s">
        <v>39</v>
      </c>
      <c r="D135" s="17" t="s">
        <v>38</v>
      </c>
    </row>
    <row r="136" spans="1:7" x14ac:dyDescent="0.2">
      <c r="A136" s="7" t="s">
        <v>72</v>
      </c>
      <c r="C136" s="34">
        <v>0</v>
      </c>
      <c r="D136" s="34">
        <v>0</v>
      </c>
    </row>
    <row r="137" spans="1:7" x14ac:dyDescent="0.2">
      <c r="A137" s="7" t="s">
        <v>74</v>
      </c>
      <c r="C137" s="34">
        <v>0</v>
      </c>
      <c r="D137" s="34">
        <v>0</v>
      </c>
    </row>
    <row r="138" spans="1:7" x14ac:dyDescent="0.2">
      <c r="A138" s="7" t="s">
        <v>73</v>
      </c>
      <c r="C138" s="34">
        <v>0</v>
      </c>
      <c r="D138" s="34">
        <v>0</v>
      </c>
    </row>
    <row r="139" spans="1:7" x14ac:dyDescent="0.2">
      <c r="A139" s="7" t="s">
        <v>75</v>
      </c>
      <c r="C139" s="34">
        <v>0</v>
      </c>
      <c r="D139" s="34">
        <v>0</v>
      </c>
    </row>
    <row r="141" spans="1:7" x14ac:dyDescent="0.2">
      <c r="A141" s="7" t="s">
        <v>40</v>
      </c>
    </row>
    <row r="143" spans="1:7" x14ac:dyDescent="0.2">
      <c r="A143" s="17" t="s">
        <v>1144</v>
      </c>
      <c r="D143" s="33" t="s">
        <v>42</v>
      </c>
    </row>
    <row r="144" spans="1:7" x14ac:dyDescent="0.2">
      <c r="A144" s="7" t="s">
        <v>835</v>
      </c>
    </row>
    <row r="145" spans="1:1" x14ac:dyDescent="0.2">
      <c r="A145" s="56" t="s">
        <v>836</v>
      </c>
    </row>
  </sheetData>
  <mergeCells count="10">
    <mergeCell ref="A83:G83"/>
    <mergeCell ref="A99:G99"/>
    <mergeCell ref="A115:G115"/>
    <mergeCell ref="A131:G131"/>
    <mergeCell ref="A1:G1"/>
    <mergeCell ref="A21:G21"/>
    <mergeCell ref="A41:G41"/>
    <mergeCell ref="A43:G43"/>
    <mergeCell ref="A45:G45"/>
    <mergeCell ref="A48:G48"/>
  </mergeCells>
  <conditionalFormatting sqref="F2:F3 F5:F20 F86:F92 F118:F119 F22:F36 F42 F44 F49 F84 F100:F114 F116 F128:F129 F133:F65562 F80 F82 F94:F97">
    <cfRule type="cellIs" dxfId="6" priority="7" stopIfTrue="1" operator="between">
      <formula>0.009</formula>
      <formula>-0.009</formula>
    </cfRule>
  </conditionalFormatting>
  <conditionalFormatting sqref="F37:F40">
    <cfRule type="cellIs" dxfId="5" priority="6" stopIfTrue="1" operator="between">
      <formula>0.009</formula>
      <formula>-0.009</formula>
    </cfRule>
  </conditionalFormatting>
  <conditionalFormatting sqref="F46:F47">
    <cfRule type="cellIs" dxfId="4" priority="5" stopIfTrue="1" operator="between">
      <formula>0.009</formula>
      <formula>-0.009</formula>
    </cfRule>
  </conditionalFormatting>
  <conditionalFormatting sqref="F50:F79 F81">
    <cfRule type="cellIs" dxfId="3" priority="4" stopIfTrue="1" operator="between">
      <formula>0.009</formula>
      <formula>-0.009</formula>
    </cfRule>
  </conditionalFormatting>
  <conditionalFormatting sqref="F98">
    <cfRule type="cellIs" dxfId="2" priority="3" stopIfTrue="1" operator="between">
      <formula>0.009</formula>
      <formula>-0.009</formula>
    </cfRule>
  </conditionalFormatting>
  <conditionalFormatting sqref="F120:F124 F126:F127">
    <cfRule type="cellIs" dxfId="1" priority="2" stopIfTrue="1" operator="between">
      <formula>0.009</formula>
      <formula>-0.009</formula>
    </cfRule>
  </conditionalFormatting>
  <conditionalFormatting sqref="F130">
    <cfRule type="cellIs" dxfId="0" priority="1" stopIfTrue="1" operator="between">
      <formula>0.009</formula>
      <formula>-0.009</formula>
    </cfRule>
  </conditionalFormatting>
  <hyperlinks>
    <hyperlink ref="A39" r:id="rId1" tooltip="https://www.franklintempletonindia.com/investor/reports" xr:uid="{00000000-0004-0000-2300-000000000000}"/>
    <hyperlink ref="A46" r:id="rId2" tooltip="https://www.franklintempletonindia.com/download/en-in/valuation-policy/a0e293eb-f28b-4edc-9535-c7d9e7321ddc/fair_valuation_reliance_big_reliance_infra_november_4_2020-kgox4tdb-en-in.pdf" xr:uid="{00000000-0004-0000-2300-000001000000}"/>
    <hyperlink ref="A113" r:id="rId3" tooltip="https://www.franklintempletonindia.com/investor/reports" xr:uid="{00000000-0004-0000-2300-000002000000}"/>
    <hyperlink ref="A145" r:id="rId4" tooltip="https://www.franklintempletonindia.com/investor/reports" xr:uid="{00000000-0004-0000-23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4"/>
  <sheetViews>
    <sheetView workbookViewId="0">
      <selection sqref="A1:G1"/>
    </sheetView>
  </sheetViews>
  <sheetFormatPr defaultColWidth="9.140625" defaultRowHeight="11.25" x14ac:dyDescent="0.2"/>
  <cols>
    <col min="1" max="1" width="39.28515625" style="7" customWidth="1"/>
    <col min="2" max="2" width="50.7109375" style="7" bestFit="1" customWidth="1"/>
    <col min="3" max="3" width="24.7109375" style="7" bestFit="1" customWidth="1"/>
    <col min="4" max="4" width="13.28515625" style="7" bestFit="1" customWidth="1"/>
    <col min="5" max="5" width="23.28515625" style="10" customWidth="1"/>
    <col min="6" max="6" width="11.28515625" style="11" bestFit="1" customWidth="1"/>
    <col min="7" max="7" width="14.28515625" style="10" customWidth="1"/>
    <col min="8" max="16384" width="9.140625" style="7"/>
  </cols>
  <sheetData>
    <row r="1" spans="1:9" s="1" customFormat="1" ht="15" x14ac:dyDescent="0.2">
      <c r="A1" s="87" t="s">
        <v>984</v>
      </c>
      <c r="B1" s="88"/>
      <c r="C1" s="88"/>
      <c r="D1" s="88"/>
      <c r="E1" s="88"/>
      <c r="F1" s="88"/>
      <c r="G1" s="88"/>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33</v>
      </c>
      <c r="D4" s="13" t="s">
        <v>1</v>
      </c>
      <c r="E4" s="15" t="s">
        <v>6</v>
      </c>
      <c r="F4" s="12" t="s">
        <v>3</v>
      </c>
      <c r="G4" s="12" t="s">
        <v>5</v>
      </c>
    </row>
    <row r="5" spans="1:9" x14ac:dyDescent="0.2">
      <c r="A5" s="19" t="s">
        <v>25</v>
      </c>
      <c r="B5" s="20"/>
      <c r="C5" s="20"/>
      <c r="D5" s="20"/>
      <c r="E5" s="21"/>
      <c r="F5" s="22"/>
      <c r="G5" s="21"/>
    </row>
    <row r="6" spans="1:9" x14ac:dyDescent="0.2">
      <c r="A6" s="23" t="s">
        <v>26</v>
      </c>
      <c r="B6" s="24"/>
      <c r="C6" s="24"/>
      <c r="D6" s="24"/>
      <c r="E6" s="25"/>
      <c r="F6" s="26"/>
      <c r="G6" s="25"/>
    </row>
    <row r="7" spans="1:9" x14ac:dyDescent="0.2">
      <c r="A7" s="24" t="s">
        <v>985</v>
      </c>
      <c r="B7" s="24" t="s">
        <v>986</v>
      </c>
      <c r="C7" s="24" t="s">
        <v>987</v>
      </c>
      <c r="D7" s="27">
        <v>250</v>
      </c>
      <c r="E7" s="25">
        <v>2667.0849315</v>
      </c>
      <c r="F7" s="26">
        <v>8.4940998832149894</v>
      </c>
      <c r="G7" s="25">
        <v>6.5989649568663502</v>
      </c>
    </row>
    <row r="8" spans="1:9" x14ac:dyDescent="0.2">
      <c r="A8" s="24" t="s">
        <v>988</v>
      </c>
      <c r="B8" s="24" t="s">
        <v>989</v>
      </c>
      <c r="C8" s="24" t="s">
        <v>990</v>
      </c>
      <c r="D8" s="27">
        <v>100</v>
      </c>
      <c r="E8" s="25">
        <v>1024.3912192</v>
      </c>
      <c r="F8" s="26">
        <v>3.2624687847790002</v>
      </c>
      <c r="G8" s="25">
        <v>9.6642765133649302</v>
      </c>
    </row>
    <row r="9" spans="1:9" x14ac:dyDescent="0.2">
      <c r="A9" s="23" t="s">
        <v>27</v>
      </c>
      <c r="B9" s="23"/>
      <c r="C9" s="23"/>
      <c r="D9" s="23"/>
      <c r="E9" s="28">
        <f>SUM(E6:E8)</f>
        <v>3691.4761507000003</v>
      </c>
      <c r="F9" s="29">
        <f>SUM(F6:F8)</f>
        <v>11.756568667993989</v>
      </c>
      <c r="G9" s="28"/>
      <c r="H9" s="17"/>
      <c r="I9" s="17"/>
    </row>
    <row r="10" spans="1:9" x14ac:dyDescent="0.2">
      <c r="A10" s="24"/>
      <c r="B10" s="24"/>
      <c r="C10" s="24"/>
      <c r="D10" s="24"/>
      <c r="E10" s="25"/>
      <c r="F10" s="26"/>
      <c r="G10" s="25"/>
    </row>
    <row r="11" spans="1:9" x14ac:dyDescent="0.2">
      <c r="A11" s="23" t="s">
        <v>45</v>
      </c>
      <c r="B11" s="24"/>
      <c r="C11" s="24"/>
      <c r="D11" s="24"/>
      <c r="E11" s="25"/>
      <c r="F11" s="26"/>
      <c r="G11" s="25"/>
    </row>
    <row r="12" spans="1:9" x14ac:dyDescent="0.2">
      <c r="A12" s="23" t="s">
        <v>46</v>
      </c>
      <c r="B12" s="24"/>
      <c r="C12" s="24"/>
      <c r="D12" s="24"/>
      <c r="E12" s="25"/>
      <c r="F12" s="26"/>
      <c r="G12" s="25"/>
    </row>
    <row r="13" spans="1:9" x14ac:dyDescent="0.2">
      <c r="A13" s="24" t="s">
        <v>991</v>
      </c>
      <c r="B13" s="24" t="s">
        <v>992</v>
      </c>
      <c r="C13" s="24" t="s">
        <v>47</v>
      </c>
      <c r="D13" s="27">
        <v>500</v>
      </c>
      <c r="E13" s="25">
        <v>2401.8049999999998</v>
      </c>
      <c r="F13" s="26">
        <v>7.6492395607856798</v>
      </c>
      <c r="G13" s="25">
        <v>7.5749000000000004</v>
      </c>
    </row>
    <row r="14" spans="1:9" x14ac:dyDescent="0.2">
      <c r="A14" s="24" t="s">
        <v>946</v>
      </c>
      <c r="B14" s="24" t="s">
        <v>947</v>
      </c>
      <c r="C14" s="24" t="s">
        <v>49</v>
      </c>
      <c r="D14" s="27">
        <v>500</v>
      </c>
      <c r="E14" s="25">
        <v>2395.2824999999998</v>
      </c>
      <c r="F14" s="26">
        <v>7.6284667815487204</v>
      </c>
      <c r="G14" s="25">
        <v>7.6351000000000004</v>
      </c>
    </row>
    <row r="15" spans="1:9" x14ac:dyDescent="0.2">
      <c r="A15" s="23" t="s">
        <v>27</v>
      </c>
      <c r="B15" s="23"/>
      <c r="C15" s="23"/>
      <c r="D15" s="23"/>
      <c r="E15" s="28">
        <f>SUM(E12:E14)</f>
        <v>4797.0874999999996</v>
      </c>
      <c r="F15" s="29">
        <f>SUM(F12:F14)</f>
        <v>15.277706342334401</v>
      </c>
      <c r="G15" s="28"/>
      <c r="H15" s="17"/>
      <c r="I15" s="17"/>
    </row>
    <row r="16" spans="1:9" x14ac:dyDescent="0.2">
      <c r="A16" s="24"/>
      <c r="B16" s="24"/>
      <c r="C16" s="24"/>
      <c r="D16" s="24"/>
      <c r="E16" s="25"/>
      <c r="F16" s="26"/>
      <c r="G16" s="25"/>
    </row>
    <row r="17" spans="1:9" x14ac:dyDescent="0.2">
      <c r="A17" s="23" t="s">
        <v>53</v>
      </c>
      <c r="B17" s="24"/>
      <c r="C17" s="24"/>
      <c r="D17" s="24"/>
      <c r="E17" s="25"/>
      <c r="F17" s="26"/>
      <c r="G17" s="25"/>
    </row>
    <row r="18" spans="1:9" x14ac:dyDescent="0.2">
      <c r="A18" s="24" t="s">
        <v>960</v>
      </c>
      <c r="B18" s="24" t="s">
        <v>961</v>
      </c>
      <c r="C18" s="24" t="s">
        <v>47</v>
      </c>
      <c r="D18" s="27">
        <v>500</v>
      </c>
      <c r="E18" s="25">
        <v>2347.5475000000001</v>
      </c>
      <c r="F18" s="26">
        <v>7.4764409299770502</v>
      </c>
      <c r="G18" s="25">
        <v>7.9012000000000002</v>
      </c>
    </row>
    <row r="19" spans="1:9" x14ac:dyDescent="0.2">
      <c r="A19" s="24" t="s">
        <v>873</v>
      </c>
      <c r="B19" s="24" t="s">
        <v>874</v>
      </c>
      <c r="C19" s="24" t="s">
        <v>47</v>
      </c>
      <c r="D19" s="27">
        <v>100</v>
      </c>
      <c r="E19" s="25">
        <v>498.89299999999997</v>
      </c>
      <c r="F19" s="26">
        <v>1.5888684019722901</v>
      </c>
      <c r="G19" s="25">
        <v>6.7507000000000001</v>
      </c>
    </row>
    <row r="20" spans="1:9" x14ac:dyDescent="0.2">
      <c r="A20" s="24" t="s">
        <v>897</v>
      </c>
      <c r="B20" s="24" t="s">
        <v>898</v>
      </c>
      <c r="C20" s="24" t="s">
        <v>52</v>
      </c>
      <c r="D20" s="27">
        <v>100</v>
      </c>
      <c r="E20" s="25">
        <v>494.32049999999998</v>
      </c>
      <c r="F20" s="26">
        <v>1.57430595918793</v>
      </c>
      <c r="G20" s="25">
        <v>7.6249000000000002</v>
      </c>
    </row>
    <row r="21" spans="1:9" x14ac:dyDescent="0.2">
      <c r="A21" s="23" t="s">
        <v>27</v>
      </c>
      <c r="B21" s="23"/>
      <c r="C21" s="23"/>
      <c r="D21" s="23"/>
      <c r="E21" s="28">
        <f>SUM(E17:E20)</f>
        <v>3340.761</v>
      </c>
      <c r="F21" s="29">
        <f>SUM(F17:F20)</f>
        <v>10.63961529113727</v>
      </c>
      <c r="G21" s="28"/>
      <c r="H21" s="17"/>
      <c r="I21" s="17"/>
    </row>
    <row r="22" spans="1:9" x14ac:dyDescent="0.2">
      <c r="A22" s="24"/>
      <c r="B22" s="24"/>
      <c r="C22" s="24"/>
      <c r="D22" s="24"/>
      <c r="E22" s="25"/>
      <c r="F22" s="26"/>
      <c r="G22" s="25"/>
    </row>
    <row r="23" spans="1:9" x14ac:dyDescent="0.2">
      <c r="A23" s="23" t="s">
        <v>60</v>
      </c>
      <c r="B23" s="24"/>
      <c r="C23" s="24"/>
      <c r="D23" s="24"/>
      <c r="E23" s="25"/>
      <c r="F23" s="26"/>
      <c r="G23" s="25"/>
    </row>
    <row r="24" spans="1:9" x14ac:dyDescent="0.2">
      <c r="A24" s="24" t="s">
        <v>993</v>
      </c>
      <c r="B24" s="24" t="s">
        <v>994</v>
      </c>
      <c r="C24" s="24" t="s">
        <v>63</v>
      </c>
      <c r="D24" s="27">
        <v>7500000</v>
      </c>
      <c r="E24" s="25">
        <v>7565.07</v>
      </c>
      <c r="F24" s="26">
        <v>24.0931435833104</v>
      </c>
      <c r="G24" s="25">
        <v>6.6919407222933804</v>
      </c>
    </row>
    <row r="25" spans="1:9" x14ac:dyDescent="0.2">
      <c r="A25" s="24" t="s">
        <v>995</v>
      </c>
      <c r="B25" s="24" t="s">
        <v>996</v>
      </c>
      <c r="C25" s="24" t="s">
        <v>63</v>
      </c>
      <c r="D25" s="27">
        <v>3000000</v>
      </c>
      <c r="E25" s="25">
        <v>3023.5169999999998</v>
      </c>
      <c r="F25" s="26">
        <v>9.6292604308459904</v>
      </c>
      <c r="G25" s="25">
        <v>7.6301869643861799</v>
      </c>
    </row>
    <row r="26" spans="1:9" x14ac:dyDescent="0.2">
      <c r="A26" s="24" t="s">
        <v>997</v>
      </c>
      <c r="B26" s="24" t="s">
        <v>998</v>
      </c>
      <c r="C26" s="24" t="s">
        <v>63</v>
      </c>
      <c r="D26" s="27">
        <v>2500000</v>
      </c>
      <c r="E26" s="25">
        <v>2513.1937499999999</v>
      </c>
      <c r="F26" s="26">
        <v>8.0039891067007201</v>
      </c>
      <c r="G26" s="25">
        <v>6.9731989425805301</v>
      </c>
    </row>
    <row r="27" spans="1:9" x14ac:dyDescent="0.2">
      <c r="A27" s="24" t="s">
        <v>71</v>
      </c>
      <c r="B27" s="24" t="s">
        <v>70</v>
      </c>
      <c r="C27" s="24" t="s">
        <v>63</v>
      </c>
      <c r="D27" s="27">
        <v>2000000</v>
      </c>
      <c r="E27" s="25">
        <v>2028.1959999999999</v>
      </c>
      <c r="F27" s="26">
        <v>6.4593741291350799</v>
      </c>
      <c r="G27" s="25">
        <v>7.3527507812500001</v>
      </c>
    </row>
    <row r="28" spans="1:9" x14ac:dyDescent="0.2">
      <c r="A28" s="24" t="s">
        <v>999</v>
      </c>
      <c r="B28" s="24" t="s">
        <v>1000</v>
      </c>
      <c r="C28" s="24" t="s">
        <v>63</v>
      </c>
      <c r="D28" s="27">
        <v>1500000</v>
      </c>
      <c r="E28" s="25">
        <v>1527.1324999999999</v>
      </c>
      <c r="F28" s="26">
        <v>4.8635931449728602</v>
      </c>
      <c r="G28" s="25">
        <v>7.2881691667226001</v>
      </c>
    </row>
    <row r="29" spans="1:9" x14ac:dyDescent="0.2">
      <c r="A29" s="24" t="s">
        <v>1001</v>
      </c>
      <c r="B29" s="24" t="s">
        <v>1002</v>
      </c>
      <c r="C29" s="24" t="s">
        <v>63</v>
      </c>
      <c r="D29" s="27">
        <v>500000</v>
      </c>
      <c r="E29" s="25">
        <v>497.11930560000002</v>
      </c>
      <c r="F29" s="26">
        <v>1.58321956146558</v>
      </c>
      <c r="G29" s="25">
        <v>7.7345618185216498</v>
      </c>
    </row>
    <row r="30" spans="1:9" x14ac:dyDescent="0.2">
      <c r="A30" s="24" t="s">
        <v>65</v>
      </c>
      <c r="B30" s="24" t="s">
        <v>64</v>
      </c>
      <c r="C30" s="24" t="s">
        <v>63</v>
      </c>
      <c r="D30" s="27">
        <v>500000</v>
      </c>
      <c r="E30" s="25">
        <v>487.24919440000002</v>
      </c>
      <c r="F30" s="26">
        <v>1.55178535050324</v>
      </c>
      <c r="G30" s="25">
        <v>7.2675334516124996</v>
      </c>
    </row>
    <row r="31" spans="1:9" x14ac:dyDescent="0.2">
      <c r="A31" s="23" t="s">
        <v>27</v>
      </c>
      <c r="B31" s="23"/>
      <c r="C31" s="23"/>
      <c r="D31" s="23"/>
      <c r="E31" s="28">
        <f>SUM(E24:E30)</f>
        <v>17641.477750000002</v>
      </c>
      <c r="F31" s="29">
        <f>SUM(F24:F30)</f>
        <v>56.18436530693387</v>
      </c>
      <c r="G31" s="28"/>
      <c r="H31" s="17"/>
      <c r="I31" s="17"/>
    </row>
    <row r="32" spans="1:9" x14ac:dyDescent="0.2">
      <c r="A32" s="24"/>
      <c r="B32" s="24"/>
      <c r="C32" s="24"/>
      <c r="D32" s="24"/>
      <c r="E32" s="25"/>
      <c r="F32" s="26"/>
      <c r="G32" s="25"/>
    </row>
    <row r="33" spans="1:9" x14ac:dyDescent="0.2">
      <c r="A33" s="23" t="s">
        <v>30</v>
      </c>
      <c r="B33" s="23"/>
      <c r="C33" s="23"/>
      <c r="D33" s="23"/>
      <c r="E33" s="28">
        <f>E9+E15+E21+E31</f>
        <v>29470.802400700002</v>
      </c>
      <c r="F33" s="29">
        <f>F9+F15+F21+F31</f>
        <v>93.858255608399531</v>
      </c>
      <c r="G33" s="28"/>
      <c r="H33" s="17"/>
      <c r="I33" s="17"/>
    </row>
    <row r="34" spans="1:9" x14ac:dyDescent="0.2">
      <c r="A34" s="23"/>
      <c r="B34" s="23"/>
      <c r="C34" s="23"/>
      <c r="D34" s="23"/>
      <c r="E34" s="28"/>
      <c r="F34" s="29"/>
      <c r="G34" s="28"/>
      <c r="H34" s="17"/>
      <c r="I34" s="17"/>
    </row>
    <row r="35" spans="1:9" x14ac:dyDescent="0.2">
      <c r="A35" s="23" t="s">
        <v>32</v>
      </c>
      <c r="B35" s="23"/>
      <c r="C35" s="23"/>
      <c r="D35" s="23"/>
      <c r="E35" s="28">
        <f>E37-(E9+E15+E21+E31)</f>
        <v>1928.4625969999979</v>
      </c>
      <c r="F35" s="29">
        <f>F37-(F9+F15+F21+F31)</f>
        <v>6.1417443916004686</v>
      </c>
      <c r="G35" s="28"/>
      <c r="H35" s="17"/>
      <c r="I35" s="17"/>
    </row>
    <row r="36" spans="1:9" x14ac:dyDescent="0.2">
      <c r="A36" s="23"/>
      <c r="B36" s="23"/>
      <c r="C36" s="23"/>
      <c r="D36" s="23"/>
      <c r="E36" s="28"/>
      <c r="F36" s="29"/>
      <c r="G36" s="28"/>
      <c r="H36" s="17"/>
      <c r="I36" s="17"/>
    </row>
    <row r="37" spans="1:9" x14ac:dyDescent="0.2">
      <c r="A37" s="30" t="s">
        <v>31</v>
      </c>
      <c r="B37" s="30"/>
      <c r="C37" s="30"/>
      <c r="D37" s="30"/>
      <c r="E37" s="31">
        <v>31399.2649977</v>
      </c>
      <c r="F37" s="32">
        <v>100</v>
      </c>
      <c r="G37" s="31"/>
      <c r="H37" s="17"/>
      <c r="I37" s="17"/>
    </row>
    <row r="39" spans="1:9" x14ac:dyDescent="0.2">
      <c r="A39" s="17" t="s">
        <v>56</v>
      </c>
    </row>
    <row r="40" spans="1:9" x14ac:dyDescent="0.2">
      <c r="A40" s="17" t="s">
        <v>34</v>
      </c>
    </row>
    <row r="41" spans="1:9" x14ac:dyDescent="0.2">
      <c r="A41" s="17"/>
    </row>
    <row r="42" spans="1:9" ht="34.15" customHeight="1" x14ac:dyDescent="0.2">
      <c r="A42" s="93" t="s">
        <v>1003</v>
      </c>
      <c r="B42" s="93"/>
      <c r="C42" s="93"/>
      <c r="D42" s="93"/>
      <c r="E42" s="93"/>
      <c r="F42" s="93"/>
      <c r="G42" s="93"/>
    </row>
    <row r="43" spans="1:9" ht="15" customHeight="1" x14ac:dyDescent="0.2">
      <c r="A43" s="68"/>
      <c r="B43" s="68"/>
      <c r="C43" s="68"/>
      <c r="D43" s="68"/>
      <c r="E43" s="68"/>
      <c r="F43" s="68"/>
      <c r="G43" s="68"/>
    </row>
    <row r="44" spans="1:9" x14ac:dyDescent="0.2">
      <c r="A44" s="17" t="s">
        <v>35</v>
      </c>
    </row>
    <row r="45" spans="1:9" x14ac:dyDescent="0.2">
      <c r="A45" s="17" t="s">
        <v>36</v>
      </c>
    </row>
    <row r="46" spans="1:9" x14ac:dyDescent="0.2">
      <c r="A46" s="17" t="s">
        <v>37</v>
      </c>
      <c r="B46" s="17"/>
      <c r="C46" s="33" t="s">
        <v>39</v>
      </c>
      <c r="D46" s="17" t="s">
        <v>38</v>
      </c>
    </row>
    <row r="47" spans="1:9" x14ac:dyDescent="0.2">
      <c r="A47" s="7" t="s">
        <v>72</v>
      </c>
      <c r="C47" s="34">
        <v>32.682299999999998</v>
      </c>
      <c r="D47" s="34">
        <v>33.707299999999996</v>
      </c>
    </row>
    <row r="48" spans="1:9" x14ac:dyDescent="0.2">
      <c r="A48" s="7" t="s">
        <v>924</v>
      </c>
      <c r="C48" s="34">
        <v>10.045400000000001</v>
      </c>
      <c r="D48" s="34">
        <v>10.121</v>
      </c>
    </row>
    <row r="49" spans="1:5" x14ac:dyDescent="0.2">
      <c r="A49" s="7" t="s">
        <v>73</v>
      </c>
      <c r="C49" s="34">
        <v>34.930500000000002</v>
      </c>
      <c r="D49" s="34">
        <v>36.158200000000001</v>
      </c>
    </row>
    <row r="50" spans="1:5" x14ac:dyDescent="0.2">
      <c r="A50" s="7" t="s">
        <v>926</v>
      </c>
      <c r="C50" s="34">
        <v>10</v>
      </c>
      <c r="D50" s="34">
        <v>10.0197</v>
      </c>
    </row>
    <row r="52" spans="1:5" x14ac:dyDescent="0.2">
      <c r="A52" s="17" t="s">
        <v>41</v>
      </c>
    </row>
    <row r="53" spans="1:5" x14ac:dyDescent="0.2">
      <c r="A53" s="89" t="s">
        <v>57</v>
      </c>
      <c r="B53" s="90"/>
      <c r="C53" s="37" t="s">
        <v>58</v>
      </c>
    </row>
    <row r="54" spans="1:5" x14ac:dyDescent="0.2">
      <c r="A54" s="85" t="s">
        <v>924</v>
      </c>
      <c r="B54" s="86"/>
      <c r="C54" s="38">
        <v>0.23616398</v>
      </c>
    </row>
    <row r="55" spans="1:5" x14ac:dyDescent="0.2">
      <c r="A55" s="85" t="s">
        <v>926</v>
      </c>
      <c r="B55" s="86"/>
      <c r="C55" s="38">
        <v>0.31860116999999999</v>
      </c>
    </row>
    <row r="56" spans="1:5" x14ac:dyDescent="0.2">
      <c r="A56" s="7" t="s">
        <v>59</v>
      </c>
    </row>
    <row r="57" spans="1:5" x14ac:dyDescent="0.2">
      <c r="A57" s="7" t="s">
        <v>40</v>
      </c>
    </row>
    <row r="59" spans="1:5" x14ac:dyDescent="0.2">
      <c r="A59" s="17" t="s">
        <v>917</v>
      </c>
      <c r="D59" s="35">
        <v>2.9727677483977302</v>
      </c>
      <c r="E59" s="10" t="s">
        <v>43</v>
      </c>
    </row>
    <row r="61" spans="1:5" x14ac:dyDescent="0.2">
      <c r="A61" s="17" t="s">
        <v>834</v>
      </c>
      <c r="D61" s="33" t="s">
        <v>42</v>
      </c>
    </row>
    <row r="63" spans="1:5" x14ac:dyDescent="0.2">
      <c r="A63" s="17" t="s">
        <v>918</v>
      </c>
    </row>
    <row r="64" spans="1:5" ht="15" x14ac:dyDescent="0.25">
      <c r="A64" s="69"/>
    </row>
    <row r="65" spans="1:1" x14ac:dyDescent="0.2">
      <c r="A65" s="57" t="s">
        <v>805</v>
      </c>
    </row>
    <row r="66" spans="1:1" x14ac:dyDescent="0.2">
      <c r="A66" s="59"/>
    </row>
    <row r="67" spans="1:1" x14ac:dyDescent="0.2">
      <c r="A67" s="59"/>
    </row>
    <row r="68" spans="1:1" x14ac:dyDescent="0.2">
      <c r="A68" s="59"/>
    </row>
    <row r="69" spans="1:1" x14ac:dyDescent="0.2">
      <c r="A69" s="59"/>
    </row>
    <row r="70" spans="1:1" x14ac:dyDescent="0.2">
      <c r="A70" s="59"/>
    </row>
    <row r="71" spans="1:1" x14ac:dyDescent="0.2">
      <c r="A71" s="59"/>
    </row>
    <row r="72" spans="1:1" x14ac:dyDescent="0.2">
      <c r="A72" s="59"/>
    </row>
    <row r="73" spans="1:1" x14ac:dyDescent="0.2">
      <c r="A73" s="59"/>
    </row>
    <row r="74" spans="1:1" x14ac:dyDescent="0.2">
      <c r="A74" s="59"/>
    </row>
    <row r="75" spans="1:1" x14ac:dyDescent="0.2">
      <c r="A75" s="59"/>
    </row>
    <row r="76" spans="1:1" x14ac:dyDescent="0.2">
      <c r="A76" s="59"/>
    </row>
    <row r="77" spans="1:1" x14ac:dyDescent="0.2">
      <c r="A77" s="59"/>
    </row>
    <row r="78" spans="1:1" x14ac:dyDescent="0.2">
      <c r="A78" s="59"/>
    </row>
    <row r="79" spans="1:1" x14ac:dyDescent="0.2">
      <c r="A79" s="57" t="s">
        <v>1004</v>
      </c>
    </row>
    <row r="80" spans="1:1" x14ac:dyDescent="0.2">
      <c r="A80" s="59"/>
    </row>
    <row r="81" spans="1:1" x14ac:dyDescent="0.2">
      <c r="A81" s="57" t="s">
        <v>806</v>
      </c>
    </row>
    <row r="82" spans="1:1" x14ac:dyDescent="0.2">
      <c r="A82" s="59"/>
    </row>
    <row r="83" spans="1:1" x14ac:dyDescent="0.2">
      <c r="A83" s="59"/>
    </row>
    <row r="84" spans="1:1" x14ac:dyDescent="0.2">
      <c r="A84" s="59"/>
    </row>
    <row r="85" spans="1:1" x14ac:dyDescent="0.2">
      <c r="A85" s="59"/>
    </row>
    <row r="86" spans="1:1" x14ac:dyDescent="0.2">
      <c r="A86" s="59"/>
    </row>
    <row r="87" spans="1:1" x14ac:dyDescent="0.2">
      <c r="A87" s="59"/>
    </row>
    <row r="88" spans="1:1" x14ac:dyDescent="0.2">
      <c r="A88" s="59"/>
    </row>
    <row r="89" spans="1:1" x14ac:dyDescent="0.2">
      <c r="A89" s="59"/>
    </row>
    <row r="90" spans="1:1" x14ac:dyDescent="0.2">
      <c r="A90" s="59"/>
    </row>
    <row r="91" spans="1:1" x14ac:dyDescent="0.2">
      <c r="A91" s="59"/>
    </row>
    <row r="92" spans="1:1" x14ac:dyDescent="0.2">
      <c r="A92" s="59"/>
    </row>
    <row r="93" spans="1:1" x14ac:dyDescent="0.2">
      <c r="A93" s="59"/>
    </row>
    <row r="94" spans="1:1" x14ac:dyDescent="0.2">
      <c r="A94" s="59"/>
    </row>
  </sheetData>
  <mergeCells count="5">
    <mergeCell ref="A1:G1"/>
    <mergeCell ref="A42:G42"/>
    <mergeCell ref="A53:B53"/>
    <mergeCell ref="A54:B54"/>
    <mergeCell ref="A55:B55"/>
  </mergeCells>
  <conditionalFormatting sqref="F2:F3 F5:F41 F44:F62">
    <cfRule type="cellIs" dxfId="85" priority="4" stopIfTrue="1" operator="between">
      <formula>0.009</formula>
      <formula>-0.009</formula>
    </cfRule>
  </conditionalFormatting>
  <conditionalFormatting sqref="F63 F101:F196">
    <cfRule type="cellIs" dxfId="84" priority="3" stopIfTrue="1" operator="between">
      <formula>0.009</formula>
      <formula>-0.009</formula>
    </cfRule>
  </conditionalFormatting>
  <conditionalFormatting sqref="F97:F100">
    <cfRule type="cellIs" dxfId="83" priority="2" stopIfTrue="1" operator="between">
      <formula>0.009</formula>
      <formula>-0.009</formula>
    </cfRule>
  </conditionalFormatting>
  <conditionalFormatting sqref="F64:F96">
    <cfRule type="cellIs" dxfId="8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07"/>
  <sheetViews>
    <sheetView workbookViewId="0">
      <selection sqref="A1:G1"/>
    </sheetView>
  </sheetViews>
  <sheetFormatPr defaultColWidth="9.140625" defaultRowHeight="11.25" x14ac:dyDescent="0.2"/>
  <cols>
    <col min="1" max="1" width="37.5703125" style="7" customWidth="1"/>
    <col min="2" max="2" width="52.7109375" style="7" customWidth="1"/>
    <col min="3" max="3" width="21.7109375" style="7" bestFit="1" customWidth="1"/>
    <col min="4" max="4" width="13.28515625" style="7" bestFit="1" customWidth="1"/>
    <col min="5" max="5" width="23.28515625" style="10" customWidth="1"/>
    <col min="6" max="6" width="11.28515625" style="11" bestFit="1" customWidth="1"/>
    <col min="7" max="7" width="14.28515625" style="10" customWidth="1"/>
    <col min="8" max="16384" width="9.140625" style="7"/>
  </cols>
  <sheetData>
    <row r="1" spans="1:7" s="1" customFormat="1" ht="15" x14ac:dyDescent="0.2">
      <c r="A1" s="87" t="s">
        <v>1005</v>
      </c>
      <c r="B1" s="88"/>
      <c r="C1" s="88"/>
      <c r="D1" s="88"/>
      <c r="E1" s="88"/>
      <c r="F1" s="88"/>
      <c r="G1" s="88"/>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33</v>
      </c>
      <c r="D4" s="13" t="s">
        <v>1</v>
      </c>
      <c r="E4" s="15" t="s">
        <v>6</v>
      </c>
      <c r="F4" s="12" t="s">
        <v>3</v>
      </c>
      <c r="G4" s="12" t="s">
        <v>5</v>
      </c>
    </row>
    <row r="5" spans="1:7" x14ac:dyDescent="0.2">
      <c r="A5" s="19" t="s">
        <v>25</v>
      </c>
      <c r="B5" s="20"/>
      <c r="C5" s="20"/>
      <c r="D5" s="20"/>
      <c r="E5" s="21"/>
      <c r="F5" s="22"/>
      <c r="G5" s="21"/>
    </row>
    <row r="6" spans="1:7" x14ac:dyDescent="0.2">
      <c r="A6" s="23" t="s">
        <v>26</v>
      </c>
      <c r="B6" s="24"/>
      <c r="C6" s="24"/>
      <c r="D6" s="24"/>
      <c r="E6" s="25"/>
      <c r="F6" s="26"/>
      <c r="G6" s="25"/>
    </row>
    <row r="7" spans="1:7" x14ac:dyDescent="0.2">
      <c r="A7" s="24" t="s">
        <v>1006</v>
      </c>
      <c r="B7" s="24" t="s">
        <v>1007</v>
      </c>
      <c r="C7" s="24" t="s">
        <v>1008</v>
      </c>
      <c r="D7" s="27">
        <v>550</v>
      </c>
      <c r="E7" s="25">
        <v>5918.4836986</v>
      </c>
      <c r="F7" s="26">
        <v>7.8916388441515197</v>
      </c>
      <c r="G7" s="25">
        <v>6.9997999999999996</v>
      </c>
    </row>
    <row r="8" spans="1:7" x14ac:dyDescent="0.2">
      <c r="A8" s="24" t="s">
        <v>1009</v>
      </c>
      <c r="B8" s="24" t="s">
        <v>1010</v>
      </c>
      <c r="C8" s="24" t="s">
        <v>76</v>
      </c>
      <c r="D8" s="27">
        <v>500</v>
      </c>
      <c r="E8" s="25">
        <v>5278.1530137</v>
      </c>
      <c r="F8" s="26">
        <v>7.0378291923222296</v>
      </c>
      <c r="G8" s="25">
        <v>7.62</v>
      </c>
    </row>
    <row r="9" spans="1:7" x14ac:dyDescent="0.2">
      <c r="A9" s="24" t="s">
        <v>1011</v>
      </c>
      <c r="B9" s="24" t="s">
        <v>1012</v>
      </c>
      <c r="C9" s="24" t="s">
        <v>76</v>
      </c>
      <c r="D9" s="27">
        <v>500</v>
      </c>
      <c r="E9" s="25">
        <v>5249.3327397000003</v>
      </c>
      <c r="F9" s="26">
        <v>6.9994005667857104</v>
      </c>
      <c r="G9" s="25">
        <v>7.3300999999999998</v>
      </c>
    </row>
    <row r="10" spans="1:7" x14ac:dyDescent="0.2">
      <c r="A10" s="24" t="s">
        <v>1013</v>
      </c>
      <c r="B10" s="24" t="s">
        <v>1014</v>
      </c>
      <c r="C10" s="24" t="s">
        <v>76</v>
      </c>
      <c r="D10" s="27">
        <v>500</v>
      </c>
      <c r="E10" s="25">
        <v>4989.1675341999999</v>
      </c>
      <c r="F10" s="26">
        <v>6.6524992410109798</v>
      </c>
      <c r="G10" s="25">
        <v>7.9</v>
      </c>
    </row>
    <row r="11" spans="1:7" x14ac:dyDescent="0.2">
      <c r="A11" s="24" t="s">
        <v>1015</v>
      </c>
      <c r="B11" s="24" t="s">
        <v>1016</v>
      </c>
      <c r="C11" s="24" t="s">
        <v>987</v>
      </c>
      <c r="D11" s="27">
        <v>500</v>
      </c>
      <c r="E11" s="25">
        <v>4877.5891095999996</v>
      </c>
      <c r="F11" s="26">
        <v>6.5037218387937701</v>
      </c>
      <c r="G11" s="25">
        <v>7.8</v>
      </c>
    </row>
    <row r="12" spans="1:7" x14ac:dyDescent="0.2">
      <c r="A12" s="24" t="s">
        <v>1017</v>
      </c>
      <c r="B12" s="24" t="s">
        <v>1018</v>
      </c>
      <c r="C12" s="24" t="s">
        <v>1019</v>
      </c>
      <c r="D12" s="27">
        <v>250</v>
      </c>
      <c r="E12" s="25">
        <v>2688.690274</v>
      </c>
      <c r="F12" s="26">
        <v>3.5850690289490701</v>
      </c>
      <c r="G12" s="25">
        <v>6.8244999999999996</v>
      </c>
    </row>
    <row r="13" spans="1:7" x14ac:dyDescent="0.2">
      <c r="A13" s="24" t="s">
        <v>1020</v>
      </c>
      <c r="B13" s="24" t="s">
        <v>1021</v>
      </c>
      <c r="C13" s="24" t="s">
        <v>76</v>
      </c>
      <c r="D13" s="27">
        <v>250</v>
      </c>
      <c r="E13" s="25">
        <v>2636.8032877000001</v>
      </c>
      <c r="F13" s="26">
        <v>3.5158835116031502</v>
      </c>
      <c r="G13" s="25">
        <v>7.6798999999999999</v>
      </c>
    </row>
    <row r="14" spans="1:7" x14ac:dyDescent="0.2">
      <c r="A14" s="24" t="s">
        <v>1022</v>
      </c>
      <c r="B14" s="24" t="s">
        <v>1023</v>
      </c>
      <c r="C14" s="24" t="s">
        <v>76</v>
      </c>
      <c r="D14" s="27">
        <v>250</v>
      </c>
      <c r="E14" s="25">
        <v>2623.3597602999998</v>
      </c>
      <c r="F14" s="26">
        <v>3.4979580650808599</v>
      </c>
      <c r="G14" s="25">
        <v>7.4950000000000001</v>
      </c>
    </row>
    <row r="15" spans="1:7" x14ac:dyDescent="0.2">
      <c r="A15" s="24" t="s">
        <v>1024</v>
      </c>
      <c r="B15" s="24" t="s">
        <v>1025</v>
      </c>
      <c r="C15" s="24" t="s">
        <v>76</v>
      </c>
      <c r="D15" s="27">
        <v>250</v>
      </c>
      <c r="E15" s="25">
        <v>2616.59</v>
      </c>
      <c r="F15" s="26">
        <v>3.4889313436992202</v>
      </c>
      <c r="G15" s="25">
        <v>7.3449999999999998</v>
      </c>
    </row>
    <row r="16" spans="1:7" x14ac:dyDescent="0.2">
      <c r="A16" s="24" t="s">
        <v>852</v>
      </c>
      <c r="B16" s="24" t="s">
        <v>853</v>
      </c>
      <c r="C16" s="24" t="s">
        <v>854</v>
      </c>
      <c r="D16" s="27">
        <v>250</v>
      </c>
      <c r="E16" s="25">
        <v>2613.9111985999998</v>
      </c>
      <c r="F16" s="26">
        <v>3.4853594603823801</v>
      </c>
      <c r="G16" s="25">
        <v>7.8250000000000002</v>
      </c>
    </row>
    <row r="17" spans="1:9" x14ac:dyDescent="0.2">
      <c r="A17" s="24" t="s">
        <v>1026</v>
      </c>
      <c r="B17" s="24" t="s">
        <v>1027</v>
      </c>
      <c r="C17" s="24" t="s">
        <v>76</v>
      </c>
      <c r="D17" s="27">
        <v>250</v>
      </c>
      <c r="E17" s="25">
        <v>2591.3892123000001</v>
      </c>
      <c r="F17" s="26">
        <v>3.4553289000254099</v>
      </c>
      <c r="G17" s="25">
        <v>7.44</v>
      </c>
    </row>
    <row r="18" spans="1:9" x14ac:dyDescent="0.2">
      <c r="A18" s="24" t="s">
        <v>1028</v>
      </c>
      <c r="B18" s="24" t="s">
        <v>1029</v>
      </c>
      <c r="C18" s="24" t="s">
        <v>987</v>
      </c>
      <c r="D18" s="27">
        <v>250</v>
      </c>
      <c r="E18" s="25">
        <v>2430.4526027000002</v>
      </c>
      <c r="F18" s="26">
        <v>3.2407378553519601</v>
      </c>
      <c r="G18" s="25">
        <v>7.71</v>
      </c>
    </row>
    <row r="19" spans="1:9" x14ac:dyDescent="0.2">
      <c r="A19" s="24" t="s">
        <v>1030</v>
      </c>
      <c r="B19" s="24" t="s">
        <v>1031</v>
      </c>
      <c r="C19" s="24" t="s">
        <v>1019</v>
      </c>
      <c r="D19" s="27">
        <v>200</v>
      </c>
      <c r="E19" s="25">
        <v>2097.6371506999999</v>
      </c>
      <c r="F19" s="26">
        <v>2.79696551725152</v>
      </c>
      <c r="G19" s="25">
        <v>7.3449999999999998</v>
      </c>
    </row>
    <row r="20" spans="1:9" x14ac:dyDescent="0.2">
      <c r="A20" s="24" t="s">
        <v>1032</v>
      </c>
      <c r="B20" s="24" t="s">
        <v>1033</v>
      </c>
      <c r="C20" s="24" t="s">
        <v>76</v>
      </c>
      <c r="D20" s="27">
        <v>200</v>
      </c>
      <c r="E20" s="25">
        <v>2048.1470411</v>
      </c>
      <c r="F20" s="26">
        <v>2.7309759680341998</v>
      </c>
      <c r="G20" s="25">
        <v>7.5789</v>
      </c>
    </row>
    <row r="21" spans="1:9" x14ac:dyDescent="0.2">
      <c r="A21" s="24" t="s">
        <v>1034</v>
      </c>
      <c r="B21" s="24" t="s">
        <v>1035</v>
      </c>
      <c r="C21" s="24" t="s">
        <v>1036</v>
      </c>
      <c r="D21" s="27">
        <v>160</v>
      </c>
      <c r="E21" s="25">
        <v>1797.1292711999999</v>
      </c>
      <c r="F21" s="26">
        <v>2.3962717288413602</v>
      </c>
      <c r="G21" s="25">
        <v>8.0311000000000003</v>
      </c>
    </row>
    <row r="22" spans="1:9" x14ac:dyDescent="0.2">
      <c r="A22" s="24" t="s">
        <v>1037</v>
      </c>
      <c r="B22" s="24" t="s">
        <v>1038</v>
      </c>
      <c r="C22" s="24" t="s">
        <v>1019</v>
      </c>
      <c r="D22" s="27">
        <v>150</v>
      </c>
      <c r="E22" s="25">
        <v>1521.5139862999999</v>
      </c>
      <c r="F22" s="26">
        <v>2.0287694429309999</v>
      </c>
      <c r="G22" s="25">
        <v>7.8049999999999997</v>
      </c>
    </row>
    <row r="23" spans="1:9" x14ac:dyDescent="0.2">
      <c r="A23" s="24" t="s">
        <v>1039</v>
      </c>
      <c r="B23" s="24" t="s">
        <v>1040</v>
      </c>
      <c r="C23" s="24" t="s">
        <v>76</v>
      </c>
      <c r="D23" s="27">
        <v>140</v>
      </c>
      <c r="E23" s="25">
        <v>1412.2779425000001</v>
      </c>
      <c r="F23" s="26">
        <v>1.8831153446291899</v>
      </c>
      <c r="G23" s="25">
        <v>7.4401000000000002</v>
      </c>
    </row>
    <row r="24" spans="1:9" x14ac:dyDescent="0.2">
      <c r="A24" s="24" t="s">
        <v>1041</v>
      </c>
      <c r="B24" s="24" t="s">
        <v>1042</v>
      </c>
      <c r="C24" s="24" t="s">
        <v>76</v>
      </c>
      <c r="D24" s="27">
        <v>100</v>
      </c>
      <c r="E24" s="25">
        <v>1023.7680685</v>
      </c>
      <c r="F24" s="26">
        <v>1.3650806977279799</v>
      </c>
      <c r="G24" s="25">
        <v>7.65</v>
      </c>
    </row>
    <row r="25" spans="1:9" x14ac:dyDescent="0.2">
      <c r="A25" s="24" t="s">
        <v>1043</v>
      </c>
      <c r="B25" s="24" t="s">
        <v>1044</v>
      </c>
      <c r="C25" s="24" t="s">
        <v>76</v>
      </c>
      <c r="D25" s="27">
        <v>100</v>
      </c>
      <c r="E25" s="25">
        <v>1010.2662877</v>
      </c>
      <c r="F25" s="26">
        <v>1.34707757678474</v>
      </c>
      <c r="G25" s="25">
        <v>7.6875</v>
      </c>
    </row>
    <row r="26" spans="1:9" x14ac:dyDescent="0.2">
      <c r="A26" s="24" t="s">
        <v>1045</v>
      </c>
      <c r="B26" s="24" t="s">
        <v>1046</v>
      </c>
      <c r="C26" s="24" t="s">
        <v>76</v>
      </c>
      <c r="D26" s="27">
        <v>45</v>
      </c>
      <c r="E26" s="25">
        <v>495.01706300000001</v>
      </c>
      <c r="F26" s="26">
        <v>0.66005012125194695</v>
      </c>
      <c r="G26" s="25">
        <v>7.8825000000000003</v>
      </c>
    </row>
    <row r="27" spans="1:9" x14ac:dyDescent="0.2">
      <c r="A27" s="23" t="s">
        <v>27</v>
      </c>
      <c r="B27" s="23"/>
      <c r="C27" s="23"/>
      <c r="D27" s="23"/>
      <c r="E27" s="28">
        <f>SUM(E6:E26)</f>
        <v>55919.679242399994</v>
      </c>
      <c r="F27" s="29">
        <f>SUM(F6:F26)</f>
        <v>74.562664245608175</v>
      </c>
      <c r="G27" s="28"/>
      <c r="H27" s="17"/>
      <c r="I27" s="17"/>
    </row>
    <row r="28" spans="1:9" x14ac:dyDescent="0.2">
      <c r="A28" s="24"/>
      <c r="B28" s="24"/>
      <c r="C28" s="24"/>
      <c r="D28" s="24"/>
      <c r="E28" s="25"/>
      <c r="F28" s="26"/>
      <c r="G28" s="25"/>
    </row>
    <row r="29" spans="1:9" x14ac:dyDescent="0.2">
      <c r="A29" s="23" t="s">
        <v>60</v>
      </c>
      <c r="B29" s="24"/>
      <c r="C29" s="24"/>
      <c r="D29" s="24"/>
      <c r="E29" s="25"/>
      <c r="F29" s="26"/>
      <c r="G29" s="25"/>
    </row>
    <row r="30" spans="1:9" x14ac:dyDescent="0.2">
      <c r="A30" s="24" t="s">
        <v>71</v>
      </c>
      <c r="B30" s="24" t="s">
        <v>70</v>
      </c>
      <c r="C30" s="24" t="s">
        <v>63</v>
      </c>
      <c r="D30" s="27">
        <v>13000000</v>
      </c>
      <c r="E30" s="25">
        <v>13183.273999999999</v>
      </c>
      <c r="F30" s="26">
        <v>17.578427598964701</v>
      </c>
      <c r="G30" s="25">
        <v>7.3527507812500001</v>
      </c>
    </row>
    <row r="31" spans="1:9" x14ac:dyDescent="0.2">
      <c r="A31" s="24" t="s">
        <v>67</v>
      </c>
      <c r="B31" s="24" t="s">
        <v>66</v>
      </c>
      <c r="C31" s="24" t="s">
        <v>63</v>
      </c>
      <c r="D31" s="27">
        <v>2500000</v>
      </c>
      <c r="E31" s="25">
        <v>2563.3850000000002</v>
      </c>
      <c r="F31" s="26">
        <v>3.4179884018774098</v>
      </c>
      <c r="G31" s="25">
        <v>7.4916752049999999</v>
      </c>
    </row>
    <row r="32" spans="1:9" x14ac:dyDescent="0.2">
      <c r="A32" s="24" t="s">
        <v>62</v>
      </c>
      <c r="B32" s="24" t="s">
        <v>61</v>
      </c>
      <c r="C32" s="24" t="s">
        <v>63</v>
      </c>
      <c r="D32" s="27">
        <v>1000000</v>
      </c>
      <c r="E32" s="25">
        <v>964.62677780000001</v>
      </c>
      <c r="F32" s="26">
        <v>1.2862223734089</v>
      </c>
      <c r="G32" s="25">
        <v>7.3198273152000004</v>
      </c>
    </row>
    <row r="33" spans="1:9" x14ac:dyDescent="0.2">
      <c r="A33" s="23" t="s">
        <v>27</v>
      </c>
      <c r="B33" s="23"/>
      <c r="C33" s="23"/>
      <c r="D33" s="23"/>
      <c r="E33" s="28">
        <f>SUM(E30:E32)</f>
        <v>16711.2857778</v>
      </c>
      <c r="F33" s="29">
        <f>SUM(F30:F32)</f>
        <v>22.282638374251011</v>
      </c>
      <c r="G33" s="28"/>
      <c r="H33" s="17"/>
      <c r="I33" s="17"/>
    </row>
    <row r="34" spans="1:9" x14ac:dyDescent="0.2">
      <c r="A34" s="24"/>
      <c r="B34" s="24"/>
      <c r="C34" s="24"/>
      <c r="D34" s="24"/>
      <c r="E34" s="25"/>
      <c r="F34" s="26"/>
      <c r="G34" s="25"/>
    </row>
    <row r="35" spans="1:9" x14ac:dyDescent="0.2">
      <c r="A35" s="23" t="s">
        <v>30</v>
      </c>
      <c r="B35" s="23"/>
      <c r="C35" s="23"/>
      <c r="D35" s="23"/>
      <c r="E35" s="28">
        <f>E27+E33</f>
        <v>72630.96502019999</v>
      </c>
      <c r="F35" s="29">
        <f>F27+F33</f>
        <v>96.845302619859183</v>
      </c>
      <c r="G35" s="28"/>
      <c r="H35" s="17"/>
      <c r="I35" s="17"/>
    </row>
    <row r="36" spans="1:9" x14ac:dyDescent="0.2">
      <c r="A36" s="23"/>
      <c r="B36" s="23"/>
      <c r="C36" s="23"/>
      <c r="D36" s="23"/>
      <c r="E36" s="28"/>
      <c r="F36" s="29"/>
      <c r="G36" s="28"/>
      <c r="H36" s="17"/>
      <c r="I36" s="17"/>
    </row>
    <row r="37" spans="1:9" x14ac:dyDescent="0.2">
      <c r="A37" s="23" t="s">
        <v>32</v>
      </c>
      <c r="B37" s="23"/>
      <c r="C37" s="23"/>
      <c r="D37" s="23"/>
      <c r="E37" s="28">
        <f>E39-(E27+E33)</f>
        <v>2365.9249222000071</v>
      </c>
      <c r="F37" s="29">
        <f>F39-(F27+F33)</f>
        <v>3.1546973801408171</v>
      </c>
      <c r="G37" s="28"/>
      <c r="H37" s="17"/>
      <c r="I37" s="17"/>
    </row>
    <row r="38" spans="1:9" x14ac:dyDescent="0.2">
      <c r="A38" s="23"/>
      <c r="B38" s="23"/>
      <c r="C38" s="23"/>
      <c r="D38" s="23"/>
      <c r="E38" s="28"/>
      <c r="F38" s="29"/>
      <c r="G38" s="28"/>
      <c r="H38" s="17"/>
      <c r="I38" s="17"/>
    </row>
    <row r="39" spans="1:9" x14ac:dyDescent="0.2">
      <c r="A39" s="30" t="s">
        <v>31</v>
      </c>
      <c r="B39" s="30"/>
      <c r="C39" s="30"/>
      <c r="D39" s="30"/>
      <c r="E39" s="31">
        <v>74996.889942399997</v>
      </c>
      <c r="F39" s="32">
        <v>100</v>
      </c>
      <c r="G39" s="31"/>
      <c r="H39" s="17"/>
      <c r="I39" s="17"/>
    </row>
    <row r="41" spans="1:9" x14ac:dyDescent="0.2">
      <c r="A41" s="17" t="s">
        <v>34</v>
      </c>
    </row>
    <row r="43" spans="1:9" x14ac:dyDescent="0.2">
      <c r="A43" s="17" t="s">
        <v>35</v>
      </c>
    </row>
    <row r="44" spans="1:9" x14ac:dyDescent="0.2">
      <c r="A44" s="17" t="s">
        <v>36</v>
      </c>
    </row>
    <row r="45" spans="1:9" x14ac:dyDescent="0.2">
      <c r="A45" s="17" t="s">
        <v>37</v>
      </c>
      <c r="B45" s="17"/>
      <c r="C45" s="33" t="s">
        <v>39</v>
      </c>
      <c r="D45" s="17" t="s">
        <v>38</v>
      </c>
    </row>
    <row r="46" spans="1:9" x14ac:dyDescent="0.2">
      <c r="A46" s="7" t="s">
        <v>72</v>
      </c>
      <c r="C46" s="34">
        <v>80.593199999999996</v>
      </c>
      <c r="D46" s="34">
        <v>82.584000000000003</v>
      </c>
    </row>
    <row r="47" spans="1:9" x14ac:dyDescent="0.2">
      <c r="A47" s="7" t="s">
        <v>77</v>
      </c>
      <c r="C47" s="34">
        <v>15.041499999999999</v>
      </c>
      <c r="D47" s="34">
        <v>14.820600000000001</v>
      </c>
    </row>
    <row r="48" spans="1:9" x14ac:dyDescent="0.2">
      <c r="A48" s="7" t="s">
        <v>78</v>
      </c>
      <c r="C48" s="34">
        <v>12.4215</v>
      </c>
      <c r="D48" s="34">
        <v>12.1912</v>
      </c>
    </row>
    <row r="49" spans="1:4" x14ac:dyDescent="0.2">
      <c r="A49" s="7" t="s">
        <v>1047</v>
      </c>
      <c r="C49" s="34">
        <v>13.2447</v>
      </c>
      <c r="D49" s="34">
        <v>13.0304</v>
      </c>
    </row>
    <row r="50" spans="1:4" x14ac:dyDescent="0.2">
      <c r="A50" s="7" t="s">
        <v>1048</v>
      </c>
      <c r="C50" s="34">
        <v>16.799900000000001</v>
      </c>
      <c r="D50" s="34">
        <v>17.2149</v>
      </c>
    </row>
    <row r="51" spans="1:4" x14ac:dyDescent="0.2">
      <c r="A51" s="7" t="s">
        <v>73</v>
      </c>
      <c r="C51" s="34">
        <v>85.894300000000001</v>
      </c>
      <c r="D51" s="34">
        <v>88.257800000000003</v>
      </c>
    </row>
    <row r="52" spans="1:4" x14ac:dyDescent="0.2">
      <c r="A52" s="7" t="s">
        <v>79</v>
      </c>
      <c r="C52" s="34">
        <v>16.586099999999998</v>
      </c>
      <c r="D52" s="34">
        <v>16.4496</v>
      </c>
    </row>
    <row r="53" spans="1:4" x14ac:dyDescent="0.2">
      <c r="A53" s="7" t="s">
        <v>80</v>
      </c>
      <c r="C53" s="34">
        <v>13.748799999999999</v>
      </c>
      <c r="D53" s="34">
        <v>13.589600000000001</v>
      </c>
    </row>
    <row r="54" spans="1:4" x14ac:dyDescent="0.2">
      <c r="A54" s="7" t="s">
        <v>1049</v>
      </c>
      <c r="C54" s="34">
        <v>14.9536</v>
      </c>
      <c r="D54" s="34">
        <v>14.824</v>
      </c>
    </row>
    <row r="55" spans="1:4" x14ac:dyDescent="0.2">
      <c r="A55" s="7" t="s">
        <v>1050</v>
      </c>
      <c r="C55" s="34">
        <v>18.562100000000001</v>
      </c>
      <c r="D55" s="34">
        <v>19.073399999999999</v>
      </c>
    </row>
    <row r="57" spans="1:4" x14ac:dyDescent="0.2">
      <c r="A57" s="17" t="s">
        <v>41</v>
      </c>
    </row>
    <row r="58" spans="1:4" x14ac:dyDescent="0.2">
      <c r="A58" s="89" t="s">
        <v>57</v>
      </c>
      <c r="B58" s="90"/>
      <c r="C58" s="37" t="s">
        <v>58</v>
      </c>
    </row>
    <row r="59" spans="1:4" x14ac:dyDescent="0.2">
      <c r="A59" s="85" t="s">
        <v>77</v>
      </c>
      <c r="B59" s="86"/>
      <c r="C59" s="38">
        <v>0.58499999999999996</v>
      </c>
    </row>
    <row r="60" spans="1:4" x14ac:dyDescent="0.2">
      <c r="A60" s="85" t="s">
        <v>78</v>
      </c>
      <c r="B60" s="86"/>
      <c r="C60" s="38">
        <v>0.53</v>
      </c>
    </row>
    <row r="61" spans="1:4" x14ac:dyDescent="0.2">
      <c r="A61" s="85" t="s">
        <v>1047</v>
      </c>
      <c r="B61" s="86"/>
      <c r="C61" s="38">
        <v>0.53</v>
      </c>
    </row>
    <row r="62" spans="1:4" x14ac:dyDescent="0.2">
      <c r="A62" s="85" t="s">
        <v>79</v>
      </c>
      <c r="B62" s="86"/>
      <c r="C62" s="38">
        <v>0.58499999999999996</v>
      </c>
    </row>
    <row r="63" spans="1:4" x14ac:dyDescent="0.2">
      <c r="A63" s="85" t="s">
        <v>80</v>
      </c>
      <c r="B63" s="86"/>
      <c r="C63" s="38">
        <v>0.53</v>
      </c>
    </row>
    <row r="64" spans="1:4" x14ac:dyDescent="0.2">
      <c r="A64" s="85" t="s">
        <v>1049</v>
      </c>
      <c r="B64" s="86"/>
      <c r="C64" s="38">
        <v>0.53</v>
      </c>
    </row>
    <row r="65" spans="1:5" x14ac:dyDescent="0.2">
      <c r="A65" s="7" t="s">
        <v>59</v>
      </c>
    </row>
    <row r="66" spans="1:5" x14ac:dyDescent="0.2">
      <c r="A66" s="7" t="s">
        <v>40</v>
      </c>
    </row>
    <row r="68" spans="1:5" x14ac:dyDescent="0.2">
      <c r="A68" s="17" t="s">
        <v>917</v>
      </c>
      <c r="D68" s="35">
        <v>1.78397636915851</v>
      </c>
      <c r="E68" s="10" t="s">
        <v>43</v>
      </c>
    </row>
    <row r="70" spans="1:5" x14ac:dyDescent="0.2">
      <c r="A70" s="17" t="s">
        <v>834</v>
      </c>
      <c r="D70" s="33" t="s">
        <v>42</v>
      </c>
    </row>
    <row r="72" spans="1:5" x14ac:dyDescent="0.2">
      <c r="A72" s="17" t="s">
        <v>1051</v>
      </c>
    </row>
    <row r="73" spans="1:5" x14ac:dyDescent="0.2">
      <c r="A73" s="56" t="s">
        <v>1052</v>
      </c>
    </row>
    <row r="75" spans="1:5" x14ac:dyDescent="0.2">
      <c r="A75" s="17" t="s">
        <v>1053</v>
      </c>
    </row>
    <row r="76" spans="1:5" x14ac:dyDescent="0.2">
      <c r="A76" s="57"/>
    </row>
    <row r="77" spans="1:5" x14ac:dyDescent="0.2">
      <c r="A77" s="57" t="s">
        <v>805</v>
      </c>
    </row>
    <row r="78" spans="1:5" x14ac:dyDescent="0.2">
      <c r="A78" s="58"/>
    </row>
    <row r="79" spans="1:5" x14ac:dyDescent="0.2">
      <c r="A79" s="59"/>
    </row>
    <row r="80" spans="1:5" x14ac:dyDescent="0.2">
      <c r="A80" s="59"/>
    </row>
    <row r="81" spans="1:1" x14ac:dyDescent="0.2">
      <c r="A81" s="59"/>
    </row>
    <row r="82" spans="1:1" x14ac:dyDescent="0.2">
      <c r="A82" s="59"/>
    </row>
    <row r="83" spans="1:1" x14ac:dyDescent="0.2">
      <c r="A83" s="59"/>
    </row>
    <row r="84" spans="1:1" x14ac:dyDescent="0.2">
      <c r="A84" s="59"/>
    </row>
    <row r="85" spans="1:1" x14ac:dyDescent="0.2">
      <c r="A85" s="59"/>
    </row>
    <row r="86" spans="1:1" x14ac:dyDescent="0.2">
      <c r="A86" s="59"/>
    </row>
    <row r="87" spans="1:1" x14ac:dyDescent="0.2">
      <c r="A87" s="59"/>
    </row>
    <row r="88" spans="1:1" x14ac:dyDescent="0.2">
      <c r="A88" s="59"/>
    </row>
    <row r="89" spans="1:1" x14ac:dyDescent="0.2">
      <c r="A89" s="59"/>
    </row>
    <row r="90" spans="1:1" x14ac:dyDescent="0.2">
      <c r="A90" s="59"/>
    </row>
    <row r="91" spans="1:1" x14ac:dyDescent="0.2">
      <c r="A91" s="57" t="s">
        <v>1054</v>
      </c>
    </row>
    <row r="92" spans="1:1" x14ac:dyDescent="0.2">
      <c r="A92" s="59"/>
    </row>
    <row r="93" spans="1:1" x14ac:dyDescent="0.2">
      <c r="A93" s="57" t="s">
        <v>806</v>
      </c>
    </row>
    <row r="94" spans="1:1" x14ac:dyDescent="0.2">
      <c r="A94" s="59"/>
    </row>
    <row r="95" spans="1:1" x14ac:dyDescent="0.2">
      <c r="A95" s="59"/>
    </row>
    <row r="96" spans="1:1" x14ac:dyDescent="0.2">
      <c r="A96" s="59"/>
    </row>
    <row r="97" spans="1:1" x14ac:dyDescent="0.2">
      <c r="A97" s="59"/>
    </row>
    <row r="98" spans="1:1" x14ac:dyDescent="0.2">
      <c r="A98" s="59"/>
    </row>
    <row r="99" spans="1:1" x14ac:dyDescent="0.2">
      <c r="A99" s="59"/>
    </row>
    <row r="100" spans="1:1" x14ac:dyDescent="0.2">
      <c r="A100" s="59"/>
    </row>
    <row r="101" spans="1:1" x14ac:dyDescent="0.2">
      <c r="A101" s="59"/>
    </row>
    <row r="102" spans="1:1" x14ac:dyDescent="0.2">
      <c r="A102" s="59"/>
    </row>
    <row r="103" spans="1:1" x14ac:dyDescent="0.2">
      <c r="A103" s="59"/>
    </row>
    <row r="104" spans="1:1" x14ac:dyDescent="0.2">
      <c r="A104" s="59"/>
    </row>
    <row r="105" spans="1:1" x14ac:dyDescent="0.2">
      <c r="A105" s="59"/>
    </row>
    <row r="106" spans="1:1" x14ac:dyDescent="0.2">
      <c r="A106" s="59"/>
    </row>
    <row r="107" spans="1:1" x14ac:dyDescent="0.2">
      <c r="A107" s="59"/>
    </row>
  </sheetData>
  <mergeCells count="8">
    <mergeCell ref="A63:B63"/>
    <mergeCell ref="A64:B64"/>
    <mergeCell ref="A1:G1"/>
    <mergeCell ref="A58:B58"/>
    <mergeCell ref="A59:B59"/>
    <mergeCell ref="A60:B60"/>
    <mergeCell ref="A61:B61"/>
    <mergeCell ref="A62:B62"/>
  </mergeCells>
  <conditionalFormatting sqref="F2:F3 F5:F74">
    <cfRule type="cellIs" dxfId="81" priority="3" stopIfTrue="1" operator="between">
      <formula>0.009</formula>
      <formula>-0.009</formula>
    </cfRule>
  </conditionalFormatting>
  <conditionalFormatting sqref="F75 F109:F209">
    <cfRule type="cellIs" dxfId="80" priority="2" stopIfTrue="1" operator="between">
      <formula>0.009</formula>
      <formula>-0.009</formula>
    </cfRule>
  </conditionalFormatting>
  <conditionalFormatting sqref="F76:F108">
    <cfRule type="cellIs" dxfId="79" priority="1" stopIfTrue="1" operator="between">
      <formula>0.009</formula>
      <formula>-0.009</formula>
    </cfRule>
  </conditionalFormatting>
  <hyperlinks>
    <hyperlink ref="A73"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1"/>
  <sheetViews>
    <sheetView workbookViewId="0">
      <selection sqref="A1:G1"/>
    </sheetView>
  </sheetViews>
  <sheetFormatPr defaultColWidth="9.140625" defaultRowHeight="11.25" x14ac:dyDescent="0.2"/>
  <cols>
    <col min="1" max="1" width="40.28515625" style="7" customWidth="1"/>
    <col min="2" max="2" width="52.42578125" style="7" customWidth="1"/>
    <col min="3" max="3" width="23.85546875" style="7" customWidth="1"/>
    <col min="4" max="4" width="13.28515625" style="7" bestFit="1" customWidth="1"/>
    <col min="5" max="5" width="23.28515625" style="10" customWidth="1"/>
    <col min="6" max="6" width="11.28515625" style="11" bestFit="1" customWidth="1"/>
    <col min="7" max="7" width="14.28515625" style="10" customWidth="1"/>
    <col min="8" max="16384" width="9.140625" style="7"/>
  </cols>
  <sheetData>
    <row r="1" spans="1:7" s="1" customFormat="1" ht="15" x14ac:dyDescent="0.2">
      <c r="A1" s="87" t="s">
        <v>1055</v>
      </c>
      <c r="B1" s="88"/>
      <c r="C1" s="88"/>
      <c r="D1" s="88"/>
      <c r="E1" s="88"/>
      <c r="F1" s="88"/>
      <c r="G1" s="88"/>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33</v>
      </c>
      <c r="D4" s="13" t="s">
        <v>1</v>
      </c>
      <c r="E4" s="15" t="s">
        <v>6</v>
      </c>
      <c r="F4" s="12" t="s">
        <v>3</v>
      </c>
      <c r="G4" s="12" t="s">
        <v>5</v>
      </c>
    </row>
    <row r="5" spans="1:7" x14ac:dyDescent="0.2">
      <c r="A5" s="19" t="s">
        <v>25</v>
      </c>
      <c r="B5" s="20"/>
      <c r="C5" s="20"/>
      <c r="D5" s="20"/>
      <c r="E5" s="21"/>
      <c r="F5" s="22"/>
      <c r="G5" s="21"/>
    </row>
    <row r="6" spans="1:7" x14ac:dyDescent="0.2">
      <c r="A6" s="23" t="s">
        <v>26</v>
      </c>
      <c r="B6" s="24"/>
      <c r="C6" s="24"/>
      <c r="D6" s="24"/>
      <c r="E6" s="25"/>
      <c r="F6" s="26"/>
      <c r="G6" s="25"/>
    </row>
    <row r="7" spans="1:7" x14ac:dyDescent="0.2">
      <c r="A7" s="24" t="s">
        <v>1056</v>
      </c>
      <c r="B7" s="24" t="s">
        <v>1057</v>
      </c>
      <c r="C7" s="24" t="s">
        <v>1058</v>
      </c>
      <c r="D7" s="27">
        <v>500</v>
      </c>
      <c r="E7" s="25">
        <v>5004.2472602999997</v>
      </c>
      <c r="F7" s="26">
        <v>7.1100174002271901</v>
      </c>
      <c r="G7" s="25">
        <v>7.6887999999999996</v>
      </c>
    </row>
    <row r="8" spans="1:7" x14ac:dyDescent="0.2">
      <c r="A8" s="24" t="s">
        <v>1043</v>
      </c>
      <c r="B8" s="24" t="s">
        <v>1044</v>
      </c>
      <c r="C8" s="24" t="s">
        <v>76</v>
      </c>
      <c r="D8" s="27">
        <v>400</v>
      </c>
      <c r="E8" s="25">
        <v>4041.0651506999998</v>
      </c>
      <c r="F8" s="26">
        <v>5.7415315515816996</v>
      </c>
      <c r="G8" s="25">
        <v>7.6875</v>
      </c>
    </row>
    <row r="9" spans="1:7" x14ac:dyDescent="0.2">
      <c r="A9" s="24" t="s">
        <v>1039</v>
      </c>
      <c r="B9" s="24" t="s">
        <v>1040</v>
      </c>
      <c r="C9" s="24" t="s">
        <v>76</v>
      </c>
      <c r="D9" s="27">
        <v>360</v>
      </c>
      <c r="E9" s="25">
        <v>3631.5718520999999</v>
      </c>
      <c r="F9" s="26">
        <v>5.1597248727990204</v>
      </c>
      <c r="G9" s="25">
        <v>7.4401000000000002</v>
      </c>
    </row>
    <row r="10" spans="1:7" x14ac:dyDescent="0.2">
      <c r="A10" s="24" t="s">
        <v>1030</v>
      </c>
      <c r="B10" s="24" t="s">
        <v>1031</v>
      </c>
      <c r="C10" s="24" t="s">
        <v>1019</v>
      </c>
      <c r="D10" s="27">
        <v>300</v>
      </c>
      <c r="E10" s="25">
        <v>3146.4557260000001</v>
      </c>
      <c r="F10" s="26">
        <v>4.4704735392238204</v>
      </c>
      <c r="G10" s="25">
        <v>7.3449999999999998</v>
      </c>
    </row>
    <row r="11" spans="1:7" x14ac:dyDescent="0.2">
      <c r="A11" s="24" t="s">
        <v>1059</v>
      </c>
      <c r="B11" s="24" t="s">
        <v>1060</v>
      </c>
      <c r="C11" s="24" t="s">
        <v>76</v>
      </c>
      <c r="D11" s="27">
        <v>250</v>
      </c>
      <c r="E11" s="25">
        <v>2640.6443493000002</v>
      </c>
      <c r="F11" s="26">
        <v>3.7518184643436401</v>
      </c>
      <c r="G11" s="25">
        <v>7.5650000000000004</v>
      </c>
    </row>
    <row r="12" spans="1:7" x14ac:dyDescent="0.2">
      <c r="A12" s="24" t="s">
        <v>1061</v>
      </c>
      <c r="B12" s="24" t="s">
        <v>1062</v>
      </c>
      <c r="C12" s="24" t="s">
        <v>76</v>
      </c>
      <c r="D12" s="27">
        <v>250</v>
      </c>
      <c r="E12" s="25">
        <v>2622.3842122999999</v>
      </c>
      <c r="F12" s="26">
        <v>3.7258745241170002</v>
      </c>
      <c r="G12" s="25">
        <v>7.6539999999999999</v>
      </c>
    </row>
    <row r="13" spans="1:7" x14ac:dyDescent="0.2">
      <c r="A13" s="24" t="s">
        <v>1063</v>
      </c>
      <c r="B13" s="24" t="s">
        <v>1064</v>
      </c>
      <c r="C13" s="24" t="s">
        <v>76</v>
      </c>
      <c r="D13" s="27">
        <v>250</v>
      </c>
      <c r="E13" s="25">
        <v>2590.8343493000002</v>
      </c>
      <c r="F13" s="26">
        <v>3.6810485866209901</v>
      </c>
      <c r="G13" s="25">
        <v>7.5452000000000004</v>
      </c>
    </row>
    <row r="14" spans="1:7" x14ac:dyDescent="0.2">
      <c r="A14" s="24" t="s">
        <v>1065</v>
      </c>
      <c r="B14" s="24" t="s">
        <v>1066</v>
      </c>
      <c r="C14" s="24" t="s">
        <v>1019</v>
      </c>
      <c r="D14" s="27">
        <v>250</v>
      </c>
      <c r="E14" s="25">
        <v>2565.6286644000002</v>
      </c>
      <c r="F14" s="26">
        <v>3.64523643568165</v>
      </c>
      <c r="G14" s="25">
        <v>7.7244000000000002</v>
      </c>
    </row>
    <row r="15" spans="1:7" x14ac:dyDescent="0.2">
      <c r="A15" s="24" t="s">
        <v>1067</v>
      </c>
      <c r="B15" s="24" t="s">
        <v>1068</v>
      </c>
      <c r="C15" s="24" t="s">
        <v>76</v>
      </c>
      <c r="D15" s="27">
        <v>250</v>
      </c>
      <c r="E15" s="25">
        <v>2459.6118151000001</v>
      </c>
      <c r="F15" s="26">
        <v>3.4946080586187902</v>
      </c>
      <c r="G15" s="25">
        <v>7.5438999999999998</v>
      </c>
    </row>
    <row r="16" spans="1:7" x14ac:dyDescent="0.2">
      <c r="A16" s="24" t="s">
        <v>1028</v>
      </c>
      <c r="B16" s="24" t="s">
        <v>1029</v>
      </c>
      <c r="C16" s="24" t="s">
        <v>987</v>
      </c>
      <c r="D16" s="27">
        <v>250</v>
      </c>
      <c r="E16" s="25">
        <v>2430.4526027000002</v>
      </c>
      <c r="F16" s="26">
        <v>3.4531787493227299</v>
      </c>
      <c r="G16" s="25">
        <v>7.71</v>
      </c>
    </row>
    <row r="17" spans="1:9" x14ac:dyDescent="0.2">
      <c r="A17" s="24" t="s">
        <v>1069</v>
      </c>
      <c r="B17" s="24" t="s">
        <v>1070</v>
      </c>
      <c r="C17" s="24" t="s">
        <v>76</v>
      </c>
      <c r="D17" s="27">
        <v>250</v>
      </c>
      <c r="E17" s="25">
        <v>2396.1367466000002</v>
      </c>
      <c r="F17" s="26">
        <v>3.40442289828589</v>
      </c>
      <c r="G17" s="25">
        <v>7.65</v>
      </c>
    </row>
    <row r="18" spans="1:9" x14ac:dyDescent="0.2">
      <c r="A18" s="24" t="s">
        <v>1045</v>
      </c>
      <c r="B18" s="24" t="s">
        <v>1046</v>
      </c>
      <c r="C18" s="24" t="s">
        <v>76</v>
      </c>
      <c r="D18" s="27">
        <v>110</v>
      </c>
      <c r="E18" s="25">
        <v>1210.0417096000001</v>
      </c>
      <c r="F18" s="26">
        <v>1.71922312442669</v>
      </c>
      <c r="G18" s="25">
        <v>7.8825000000000003</v>
      </c>
    </row>
    <row r="19" spans="1:9" x14ac:dyDescent="0.2">
      <c r="A19" s="24" t="s">
        <v>1071</v>
      </c>
      <c r="B19" s="24" t="s">
        <v>1072</v>
      </c>
      <c r="C19" s="24" t="s">
        <v>76</v>
      </c>
      <c r="D19" s="27">
        <v>100</v>
      </c>
      <c r="E19" s="25">
        <v>1069.963589</v>
      </c>
      <c r="F19" s="26">
        <v>1.5202006095405201</v>
      </c>
      <c r="G19" s="25">
        <v>7.6516000000000002</v>
      </c>
    </row>
    <row r="20" spans="1:9" x14ac:dyDescent="0.2">
      <c r="A20" s="24" t="s">
        <v>1073</v>
      </c>
      <c r="B20" s="24" t="s">
        <v>1074</v>
      </c>
      <c r="C20" s="24" t="s">
        <v>1019</v>
      </c>
      <c r="D20" s="27">
        <v>100</v>
      </c>
      <c r="E20" s="25">
        <v>1054.5427534</v>
      </c>
      <c r="F20" s="26">
        <v>1.4982907390367399</v>
      </c>
      <c r="G20" s="25">
        <v>7.3250000000000002</v>
      </c>
    </row>
    <row r="21" spans="1:9" x14ac:dyDescent="0.2">
      <c r="A21" s="24" t="s">
        <v>1075</v>
      </c>
      <c r="B21" s="24" t="s">
        <v>1076</v>
      </c>
      <c r="C21" s="24" t="s">
        <v>1077</v>
      </c>
      <c r="D21" s="27">
        <v>100</v>
      </c>
      <c r="E21" s="25">
        <v>1010.5656986</v>
      </c>
      <c r="F21" s="26">
        <v>1.43580828991412</v>
      </c>
      <c r="G21" s="25">
        <v>12.1989</v>
      </c>
    </row>
    <row r="22" spans="1:9" x14ac:dyDescent="0.2">
      <c r="A22" s="24" t="s">
        <v>1078</v>
      </c>
      <c r="B22" s="24" t="s">
        <v>1079</v>
      </c>
      <c r="C22" s="24" t="s">
        <v>76</v>
      </c>
      <c r="D22" s="27">
        <v>50</v>
      </c>
      <c r="E22" s="25">
        <v>533.5741233</v>
      </c>
      <c r="F22" s="26">
        <v>0.75810029034147597</v>
      </c>
      <c r="G22" s="25">
        <v>7.55</v>
      </c>
    </row>
    <row r="23" spans="1:9" x14ac:dyDescent="0.2">
      <c r="A23" s="24" t="s">
        <v>1080</v>
      </c>
      <c r="B23" s="24" t="s">
        <v>1081</v>
      </c>
      <c r="C23" s="24" t="s">
        <v>76</v>
      </c>
      <c r="D23" s="27">
        <v>50</v>
      </c>
      <c r="E23" s="25">
        <v>521.69322599999998</v>
      </c>
      <c r="F23" s="26">
        <v>0.74121995207293001</v>
      </c>
      <c r="G23" s="25">
        <v>7.58</v>
      </c>
    </row>
    <row r="24" spans="1:9" x14ac:dyDescent="0.2">
      <c r="A24" s="24" t="s">
        <v>1082</v>
      </c>
      <c r="B24" s="24" t="s">
        <v>1083</v>
      </c>
      <c r="C24" s="24" t="s">
        <v>76</v>
      </c>
      <c r="D24" s="27">
        <v>50</v>
      </c>
      <c r="E24" s="25">
        <v>512.88720550000005</v>
      </c>
      <c r="F24" s="26">
        <v>0.72870838825024098</v>
      </c>
      <c r="G24" s="25">
        <v>7.5750000000000002</v>
      </c>
    </row>
    <row r="25" spans="1:9" x14ac:dyDescent="0.2">
      <c r="A25" s="24" t="s">
        <v>1041</v>
      </c>
      <c r="B25" s="24" t="s">
        <v>1042</v>
      </c>
      <c r="C25" s="24" t="s">
        <v>76</v>
      </c>
      <c r="D25" s="27">
        <v>50</v>
      </c>
      <c r="E25" s="25">
        <v>511.88403419999997</v>
      </c>
      <c r="F25" s="26">
        <v>0.72728308589657997</v>
      </c>
      <c r="G25" s="25">
        <v>7.65</v>
      </c>
    </row>
    <row r="26" spans="1:9" x14ac:dyDescent="0.2">
      <c r="A26" s="23" t="s">
        <v>27</v>
      </c>
      <c r="B26" s="23"/>
      <c r="C26" s="23"/>
      <c r="D26" s="23"/>
      <c r="E26" s="28">
        <f>SUM(E6:E25)</f>
        <v>39954.185068400002</v>
      </c>
      <c r="F26" s="29">
        <f>SUM(F6:F25)</f>
        <v>56.766769560301718</v>
      </c>
      <c r="G26" s="28"/>
      <c r="H26" s="17"/>
      <c r="I26" s="17"/>
    </row>
    <row r="27" spans="1:9" x14ac:dyDescent="0.2">
      <c r="A27" s="24"/>
      <c r="B27" s="24"/>
      <c r="C27" s="24"/>
      <c r="D27" s="24"/>
      <c r="E27" s="25"/>
      <c r="F27" s="26"/>
      <c r="G27" s="25"/>
    </row>
    <row r="28" spans="1:9" x14ac:dyDescent="0.2">
      <c r="A28" s="23" t="s">
        <v>45</v>
      </c>
      <c r="B28" s="24"/>
      <c r="C28" s="24"/>
      <c r="D28" s="24"/>
      <c r="E28" s="25"/>
      <c r="F28" s="26"/>
      <c r="G28" s="25"/>
    </row>
    <row r="29" spans="1:9" x14ac:dyDescent="0.2">
      <c r="A29" s="23" t="s">
        <v>46</v>
      </c>
      <c r="B29" s="24"/>
      <c r="C29" s="24"/>
      <c r="D29" s="24"/>
      <c r="E29" s="25"/>
      <c r="F29" s="26"/>
      <c r="G29" s="25"/>
    </row>
    <row r="30" spans="1:9" x14ac:dyDescent="0.2">
      <c r="A30" s="24" t="s">
        <v>51</v>
      </c>
      <c r="B30" s="24" t="s">
        <v>50</v>
      </c>
      <c r="C30" s="24" t="s">
        <v>48</v>
      </c>
      <c r="D30" s="27">
        <v>1000</v>
      </c>
      <c r="E30" s="25">
        <v>4779.5349999999999</v>
      </c>
      <c r="F30" s="26">
        <v>6.7907469889802403</v>
      </c>
      <c r="G30" s="25">
        <v>7.5499000000000001</v>
      </c>
    </row>
    <row r="31" spans="1:9" x14ac:dyDescent="0.2">
      <c r="A31" s="24" t="s">
        <v>1084</v>
      </c>
      <c r="B31" s="24" t="s">
        <v>1085</v>
      </c>
      <c r="C31" s="24" t="s">
        <v>47</v>
      </c>
      <c r="D31" s="27">
        <v>500</v>
      </c>
      <c r="E31" s="25">
        <v>2482.8850000000002</v>
      </c>
      <c r="F31" s="26">
        <v>3.5276745201644499</v>
      </c>
      <c r="G31" s="25">
        <v>6.8</v>
      </c>
    </row>
    <row r="32" spans="1:9" x14ac:dyDescent="0.2">
      <c r="A32" s="24" t="s">
        <v>1086</v>
      </c>
      <c r="B32" s="24" t="s">
        <v>1087</v>
      </c>
      <c r="C32" s="24" t="s">
        <v>49</v>
      </c>
      <c r="D32" s="27">
        <v>500</v>
      </c>
      <c r="E32" s="25">
        <v>2476.7424999999998</v>
      </c>
      <c r="F32" s="26">
        <v>3.5189472771628201</v>
      </c>
      <c r="G32" s="25">
        <v>6.8550000000000004</v>
      </c>
    </row>
    <row r="33" spans="1:9" x14ac:dyDescent="0.2">
      <c r="A33" s="24" t="s">
        <v>991</v>
      </c>
      <c r="B33" s="24" t="s">
        <v>992</v>
      </c>
      <c r="C33" s="24" t="s">
        <v>47</v>
      </c>
      <c r="D33" s="27">
        <v>500</v>
      </c>
      <c r="E33" s="25">
        <v>2401.8049999999998</v>
      </c>
      <c r="F33" s="26">
        <v>3.4124763333394799</v>
      </c>
      <c r="G33" s="25">
        <v>7.5749000000000004</v>
      </c>
    </row>
    <row r="34" spans="1:9" x14ac:dyDescent="0.2">
      <c r="A34" s="23" t="s">
        <v>27</v>
      </c>
      <c r="B34" s="23"/>
      <c r="C34" s="23"/>
      <c r="D34" s="23"/>
      <c r="E34" s="28">
        <f>SUM(E29:E33)</f>
        <v>12140.967500000001</v>
      </c>
      <c r="F34" s="29">
        <f>SUM(F29:F33)</f>
        <v>17.249845119646988</v>
      </c>
      <c r="G34" s="28"/>
      <c r="H34" s="17"/>
      <c r="I34" s="17"/>
    </row>
    <row r="35" spans="1:9" x14ac:dyDescent="0.2">
      <c r="A35" s="24"/>
      <c r="B35" s="24"/>
      <c r="C35" s="24"/>
      <c r="D35" s="24"/>
      <c r="E35" s="25"/>
      <c r="F35" s="26"/>
      <c r="G35" s="25"/>
    </row>
    <row r="36" spans="1:9" x14ac:dyDescent="0.2">
      <c r="A36" s="23" t="s">
        <v>60</v>
      </c>
      <c r="B36" s="24"/>
      <c r="C36" s="24"/>
      <c r="D36" s="24"/>
      <c r="E36" s="25"/>
      <c r="F36" s="26"/>
      <c r="G36" s="25"/>
    </row>
    <row r="37" spans="1:9" x14ac:dyDescent="0.2">
      <c r="A37" s="24" t="s">
        <v>67</v>
      </c>
      <c r="B37" s="24" t="s">
        <v>66</v>
      </c>
      <c r="C37" s="24" t="s">
        <v>63</v>
      </c>
      <c r="D37" s="27">
        <v>7500000</v>
      </c>
      <c r="E37" s="25">
        <v>7690.1549999999997</v>
      </c>
      <c r="F37" s="26">
        <v>10.9261459349165</v>
      </c>
      <c r="G37" s="25">
        <v>7.4916752049999999</v>
      </c>
    </row>
    <row r="38" spans="1:9" x14ac:dyDescent="0.2">
      <c r="A38" s="24" t="s">
        <v>71</v>
      </c>
      <c r="B38" s="24" t="s">
        <v>70</v>
      </c>
      <c r="C38" s="24" t="s">
        <v>63</v>
      </c>
      <c r="D38" s="27">
        <v>6500000</v>
      </c>
      <c r="E38" s="25">
        <v>6591.6369999999997</v>
      </c>
      <c r="F38" s="26">
        <v>9.3653753158415505</v>
      </c>
      <c r="G38" s="25">
        <v>7.3527507812500001</v>
      </c>
    </row>
    <row r="39" spans="1:9" x14ac:dyDescent="0.2">
      <c r="A39" s="24" t="s">
        <v>1088</v>
      </c>
      <c r="B39" s="24" t="s">
        <v>1089</v>
      </c>
      <c r="C39" s="24" t="s">
        <v>63</v>
      </c>
      <c r="D39" s="27">
        <v>2502400</v>
      </c>
      <c r="E39" s="25">
        <v>2274.1010430000001</v>
      </c>
      <c r="F39" s="26">
        <v>3.2310349877946498</v>
      </c>
      <c r="G39" s="25">
        <v>7.2030355488</v>
      </c>
    </row>
    <row r="40" spans="1:9" x14ac:dyDescent="0.2">
      <c r="A40" s="24" t="s">
        <v>62</v>
      </c>
      <c r="B40" s="24" t="s">
        <v>61</v>
      </c>
      <c r="C40" s="24" t="s">
        <v>63</v>
      </c>
      <c r="D40" s="27">
        <v>1000000</v>
      </c>
      <c r="E40" s="25">
        <v>964.62677780000001</v>
      </c>
      <c r="F40" s="26">
        <v>1.3705384282854001</v>
      </c>
      <c r="G40" s="25">
        <v>7.3198273152000004</v>
      </c>
    </row>
    <row r="41" spans="1:9" x14ac:dyDescent="0.2">
      <c r="A41" s="23" t="s">
        <v>27</v>
      </c>
      <c r="B41" s="23"/>
      <c r="C41" s="23"/>
      <c r="D41" s="23"/>
      <c r="E41" s="28">
        <f>SUM(E37:E40)</f>
        <v>17520.5198208</v>
      </c>
      <c r="F41" s="29">
        <f>SUM(F37:F40)</f>
        <v>24.893094666838103</v>
      </c>
      <c r="G41" s="28"/>
      <c r="H41" s="17"/>
      <c r="I41" s="17"/>
    </row>
    <row r="42" spans="1:9" x14ac:dyDescent="0.2">
      <c r="A42" s="24"/>
      <c r="B42" s="24"/>
      <c r="C42" s="24"/>
      <c r="D42" s="24"/>
      <c r="E42" s="25"/>
      <c r="F42" s="26"/>
      <c r="G42" s="25"/>
    </row>
    <row r="43" spans="1:9" x14ac:dyDescent="0.2">
      <c r="A43" s="23" t="s">
        <v>30</v>
      </c>
      <c r="B43" s="23"/>
      <c r="C43" s="23"/>
      <c r="D43" s="23"/>
      <c r="E43" s="28">
        <f>E26+E34+E41</f>
        <v>69615.672389200001</v>
      </c>
      <c r="F43" s="29">
        <f>F26+F34+F41</f>
        <v>98.909709346786798</v>
      </c>
      <c r="G43" s="28"/>
      <c r="H43" s="17"/>
      <c r="I43" s="17"/>
    </row>
    <row r="44" spans="1:9" x14ac:dyDescent="0.2">
      <c r="A44" s="23"/>
      <c r="B44" s="23"/>
      <c r="C44" s="23"/>
      <c r="D44" s="23"/>
      <c r="E44" s="28"/>
      <c r="F44" s="29"/>
      <c r="G44" s="28"/>
      <c r="H44" s="17"/>
      <c r="I44" s="17"/>
    </row>
    <row r="45" spans="1:9" x14ac:dyDescent="0.2">
      <c r="A45" s="23" t="s">
        <v>32</v>
      </c>
      <c r="B45" s="23"/>
      <c r="C45" s="23"/>
      <c r="D45" s="23"/>
      <c r="E45" s="28">
        <f>E47-(E26+E34+E41)</f>
        <v>767.37983989999339</v>
      </c>
      <c r="F45" s="29">
        <f>F47-(F26+F34+F41)</f>
        <v>1.0902906532132022</v>
      </c>
      <c r="G45" s="28"/>
      <c r="H45" s="17"/>
      <c r="I45" s="17"/>
    </row>
    <row r="46" spans="1:9" x14ac:dyDescent="0.2">
      <c r="A46" s="23"/>
      <c r="B46" s="23"/>
      <c r="C46" s="23"/>
      <c r="D46" s="23"/>
      <c r="E46" s="28"/>
      <c r="F46" s="29"/>
      <c r="G46" s="28"/>
      <c r="H46" s="17"/>
      <c r="I46" s="17"/>
    </row>
    <row r="47" spans="1:9" x14ac:dyDescent="0.2">
      <c r="A47" s="30" t="s">
        <v>31</v>
      </c>
      <c r="B47" s="30"/>
      <c r="C47" s="30"/>
      <c r="D47" s="30"/>
      <c r="E47" s="31">
        <v>70383.052229099994</v>
      </c>
      <c r="F47" s="32">
        <v>100</v>
      </c>
      <c r="G47" s="31"/>
      <c r="H47" s="17"/>
      <c r="I47" s="17"/>
    </row>
    <row r="49" spans="1:4" x14ac:dyDescent="0.2">
      <c r="A49" s="17" t="s">
        <v>34</v>
      </c>
    </row>
    <row r="51" spans="1:4" x14ac:dyDescent="0.2">
      <c r="A51" s="17" t="s">
        <v>35</v>
      </c>
    </row>
    <row r="52" spans="1:4" x14ac:dyDescent="0.2">
      <c r="A52" s="17" t="s">
        <v>36</v>
      </c>
    </row>
    <row r="53" spans="1:4" x14ac:dyDescent="0.2">
      <c r="A53" s="17" t="s">
        <v>37</v>
      </c>
      <c r="B53" s="17"/>
      <c r="C53" s="33" t="s">
        <v>39</v>
      </c>
      <c r="D53" s="17" t="s">
        <v>38</v>
      </c>
    </row>
    <row r="54" spans="1:4" x14ac:dyDescent="0.2">
      <c r="A54" s="7" t="s">
        <v>72</v>
      </c>
      <c r="C54" s="34">
        <v>18.3063</v>
      </c>
      <c r="D54" s="34">
        <v>18.760100000000001</v>
      </c>
    </row>
    <row r="55" spans="1:4" x14ac:dyDescent="0.2">
      <c r="A55" s="7" t="s">
        <v>74</v>
      </c>
      <c r="C55" s="34">
        <v>10.2422</v>
      </c>
      <c r="D55" s="34">
        <v>10.252700000000001</v>
      </c>
    </row>
    <row r="56" spans="1:4" x14ac:dyDescent="0.2">
      <c r="A56" s="7" t="s">
        <v>73</v>
      </c>
      <c r="C56" s="34">
        <v>18.938700000000001</v>
      </c>
      <c r="D56" s="34">
        <v>19.442799999999998</v>
      </c>
    </row>
    <row r="57" spans="1:4" x14ac:dyDescent="0.2">
      <c r="A57" s="7" t="s">
        <v>75</v>
      </c>
      <c r="C57" s="34">
        <v>10.713900000000001</v>
      </c>
      <c r="D57" s="34">
        <v>10.753500000000001</v>
      </c>
    </row>
    <row r="59" spans="1:4" x14ac:dyDescent="0.2">
      <c r="A59" s="17" t="s">
        <v>41</v>
      </c>
    </row>
    <row r="60" spans="1:4" x14ac:dyDescent="0.2">
      <c r="A60" s="89" t="s">
        <v>57</v>
      </c>
      <c r="B60" s="90"/>
      <c r="C60" s="37" t="s">
        <v>58</v>
      </c>
    </row>
    <row r="61" spans="1:4" x14ac:dyDescent="0.2">
      <c r="A61" s="85" t="s">
        <v>74</v>
      </c>
      <c r="B61" s="86"/>
      <c r="C61" s="38">
        <v>0.24</v>
      </c>
    </row>
    <row r="62" spans="1:4" x14ac:dyDescent="0.2">
      <c r="A62" s="85" t="s">
        <v>75</v>
      </c>
      <c r="B62" s="86"/>
      <c r="C62" s="38">
        <v>0.24</v>
      </c>
    </row>
    <row r="63" spans="1:4" x14ac:dyDescent="0.2">
      <c r="A63" s="7" t="s">
        <v>59</v>
      </c>
    </row>
    <row r="64" spans="1:4" x14ac:dyDescent="0.2">
      <c r="A64" s="7" t="s">
        <v>40</v>
      </c>
    </row>
    <row r="66" spans="1:5" x14ac:dyDescent="0.2">
      <c r="A66" s="17" t="s">
        <v>917</v>
      </c>
      <c r="D66" s="35">
        <v>2.6057271429700202</v>
      </c>
      <c r="E66" s="10" t="s">
        <v>43</v>
      </c>
    </row>
    <row r="68" spans="1:5" x14ac:dyDescent="0.2">
      <c r="A68" s="17" t="s">
        <v>834</v>
      </c>
      <c r="D68" s="33" t="s">
        <v>42</v>
      </c>
    </row>
    <row r="70" spans="1:5" x14ac:dyDescent="0.2">
      <c r="A70" s="17" t="s">
        <v>918</v>
      </c>
    </row>
    <row r="71" spans="1:5" ht="15" x14ac:dyDescent="0.25">
      <c r="A71" s="69"/>
    </row>
    <row r="72" spans="1:5" x14ac:dyDescent="0.2">
      <c r="A72" s="57" t="s">
        <v>805</v>
      </c>
    </row>
    <row r="73" spans="1:5" x14ac:dyDescent="0.2">
      <c r="A73" s="58"/>
    </row>
    <row r="74" spans="1:5" x14ac:dyDescent="0.2">
      <c r="A74" s="59"/>
    </row>
    <row r="75" spans="1:5" x14ac:dyDescent="0.2">
      <c r="A75" s="59"/>
    </row>
    <row r="76" spans="1:5" x14ac:dyDescent="0.2">
      <c r="A76" s="59"/>
    </row>
    <row r="77" spans="1:5" x14ac:dyDescent="0.2">
      <c r="A77" s="59"/>
    </row>
    <row r="78" spans="1:5" x14ac:dyDescent="0.2">
      <c r="A78" s="59"/>
    </row>
    <row r="79" spans="1:5" x14ac:dyDescent="0.2">
      <c r="A79" s="59"/>
    </row>
    <row r="80" spans="1:5" x14ac:dyDescent="0.2">
      <c r="A80" s="59"/>
    </row>
    <row r="81" spans="1:1" x14ac:dyDescent="0.2">
      <c r="A81" s="59"/>
    </row>
    <row r="82" spans="1:1" x14ac:dyDescent="0.2">
      <c r="A82" s="59"/>
    </row>
    <row r="83" spans="1:1" x14ac:dyDescent="0.2">
      <c r="A83" s="59"/>
    </row>
    <row r="84" spans="1:1" x14ac:dyDescent="0.2">
      <c r="A84" s="59"/>
    </row>
    <row r="85" spans="1:1" x14ac:dyDescent="0.2">
      <c r="A85" s="59"/>
    </row>
    <row r="86" spans="1:1" x14ac:dyDescent="0.2">
      <c r="A86" s="57" t="s">
        <v>1090</v>
      </c>
    </row>
    <row r="87" spans="1:1" x14ac:dyDescent="0.2">
      <c r="A87" s="59"/>
    </row>
    <row r="88" spans="1:1" x14ac:dyDescent="0.2">
      <c r="A88" s="57" t="s">
        <v>806</v>
      </c>
    </row>
    <row r="89" spans="1:1" x14ac:dyDescent="0.2">
      <c r="A89" s="59"/>
    </row>
    <row r="90" spans="1:1" x14ac:dyDescent="0.2">
      <c r="A90" s="59"/>
    </row>
    <row r="91" spans="1:1" x14ac:dyDescent="0.2">
      <c r="A91" s="59"/>
    </row>
    <row r="92" spans="1:1" x14ac:dyDescent="0.2">
      <c r="A92" s="59"/>
    </row>
    <row r="93" spans="1:1" x14ac:dyDescent="0.2">
      <c r="A93" s="59"/>
    </row>
    <row r="94" spans="1:1" x14ac:dyDescent="0.2">
      <c r="A94" s="59"/>
    </row>
    <row r="95" spans="1:1" x14ac:dyDescent="0.2">
      <c r="A95" s="59"/>
    </row>
    <row r="96" spans="1:1" x14ac:dyDescent="0.2">
      <c r="A96" s="59"/>
    </row>
    <row r="97" spans="1:1" x14ac:dyDescent="0.2">
      <c r="A97" s="59"/>
    </row>
    <row r="98" spans="1:1" x14ac:dyDescent="0.2">
      <c r="A98" s="59"/>
    </row>
    <row r="99" spans="1:1" x14ac:dyDescent="0.2">
      <c r="A99" s="59"/>
    </row>
    <row r="100" spans="1:1" x14ac:dyDescent="0.2">
      <c r="A100" s="59"/>
    </row>
    <row r="101" spans="1:1" x14ac:dyDescent="0.2">
      <c r="A101" s="59"/>
    </row>
  </sheetData>
  <mergeCells count="4">
    <mergeCell ref="A1:G1"/>
    <mergeCell ref="A60:B60"/>
    <mergeCell ref="A61:B61"/>
    <mergeCell ref="A62:B62"/>
  </mergeCells>
  <conditionalFormatting sqref="F2:F3 F5:F69">
    <cfRule type="cellIs" dxfId="78" priority="4" stopIfTrue="1" operator="between">
      <formula>0.009</formula>
      <formula>-0.009</formula>
    </cfRule>
  </conditionalFormatting>
  <conditionalFormatting sqref="F70 F107:F203">
    <cfRule type="cellIs" dxfId="77" priority="3" stopIfTrue="1" operator="between">
      <formula>0.009</formula>
      <formula>-0.009</formula>
    </cfRule>
  </conditionalFormatting>
  <conditionalFormatting sqref="F104:F106">
    <cfRule type="cellIs" dxfId="76" priority="2" stopIfTrue="1" operator="between">
      <formula>0.009</formula>
      <formula>-0.009</formula>
    </cfRule>
  </conditionalFormatting>
  <conditionalFormatting sqref="F71:F103">
    <cfRule type="cellIs" dxfId="7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5"/>
  <sheetViews>
    <sheetView workbookViewId="0">
      <selection sqref="A1:G1"/>
    </sheetView>
  </sheetViews>
  <sheetFormatPr defaultColWidth="9.140625" defaultRowHeight="11.25" x14ac:dyDescent="0.2"/>
  <cols>
    <col min="1" max="1" width="31.28515625" style="7" bestFit="1" customWidth="1"/>
    <col min="2" max="2" width="21.28515625" style="7" bestFit="1" customWidth="1"/>
    <col min="3" max="3" width="47.85546875" style="7" customWidth="1"/>
    <col min="4" max="4" width="13.28515625" style="7" bestFit="1" customWidth="1"/>
    <col min="5" max="5" width="23.28515625" style="10" customWidth="1"/>
    <col min="6" max="6" width="11.28515625" style="11" bestFit="1" customWidth="1"/>
    <col min="7" max="7" width="14.28515625" style="10" customWidth="1"/>
    <col min="8" max="16384" width="9.140625" style="7"/>
  </cols>
  <sheetData>
    <row r="1" spans="1:9" s="1" customFormat="1" ht="15" x14ac:dyDescent="0.2">
      <c r="A1" s="87" t="s">
        <v>1091</v>
      </c>
      <c r="B1" s="88"/>
      <c r="C1" s="88"/>
      <c r="D1" s="88"/>
      <c r="E1" s="88"/>
      <c r="F1" s="88"/>
      <c r="G1" s="88"/>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33</v>
      </c>
      <c r="D4" s="13" t="s">
        <v>1</v>
      </c>
      <c r="E4" s="15" t="s">
        <v>6</v>
      </c>
      <c r="F4" s="12" t="s">
        <v>3</v>
      </c>
      <c r="G4" s="12" t="s">
        <v>5</v>
      </c>
    </row>
    <row r="5" spans="1:9" x14ac:dyDescent="0.2">
      <c r="A5" s="19" t="s">
        <v>45</v>
      </c>
      <c r="B5" s="20"/>
      <c r="C5" s="20"/>
      <c r="D5" s="20"/>
      <c r="E5" s="21"/>
      <c r="F5" s="22"/>
      <c r="G5" s="21"/>
    </row>
    <row r="6" spans="1:9" x14ac:dyDescent="0.2">
      <c r="A6" s="23" t="s">
        <v>899</v>
      </c>
      <c r="B6" s="24"/>
      <c r="C6" s="24"/>
      <c r="D6" s="24"/>
      <c r="E6" s="25"/>
      <c r="F6" s="26"/>
      <c r="G6" s="25"/>
    </row>
    <row r="7" spans="1:9" x14ac:dyDescent="0.2">
      <c r="A7" s="24" t="s">
        <v>1092</v>
      </c>
      <c r="B7" s="24" t="s">
        <v>1093</v>
      </c>
      <c r="C7" s="24" t="s">
        <v>63</v>
      </c>
      <c r="D7" s="27">
        <v>3500000</v>
      </c>
      <c r="E7" s="25">
        <v>3408.1705000000002</v>
      </c>
      <c r="F7" s="26">
        <v>28.269242588770702</v>
      </c>
      <c r="G7" s="25">
        <v>6.6449999999999996</v>
      </c>
    </row>
    <row r="8" spans="1:9" x14ac:dyDescent="0.2">
      <c r="A8" s="24" t="s">
        <v>1094</v>
      </c>
      <c r="B8" s="24" t="s">
        <v>1095</v>
      </c>
      <c r="C8" s="24" t="s">
        <v>63</v>
      </c>
      <c r="D8" s="27">
        <v>500000</v>
      </c>
      <c r="E8" s="25">
        <v>499.91300000000001</v>
      </c>
      <c r="F8" s="26">
        <v>4.14655366281709</v>
      </c>
      <c r="G8" s="25">
        <v>6.3521000000000001</v>
      </c>
    </row>
    <row r="9" spans="1:9" x14ac:dyDescent="0.2">
      <c r="A9" s="23" t="s">
        <v>27</v>
      </c>
      <c r="B9" s="23"/>
      <c r="C9" s="23"/>
      <c r="D9" s="23"/>
      <c r="E9" s="28">
        <f>SUM(E6:E8)</f>
        <v>3908.0835000000002</v>
      </c>
      <c r="F9" s="29">
        <f>SUM(F6:F8)</f>
        <v>32.415796251587793</v>
      </c>
      <c r="G9" s="28"/>
      <c r="H9" s="17"/>
      <c r="I9" s="17"/>
    </row>
    <row r="10" spans="1:9" x14ac:dyDescent="0.2">
      <c r="A10" s="24"/>
      <c r="B10" s="24"/>
      <c r="C10" s="24"/>
      <c r="D10" s="24"/>
      <c r="E10" s="25"/>
      <c r="F10" s="26"/>
      <c r="G10" s="25"/>
    </row>
    <row r="11" spans="1:9" x14ac:dyDescent="0.2">
      <c r="A11" s="23" t="s">
        <v>60</v>
      </c>
      <c r="B11" s="24"/>
      <c r="C11" s="24"/>
      <c r="D11" s="24"/>
      <c r="E11" s="25"/>
      <c r="F11" s="26"/>
      <c r="G11" s="25"/>
    </row>
    <row r="12" spans="1:9" x14ac:dyDescent="0.2">
      <c r="A12" s="24" t="s">
        <v>62</v>
      </c>
      <c r="B12" s="24" t="s">
        <v>61</v>
      </c>
      <c r="C12" s="24" t="s">
        <v>63</v>
      </c>
      <c r="D12" s="27">
        <v>5000000</v>
      </c>
      <c r="E12" s="25">
        <v>4823.1338888999999</v>
      </c>
      <c r="F12" s="26">
        <v>40.005727983220098</v>
      </c>
      <c r="G12" s="25">
        <v>7.3198273152000004</v>
      </c>
    </row>
    <row r="13" spans="1:9" x14ac:dyDescent="0.2">
      <c r="A13" s="24" t="s">
        <v>65</v>
      </c>
      <c r="B13" s="24" t="s">
        <v>64</v>
      </c>
      <c r="C13" s="24" t="s">
        <v>63</v>
      </c>
      <c r="D13" s="27">
        <v>1300000</v>
      </c>
      <c r="E13" s="25">
        <v>1266.8479056000001</v>
      </c>
      <c r="F13" s="26">
        <v>10.5079340269164</v>
      </c>
      <c r="G13" s="25">
        <v>7.2675334516124996</v>
      </c>
    </row>
    <row r="14" spans="1:9" x14ac:dyDescent="0.2">
      <c r="A14" s="24" t="s">
        <v>67</v>
      </c>
      <c r="B14" s="24" t="s">
        <v>66</v>
      </c>
      <c r="C14" s="24" t="s">
        <v>63</v>
      </c>
      <c r="D14" s="27">
        <v>250000</v>
      </c>
      <c r="E14" s="25">
        <v>256.33850000000001</v>
      </c>
      <c r="F14" s="26">
        <v>2.12621265319373</v>
      </c>
      <c r="G14" s="25">
        <v>7.4916752049999999</v>
      </c>
    </row>
    <row r="15" spans="1:9" x14ac:dyDescent="0.2">
      <c r="A15" s="24" t="s">
        <v>69</v>
      </c>
      <c r="B15" s="24" t="s">
        <v>68</v>
      </c>
      <c r="C15" s="24" t="s">
        <v>63</v>
      </c>
      <c r="D15" s="27">
        <v>200000</v>
      </c>
      <c r="E15" s="25">
        <v>193.33799999999999</v>
      </c>
      <c r="F15" s="26">
        <v>1.60365181954006</v>
      </c>
      <c r="G15" s="25">
        <v>7.2007425271125003</v>
      </c>
    </row>
    <row r="16" spans="1:9" x14ac:dyDescent="0.2">
      <c r="A16" s="23" t="s">
        <v>27</v>
      </c>
      <c r="B16" s="23"/>
      <c r="C16" s="23"/>
      <c r="D16" s="23"/>
      <c r="E16" s="28">
        <f>SUM(E12:E15)</f>
        <v>6539.6582944999991</v>
      </c>
      <c r="F16" s="29">
        <f>SUM(F12:F15)</f>
        <v>54.243526482870294</v>
      </c>
      <c r="G16" s="28"/>
      <c r="H16" s="17"/>
      <c r="I16" s="17"/>
    </row>
    <row r="17" spans="1:9" x14ac:dyDescent="0.2">
      <c r="A17" s="24"/>
      <c r="B17" s="24"/>
      <c r="C17" s="24"/>
      <c r="D17" s="24"/>
      <c r="E17" s="25"/>
      <c r="F17" s="26"/>
      <c r="G17" s="25"/>
    </row>
    <row r="18" spans="1:9" x14ac:dyDescent="0.2">
      <c r="A18" s="23" t="s">
        <v>30</v>
      </c>
      <c r="B18" s="23"/>
      <c r="C18" s="23"/>
      <c r="D18" s="23"/>
      <c r="E18" s="28">
        <f>E9+E16</f>
        <v>10447.7417945</v>
      </c>
      <c r="F18" s="29">
        <f>F9+F16</f>
        <v>86.659322734458087</v>
      </c>
      <c r="G18" s="28"/>
      <c r="H18" s="17"/>
      <c r="I18" s="17"/>
    </row>
    <row r="19" spans="1:9" x14ac:dyDescent="0.2">
      <c r="A19" s="23"/>
      <c r="B19" s="23"/>
      <c r="C19" s="23"/>
      <c r="D19" s="23"/>
      <c r="E19" s="28"/>
      <c r="F19" s="29"/>
      <c r="G19" s="28"/>
      <c r="H19" s="17"/>
      <c r="I19" s="17"/>
    </row>
    <row r="20" spans="1:9" x14ac:dyDescent="0.2">
      <c r="A20" s="23" t="s">
        <v>32</v>
      </c>
      <c r="B20" s="23"/>
      <c r="C20" s="23"/>
      <c r="D20" s="23"/>
      <c r="E20" s="28">
        <f>E22-(E9+E16)</f>
        <v>1608.3664981000002</v>
      </c>
      <c r="F20" s="29">
        <f>F22-(F9+F16)</f>
        <v>13.340677265541913</v>
      </c>
      <c r="G20" s="28"/>
      <c r="H20" s="17"/>
      <c r="I20" s="17"/>
    </row>
    <row r="21" spans="1:9" x14ac:dyDescent="0.2">
      <c r="A21" s="23"/>
      <c r="B21" s="23"/>
      <c r="C21" s="23"/>
      <c r="D21" s="23"/>
      <c r="E21" s="28"/>
      <c r="F21" s="29"/>
      <c r="G21" s="28"/>
      <c r="H21" s="17"/>
      <c r="I21" s="17"/>
    </row>
    <row r="22" spans="1:9" x14ac:dyDescent="0.2">
      <c r="A22" s="30" t="s">
        <v>31</v>
      </c>
      <c r="B22" s="30"/>
      <c r="C22" s="30"/>
      <c r="D22" s="30"/>
      <c r="E22" s="31">
        <v>12056.1082926</v>
      </c>
      <c r="F22" s="32">
        <v>100</v>
      </c>
      <c r="G22" s="31"/>
      <c r="H22" s="17"/>
      <c r="I22" s="17"/>
    </row>
    <row r="25" spans="1:9" x14ac:dyDescent="0.2">
      <c r="A25" s="17" t="s">
        <v>35</v>
      </c>
    </row>
    <row r="26" spans="1:9" x14ac:dyDescent="0.2">
      <c r="A26" s="17" t="s">
        <v>36</v>
      </c>
    </row>
    <row r="27" spans="1:9" x14ac:dyDescent="0.2">
      <c r="A27" s="17" t="s">
        <v>37</v>
      </c>
      <c r="B27" s="17"/>
      <c r="C27" s="33" t="s">
        <v>39</v>
      </c>
      <c r="D27" s="17" t="s">
        <v>38</v>
      </c>
    </row>
    <row r="28" spans="1:9" x14ac:dyDescent="0.2">
      <c r="A28" s="7" t="s">
        <v>1096</v>
      </c>
      <c r="C28" s="34">
        <v>49.01</v>
      </c>
      <c r="D28" s="34">
        <v>50.048900000000003</v>
      </c>
    </row>
    <row r="29" spans="1:9" x14ac:dyDescent="0.2">
      <c r="A29" s="7" t="s">
        <v>1097</v>
      </c>
      <c r="C29" s="34">
        <v>10.117800000000001</v>
      </c>
      <c r="D29" s="34">
        <v>10.136799999999999</v>
      </c>
    </row>
    <row r="30" spans="1:9" x14ac:dyDescent="0.2">
      <c r="A30" s="7" t="s">
        <v>1098</v>
      </c>
      <c r="C30" s="34">
        <v>52.922699999999999</v>
      </c>
      <c r="D30" s="34">
        <v>54.161999999999999</v>
      </c>
    </row>
    <row r="31" spans="1:9" x14ac:dyDescent="0.2">
      <c r="A31" s="7" t="s">
        <v>1099</v>
      </c>
      <c r="C31" s="34">
        <v>11.334</v>
      </c>
      <c r="D31" s="34">
        <v>11.3963</v>
      </c>
    </row>
    <row r="33" spans="1:7" x14ac:dyDescent="0.2">
      <c r="A33" s="17" t="s">
        <v>41</v>
      </c>
    </row>
    <row r="34" spans="1:7" x14ac:dyDescent="0.2">
      <c r="A34" s="89" t="s">
        <v>57</v>
      </c>
      <c r="B34" s="90"/>
      <c r="C34" s="37" t="s">
        <v>58</v>
      </c>
    </row>
    <row r="35" spans="1:7" x14ac:dyDescent="0.2">
      <c r="A35" s="85" t="s">
        <v>1097</v>
      </c>
      <c r="B35" s="86"/>
      <c r="C35" s="38">
        <v>0.1928</v>
      </c>
    </row>
    <row r="36" spans="1:7" x14ac:dyDescent="0.2">
      <c r="A36" s="85" t="s">
        <v>1099</v>
      </c>
      <c r="B36" s="86"/>
      <c r="C36" s="38">
        <v>0.2</v>
      </c>
    </row>
    <row r="37" spans="1:7" x14ac:dyDescent="0.2">
      <c r="A37" s="7" t="s">
        <v>59</v>
      </c>
    </row>
    <row r="38" spans="1:7" x14ac:dyDescent="0.2">
      <c r="A38" s="7" t="s">
        <v>40</v>
      </c>
    </row>
    <row r="40" spans="1:7" x14ac:dyDescent="0.2">
      <c r="A40" s="17" t="s">
        <v>917</v>
      </c>
      <c r="D40" s="35">
        <v>2.2099306202537399</v>
      </c>
      <c r="E40" s="10" t="s">
        <v>43</v>
      </c>
    </row>
    <row r="42" spans="1:7" x14ac:dyDescent="0.2">
      <c r="A42" s="17" t="s">
        <v>834</v>
      </c>
      <c r="D42" s="33" t="s">
        <v>42</v>
      </c>
    </row>
    <row r="44" spans="1:7" x14ac:dyDescent="0.2">
      <c r="A44" s="17" t="s">
        <v>918</v>
      </c>
    </row>
    <row r="45" spans="1:7" x14ac:dyDescent="0.2">
      <c r="A45" s="57"/>
      <c r="B45" s="59"/>
      <c r="C45" s="59"/>
      <c r="D45" s="59"/>
      <c r="E45" s="11"/>
      <c r="G45" s="11"/>
    </row>
    <row r="46" spans="1:7" x14ac:dyDescent="0.2">
      <c r="A46" s="57" t="s">
        <v>805</v>
      </c>
      <c r="B46" s="59"/>
      <c r="C46" s="59"/>
      <c r="D46" s="59"/>
      <c r="E46" s="11"/>
      <c r="G46" s="11"/>
    </row>
    <row r="47" spans="1:7" x14ac:dyDescent="0.2">
      <c r="A47" s="58"/>
      <c r="B47" s="59"/>
      <c r="C47" s="59"/>
      <c r="D47" s="59"/>
      <c r="E47" s="11"/>
      <c r="G47" s="11"/>
    </row>
    <row r="48" spans="1:7" x14ac:dyDescent="0.2">
      <c r="A48" s="59"/>
      <c r="B48" s="59"/>
      <c r="C48" s="59"/>
      <c r="D48" s="59"/>
      <c r="E48" s="11"/>
      <c r="G48" s="11"/>
    </row>
    <row r="49" spans="1:7" x14ac:dyDescent="0.2">
      <c r="A49" s="59"/>
      <c r="B49" s="59"/>
      <c r="C49" s="59"/>
      <c r="D49" s="59"/>
      <c r="E49" s="11"/>
      <c r="G49" s="11"/>
    </row>
    <row r="50" spans="1:7" x14ac:dyDescent="0.2">
      <c r="A50" s="59"/>
      <c r="B50" s="59"/>
      <c r="C50" s="59"/>
      <c r="D50" s="59"/>
      <c r="E50" s="11"/>
      <c r="G50" s="11"/>
    </row>
    <row r="51" spans="1:7" x14ac:dyDescent="0.2">
      <c r="A51" s="59"/>
      <c r="B51" s="59"/>
      <c r="C51" s="59"/>
      <c r="D51" s="59"/>
      <c r="E51" s="11"/>
      <c r="G51" s="11"/>
    </row>
    <row r="52" spans="1:7" x14ac:dyDescent="0.2">
      <c r="A52" s="59"/>
      <c r="B52" s="59"/>
      <c r="C52" s="59"/>
      <c r="D52" s="59"/>
      <c r="E52" s="11"/>
      <c r="G52" s="11"/>
    </row>
    <row r="53" spans="1:7" x14ac:dyDescent="0.2">
      <c r="A53" s="59"/>
      <c r="B53" s="59"/>
      <c r="C53" s="59"/>
      <c r="D53" s="59"/>
      <c r="E53" s="11"/>
      <c r="G53" s="11"/>
    </row>
    <row r="54" spans="1:7" x14ac:dyDescent="0.2">
      <c r="A54" s="59"/>
      <c r="B54" s="59"/>
      <c r="C54" s="59"/>
      <c r="D54" s="59"/>
      <c r="E54" s="11"/>
      <c r="G54" s="11"/>
    </row>
    <row r="55" spans="1:7" x14ac:dyDescent="0.2">
      <c r="A55" s="59"/>
      <c r="B55" s="59"/>
      <c r="C55" s="59"/>
      <c r="D55" s="59"/>
      <c r="E55" s="11"/>
      <c r="G55" s="11"/>
    </row>
    <row r="56" spans="1:7" x14ac:dyDescent="0.2">
      <c r="A56" s="59"/>
      <c r="B56" s="59"/>
      <c r="C56" s="59"/>
      <c r="D56" s="59"/>
      <c r="E56" s="11"/>
      <c r="G56" s="11"/>
    </row>
    <row r="57" spans="1:7" x14ac:dyDescent="0.2">
      <c r="A57" s="59"/>
      <c r="B57" s="59"/>
      <c r="C57" s="59"/>
      <c r="D57" s="59"/>
      <c r="E57" s="11"/>
      <c r="G57" s="11"/>
    </row>
    <row r="58" spans="1:7" x14ac:dyDescent="0.2">
      <c r="A58" s="59"/>
      <c r="B58" s="59"/>
      <c r="C58" s="59"/>
      <c r="D58" s="59"/>
      <c r="E58" s="11"/>
      <c r="G58" s="11"/>
    </row>
    <row r="59" spans="1:7" x14ac:dyDescent="0.2">
      <c r="A59" s="59"/>
      <c r="B59" s="59"/>
      <c r="C59" s="59"/>
      <c r="D59" s="59"/>
      <c r="E59" s="11"/>
      <c r="G59" s="11"/>
    </row>
    <row r="60" spans="1:7" ht="22.5" x14ac:dyDescent="0.2">
      <c r="A60" s="70" t="s">
        <v>1100</v>
      </c>
      <c r="B60" s="70"/>
      <c r="C60" s="70"/>
      <c r="D60" s="70"/>
      <c r="E60" s="70"/>
      <c r="F60" s="70"/>
      <c r="G60" s="70"/>
    </row>
    <row r="61" spans="1:7" x14ac:dyDescent="0.2">
      <c r="A61" s="59"/>
      <c r="B61" s="59"/>
      <c r="C61" s="59"/>
      <c r="D61" s="59"/>
      <c r="E61" s="11"/>
      <c r="G61" s="11"/>
    </row>
    <row r="62" spans="1:7" x14ac:dyDescent="0.2">
      <c r="A62" s="57" t="s">
        <v>806</v>
      </c>
      <c r="B62" s="59"/>
      <c r="C62" s="59"/>
      <c r="D62" s="59"/>
      <c r="E62" s="11"/>
      <c r="G62" s="11"/>
    </row>
    <row r="63" spans="1:7" x14ac:dyDescent="0.2">
      <c r="A63" s="59"/>
      <c r="B63" s="59"/>
      <c r="C63" s="59"/>
      <c r="D63" s="59"/>
      <c r="E63" s="11"/>
      <c r="G63" s="11"/>
    </row>
    <row r="64" spans="1:7" x14ac:dyDescent="0.2">
      <c r="A64" s="59"/>
      <c r="B64" s="59"/>
      <c r="C64" s="59"/>
      <c r="D64" s="59"/>
      <c r="E64" s="11"/>
      <c r="G64" s="11"/>
    </row>
    <row r="65" spans="1:7" x14ac:dyDescent="0.2">
      <c r="A65" s="59"/>
      <c r="B65" s="59"/>
      <c r="C65" s="59"/>
      <c r="D65" s="59"/>
      <c r="E65" s="11"/>
      <c r="G65" s="11"/>
    </row>
    <row r="66" spans="1:7" x14ac:dyDescent="0.2">
      <c r="A66" s="59"/>
      <c r="B66" s="59"/>
      <c r="C66" s="59"/>
      <c r="D66" s="59"/>
      <c r="E66" s="11"/>
      <c r="G66" s="11"/>
    </row>
    <row r="67" spans="1:7" x14ac:dyDescent="0.2">
      <c r="A67" s="59"/>
      <c r="B67" s="59"/>
      <c r="C67" s="59"/>
      <c r="D67" s="59"/>
      <c r="E67" s="11"/>
      <c r="G67" s="11"/>
    </row>
    <row r="68" spans="1:7" x14ac:dyDescent="0.2">
      <c r="A68" s="59"/>
      <c r="B68" s="59"/>
      <c r="C68" s="59"/>
      <c r="D68" s="59"/>
      <c r="E68" s="11"/>
      <c r="G68" s="11"/>
    </row>
    <row r="69" spans="1:7" x14ac:dyDescent="0.2">
      <c r="A69" s="59"/>
      <c r="B69" s="59"/>
      <c r="C69" s="59"/>
      <c r="D69" s="59"/>
      <c r="E69" s="11"/>
      <c r="G69" s="11"/>
    </row>
    <row r="70" spans="1:7" x14ac:dyDescent="0.2">
      <c r="A70" s="59"/>
      <c r="B70" s="59"/>
      <c r="C70" s="59"/>
      <c r="D70" s="59"/>
      <c r="E70" s="11"/>
      <c r="G70" s="11"/>
    </row>
    <row r="71" spans="1:7" x14ac:dyDescent="0.2">
      <c r="A71" s="59"/>
      <c r="B71" s="59"/>
      <c r="C71" s="59"/>
      <c r="D71" s="59"/>
      <c r="E71" s="11"/>
      <c r="G71" s="11"/>
    </row>
    <row r="72" spans="1:7" x14ac:dyDescent="0.2">
      <c r="A72" s="59"/>
      <c r="B72" s="59"/>
      <c r="C72" s="59"/>
      <c r="D72" s="59"/>
      <c r="E72" s="11"/>
      <c r="G72" s="11"/>
    </row>
    <row r="73" spans="1:7" x14ac:dyDescent="0.2">
      <c r="A73" s="59"/>
      <c r="B73" s="59"/>
      <c r="C73" s="59"/>
      <c r="D73" s="59"/>
      <c r="E73" s="11"/>
      <c r="G73" s="11"/>
    </row>
    <row r="74" spans="1:7" x14ac:dyDescent="0.2">
      <c r="A74" s="59"/>
      <c r="B74" s="59"/>
      <c r="C74" s="59"/>
      <c r="D74" s="59"/>
      <c r="E74" s="11"/>
      <c r="G74" s="11"/>
    </row>
    <row r="75" spans="1:7" x14ac:dyDescent="0.2">
      <c r="A75" s="59"/>
      <c r="B75" s="59"/>
      <c r="C75" s="59"/>
      <c r="D75" s="59"/>
      <c r="E75" s="11"/>
      <c r="G75" s="11"/>
    </row>
  </sheetData>
  <mergeCells count="4">
    <mergeCell ref="A1:G1"/>
    <mergeCell ref="A34:B34"/>
    <mergeCell ref="A35:B35"/>
    <mergeCell ref="A36:B36"/>
  </mergeCells>
  <conditionalFormatting sqref="F2:F3 F5:F43">
    <cfRule type="cellIs" dxfId="74" priority="5" stopIfTrue="1" operator="between">
      <formula>0.009</formula>
      <formula>-0.009</formula>
    </cfRule>
  </conditionalFormatting>
  <conditionalFormatting sqref="F44 F82:F177">
    <cfRule type="cellIs" dxfId="73" priority="4" stopIfTrue="1" operator="between">
      <formula>0.009</formula>
      <formula>-0.009</formula>
    </cfRule>
  </conditionalFormatting>
  <conditionalFormatting sqref="F78:F81">
    <cfRule type="cellIs" dxfId="72" priority="3" stopIfTrue="1" operator="between">
      <formula>0.009</formula>
      <formula>-0.009</formula>
    </cfRule>
  </conditionalFormatting>
  <conditionalFormatting sqref="F76:F77">
    <cfRule type="cellIs" dxfId="71" priority="2" stopIfTrue="1" operator="between">
      <formula>0.009</formula>
      <formula>-0.009</formula>
    </cfRule>
  </conditionalFormatting>
  <conditionalFormatting sqref="F45:F59 F61:F75">
    <cfRule type="cellIs" dxfId="70" priority="1" stopIfTrue="1" operator="between">
      <formula>0.009</formula>
      <formula>-0.009</formula>
    </cfRule>
  </conditionalFormatting>
  <hyperlinks>
    <hyperlink ref="A45"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39"/>
  <sheetViews>
    <sheetView workbookViewId="0">
      <selection sqref="A1:G1"/>
    </sheetView>
  </sheetViews>
  <sheetFormatPr defaultColWidth="9.140625" defaultRowHeight="11.25" x14ac:dyDescent="0.2"/>
  <cols>
    <col min="1" max="1" width="39.140625" style="7" customWidth="1"/>
    <col min="2" max="2" width="46.7109375" style="7" bestFit="1" customWidth="1"/>
    <col min="3" max="3" width="33.140625" style="7" bestFit="1" customWidth="1"/>
    <col min="4" max="4" width="13.28515625" style="7" bestFit="1" customWidth="1"/>
    <col min="5" max="5" width="23.28515625" style="10" customWidth="1"/>
    <col min="6" max="6" width="11.28515625" style="11" bestFit="1" customWidth="1"/>
    <col min="7" max="7" width="14.28515625" style="10" customWidth="1"/>
    <col min="8" max="16384" width="9.140625" style="7"/>
  </cols>
  <sheetData>
    <row r="1" spans="1:7" s="1" customFormat="1" ht="15" x14ac:dyDescent="0.2">
      <c r="A1" s="87" t="s">
        <v>1101</v>
      </c>
      <c r="B1" s="88"/>
      <c r="C1" s="88"/>
      <c r="D1" s="88"/>
      <c r="E1" s="88"/>
      <c r="F1" s="88"/>
      <c r="G1" s="88"/>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15" t="s">
        <v>6</v>
      </c>
      <c r="F4" s="12" t="s">
        <v>3</v>
      </c>
      <c r="G4" s="12" t="s">
        <v>5</v>
      </c>
    </row>
    <row r="5" spans="1:7" x14ac:dyDescent="0.2">
      <c r="A5" s="19" t="s">
        <v>81</v>
      </c>
      <c r="B5" s="20"/>
      <c r="C5" s="20"/>
      <c r="D5" s="20"/>
      <c r="E5" s="21"/>
      <c r="F5" s="22"/>
      <c r="G5" s="21"/>
    </row>
    <row r="6" spans="1:7" x14ac:dyDescent="0.2">
      <c r="A6" s="23" t="s">
        <v>26</v>
      </c>
      <c r="B6" s="24"/>
      <c r="C6" s="24"/>
      <c r="D6" s="24"/>
      <c r="E6" s="25"/>
      <c r="F6" s="26"/>
      <c r="G6" s="25"/>
    </row>
    <row r="7" spans="1:7" x14ac:dyDescent="0.2">
      <c r="A7" s="24" t="s">
        <v>83</v>
      </c>
      <c r="B7" s="24" t="s">
        <v>82</v>
      </c>
      <c r="C7" s="24" t="s">
        <v>84</v>
      </c>
      <c r="D7" s="27">
        <v>102300</v>
      </c>
      <c r="E7" s="25">
        <v>1640.3805</v>
      </c>
      <c r="F7" s="26">
        <v>3.66419717259665</v>
      </c>
      <c r="G7" s="25"/>
    </row>
    <row r="8" spans="1:7" x14ac:dyDescent="0.2">
      <c r="A8" s="24" t="s">
        <v>86</v>
      </c>
      <c r="B8" s="24" t="s">
        <v>85</v>
      </c>
      <c r="C8" s="24" t="s">
        <v>84</v>
      </c>
      <c r="D8" s="27">
        <v>149800</v>
      </c>
      <c r="E8" s="25">
        <v>1246.1862000000001</v>
      </c>
      <c r="F8" s="26">
        <v>2.7836663204475798</v>
      </c>
      <c r="G8" s="25"/>
    </row>
    <row r="9" spans="1:7" x14ac:dyDescent="0.2">
      <c r="A9" s="24" t="s">
        <v>88</v>
      </c>
      <c r="B9" s="24" t="s">
        <v>87</v>
      </c>
      <c r="C9" s="24" t="s">
        <v>89</v>
      </c>
      <c r="D9" s="27">
        <v>78800</v>
      </c>
      <c r="E9" s="25">
        <v>1208.595</v>
      </c>
      <c r="F9" s="26">
        <v>2.6996970409087702</v>
      </c>
      <c r="G9" s="25"/>
    </row>
    <row r="10" spans="1:7" x14ac:dyDescent="0.2">
      <c r="A10" s="24" t="s">
        <v>91</v>
      </c>
      <c r="B10" s="24" t="s">
        <v>90</v>
      </c>
      <c r="C10" s="24" t="s">
        <v>92</v>
      </c>
      <c r="D10" s="27">
        <v>44900</v>
      </c>
      <c r="E10" s="25">
        <v>953.85559999999998</v>
      </c>
      <c r="F10" s="26">
        <v>2.13067333620796</v>
      </c>
      <c r="G10" s="25"/>
    </row>
    <row r="11" spans="1:7" x14ac:dyDescent="0.2">
      <c r="A11" s="24" t="s">
        <v>94</v>
      </c>
      <c r="B11" s="24" t="s">
        <v>93</v>
      </c>
      <c r="C11" s="24" t="s">
        <v>84</v>
      </c>
      <c r="D11" s="27">
        <v>102200</v>
      </c>
      <c r="E11" s="25">
        <v>890.77520000000004</v>
      </c>
      <c r="F11" s="26">
        <v>1.98976759919983</v>
      </c>
      <c r="G11" s="25"/>
    </row>
    <row r="12" spans="1:7" x14ac:dyDescent="0.2">
      <c r="A12" s="24" t="s">
        <v>96</v>
      </c>
      <c r="B12" s="24" t="s">
        <v>95</v>
      </c>
      <c r="C12" s="24" t="s">
        <v>97</v>
      </c>
      <c r="D12" s="27">
        <v>77400</v>
      </c>
      <c r="E12" s="25">
        <v>596.21220000000005</v>
      </c>
      <c r="F12" s="26">
        <v>1.33178799522893</v>
      </c>
      <c r="G12" s="25"/>
    </row>
    <row r="13" spans="1:7" x14ac:dyDescent="0.2">
      <c r="A13" s="24" t="s">
        <v>99</v>
      </c>
      <c r="B13" s="24" t="s">
        <v>98</v>
      </c>
      <c r="C13" s="24" t="s">
        <v>100</v>
      </c>
      <c r="D13" s="27">
        <v>24300</v>
      </c>
      <c r="E13" s="25">
        <v>571.98554999999999</v>
      </c>
      <c r="F13" s="26">
        <v>1.2776717566906799</v>
      </c>
      <c r="G13" s="25"/>
    </row>
    <row r="14" spans="1:7" x14ac:dyDescent="0.2">
      <c r="A14" s="24" t="s">
        <v>102</v>
      </c>
      <c r="B14" s="24" t="s">
        <v>101</v>
      </c>
      <c r="C14" s="24" t="s">
        <v>84</v>
      </c>
      <c r="D14" s="27">
        <v>100000</v>
      </c>
      <c r="E14" s="25">
        <v>553.5</v>
      </c>
      <c r="F14" s="26">
        <v>1.2363796905853499</v>
      </c>
      <c r="G14" s="25"/>
    </row>
    <row r="15" spans="1:7" x14ac:dyDescent="0.2">
      <c r="A15" s="24" t="s">
        <v>104</v>
      </c>
      <c r="B15" s="24" t="s">
        <v>103</v>
      </c>
      <c r="C15" s="24" t="s">
        <v>89</v>
      </c>
      <c r="D15" s="27">
        <v>49300</v>
      </c>
      <c r="E15" s="25">
        <v>553.24459999999999</v>
      </c>
      <c r="F15" s="26">
        <v>1.2358091912665199</v>
      </c>
      <c r="G15" s="25"/>
    </row>
    <row r="16" spans="1:7" x14ac:dyDescent="0.2">
      <c r="A16" s="24" t="s">
        <v>106</v>
      </c>
      <c r="B16" s="24" t="s">
        <v>105</v>
      </c>
      <c r="C16" s="24" t="s">
        <v>107</v>
      </c>
      <c r="D16" s="27">
        <v>51400</v>
      </c>
      <c r="E16" s="25">
        <v>531.73299999999995</v>
      </c>
      <c r="F16" s="26">
        <v>1.1877576910822401</v>
      </c>
      <c r="G16" s="25"/>
    </row>
    <row r="17" spans="1:7" x14ac:dyDescent="0.2">
      <c r="A17" s="24" t="s">
        <v>109</v>
      </c>
      <c r="B17" s="24" t="s">
        <v>108</v>
      </c>
      <c r="C17" s="24" t="s">
        <v>110</v>
      </c>
      <c r="D17" s="27">
        <v>270800</v>
      </c>
      <c r="E17" s="25">
        <v>463.4742</v>
      </c>
      <c r="F17" s="26">
        <v>1.03528471181625</v>
      </c>
      <c r="G17" s="25"/>
    </row>
    <row r="18" spans="1:7" x14ac:dyDescent="0.2">
      <c r="A18" s="24" t="s">
        <v>112</v>
      </c>
      <c r="B18" s="24" t="s">
        <v>111</v>
      </c>
      <c r="C18" s="24" t="s">
        <v>113</v>
      </c>
      <c r="D18" s="27">
        <v>79600</v>
      </c>
      <c r="E18" s="25">
        <v>443.96899999999999</v>
      </c>
      <c r="F18" s="26">
        <v>0.99171500424478398</v>
      </c>
      <c r="G18" s="25"/>
    </row>
    <row r="19" spans="1:7" x14ac:dyDescent="0.2">
      <c r="A19" s="24" t="s">
        <v>115</v>
      </c>
      <c r="B19" s="24" t="s">
        <v>114</v>
      </c>
      <c r="C19" s="24" t="s">
        <v>116</v>
      </c>
      <c r="D19" s="27">
        <v>32700</v>
      </c>
      <c r="E19" s="25">
        <v>425.1327</v>
      </c>
      <c r="F19" s="26">
        <v>0.94963945091908797</v>
      </c>
      <c r="G19" s="25"/>
    </row>
    <row r="20" spans="1:7" x14ac:dyDescent="0.2">
      <c r="A20" s="24" t="s">
        <v>118</v>
      </c>
      <c r="B20" s="24" t="s">
        <v>117</v>
      </c>
      <c r="C20" s="24" t="s">
        <v>119</v>
      </c>
      <c r="D20" s="27">
        <v>5700</v>
      </c>
      <c r="E20" s="25">
        <v>403.87635</v>
      </c>
      <c r="F20" s="26">
        <v>0.90215811499140197</v>
      </c>
      <c r="G20" s="25"/>
    </row>
    <row r="21" spans="1:7" x14ac:dyDescent="0.2">
      <c r="A21" s="24" t="s">
        <v>121</v>
      </c>
      <c r="B21" s="24" t="s">
        <v>120</v>
      </c>
      <c r="C21" s="24" t="s">
        <v>122</v>
      </c>
      <c r="D21" s="27">
        <v>382675</v>
      </c>
      <c r="E21" s="25">
        <v>364.11526249999997</v>
      </c>
      <c r="F21" s="26">
        <v>0.81334185291265404</v>
      </c>
      <c r="G21" s="25"/>
    </row>
    <row r="22" spans="1:7" x14ac:dyDescent="0.2">
      <c r="A22" s="24" t="s">
        <v>124</v>
      </c>
      <c r="B22" s="24" t="s">
        <v>123</v>
      </c>
      <c r="C22" s="24" t="s">
        <v>107</v>
      </c>
      <c r="D22" s="27">
        <v>8300</v>
      </c>
      <c r="E22" s="25">
        <v>358.90445</v>
      </c>
      <c r="F22" s="26">
        <v>0.80170220928763503</v>
      </c>
      <c r="G22" s="25"/>
    </row>
    <row r="23" spans="1:7" x14ac:dyDescent="0.2">
      <c r="A23" s="24" t="s">
        <v>126</v>
      </c>
      <c r="B23" s="24" t="s">
        <v>125</v>
      </c>
      <c r="C23" s="24" t="s">
        <v>100</v>
      </c>
      <c r="D23" s="27">
        <v>149100</v>
      </c>
      <c r="E23" s="25">
        <v>354.70890000000003</v>
      </c>
      <c r="F23" s="26">
        <v>0.792330406558031</v>
      </c>
      <c r="G23" s="25"/>
    </row>
    <row r="24" spans="1:7" x14ac:dyDescent="0.2">
      <c r="A24" s="24" t="s">
        <v>128</v>
      </c>
      <c r="B24" s="24" t="s">
        <v>127</v>
      </c>
      <c r="C24" s="24" t="s">
        <v>129</v>
      </c>
      <c r="D24" s="27">
        <v>111900</v>
      </c>
      <c r="E24" s="25">
        <v>350.69459999999998</v>
      </c>
      <c r="F24" s="26">
        <v>0.78336347070994305</v>
      </c>
      <c r="G24" s="25"/>
    </row>
    <row r="25" spans="1:7" x14ac:dyDescent="0.2">
      <c r="A25" s="24" t="s">
        <v>131</v>
      </c>
      <c r="B25" s="24" t="s">
        <v>130</v>
      </c>
      <c r="C25" s="24" t="s">
        <v>132</v>
      </c>
      <c r="D25" s="27">
        <v>44800</v>
      </c>
      <c r="E25" s="25">
        <v>344.35520000000002</v>
      </c>
      <c r="F25" s="26">
        <v>0.76920284666207195</v>
      </c>
      <c r="G25" s="25"/>
    </row>
    <row r="26" spans="1:7" x14ac:dyDescent="0.2">
      <c r="A26" s="24" t="s">
        <v>134</v>
      </c>
      <c r="B26" s="24" t="s">
        <v>133</v>
      </c>
      <c r="C26" s="24" t="s">
        <v>84</v>
      </c>
      <c r="D26" s="27">
        <v>31000</v>
      </c>
      <c r="E26" s="25">
        <v>335.71449999999999</v>
      </c>
      <c r="F26" s="26">
        <v>0.74990169762423897</v>
      </c>
      <c r="G26" s="25"/>
    </row>
    <row r="27" spans="1:7" x14ac:dyDescent="0.2">
      <c r="A27" s="24" t="s">
        <v>136</v>
      </c>
      <c r="B27" s="24" t="s">
        <v>135</v>
      </c>
      <c r="C27" s="24" t="s">
        <v>137</v>
      </c>
      <c r="D27" s="27">
        <v>95400</v>
      </c>
      <c r="E27" s="25">
        <v>315.72629999999998</v>
      </c>
      <c r="F27" s="26">
        <v>0.70525308961817101</v>
      </c>
      <c r="G27" s="25"/>
    </row>
    <row r="28" spans="1:7" x14ac:dyDescent="0.2">
      <c r="A28" s="24" t="s">
        <v>139</v>
      </c>
      <c r="B28" s="24" t="s">
        <v>138</v>
      </c>
      <c r="C28" s="24" t="s">
        <v>140</v>
      </c>
      <c r="D28" s="27">
        <v>38800</v>
      </c>
      <c r="E28" s="25">
        <v>280.4658</v>
      </c>
      <c r="F28" s="26">
        <v>0.62649000726968995</v>
      </c>
      <c r="G28" s="25"/>
    </row>
    <row r="29" spans="1:7" x14ac:dyDescent="0.2">
      <c r="A29" s="24" t="s">
        <v>142</v>
      </c>
      <c r="B29" s="24" t="s">
        <v>141</v>
      </c>
      <c r="C29" s="24" t="s">
        <v>143</v>
      </c>
      <c r="D29" s="27">
        <v>3000</v>
      </c>
      <c r="E29" s="25">
        <v>266.85899999999998</v>
      </c>
      <c r="F29" s="26">
        <v>0.59609584074058997</v>
      </c>
      <c r="G29" s="25"/>
    </row>
    <row r="30" spans="1:7" x14ac:dyDescent="0.2">
      <c r="A30" s="24" t="s">
        <v>145</v>
      </c>
      <c r="B30" s="24" t="s">
        <v>144</v>
      </c>
      <c r="C30" s="24" t="s">
        <v>146</v>
      </c>
      <c r="D30" s="27">
        <v>57600</v>
      </c>
      <c r="E30" s="25">
        <v>260.58240000000001</v>
      </c>
      <c r="F30" s="26">
        <v>0.58207549608669995</v>
      </c>
      <c r="G30" s="25"/>
    </row>
    <row r="31" spans="1:7" x14ac:dyDescent="0.2">
      <c r="A31" s="24" t="s">
        <v>148</v>
      </c>
      <c r="B31" s="24" t="s">
        <v>147</v>
      </c>
      <c r="C31" s="24" t="s">
        <v>149</v>
      </c>
      <c r="D31" s="27">
        <v>99400</v>
      </c>
      <c r="E31" s="25">
        <v>255.11009999999999</v>
      </c>
      <c r="F31" s="26">
        <v>0.56985175519999698</v>
      </c>
      <c r="G31" s="25"/>
    </row>
    <row r="32" spans="1:7" x14ac:dyDescent="0.2">
      <c r="A32" s="24" t="s">
        <v>151</v>
      </c>
      <c r="B32" s="24" t="s">
        <v>150</v>
      </c>
      <c r="C32" s="24" t="s">
        <v>143</v>
      </c>
      <c r="D32" s="27">
        <v>55000</v>
      </c>
      <c r="E32" s="25">
        <v>248.655</v>
      </c>
      <c r="F32" s="26">
        <v>0.55543268647244903</v>
      </c>
      <c r="G32" s="25"/>
    </row>
    <row r="33" spans="1:7" x14ac:dyDescent="0.2">
      <c r="A33" s="24" t="s">
        <v>153</v>
      </c>
      <c r="B33" s="24" t="s">
        <v>152</v>
      </c>
      <c r="C33" s="24" t="s">
        <v>119</v>
      </c>
      <c r="D33" s="27">
        <v>63700</v>
      </c>
      <c r="E33" s="25">
        <v>230.17994999999999</v>
      </c>
      <c r="F33" s="26">
        <v>0.51416407472439296</v>
      </c>
      <c r="G33" s="25"/>
    </row>
    <row r="34" spans="1:7" x14ac:dyDescent="0.2">
      <c r="A34" s="24" t="s">
        <v>155</v>
      </c>
      <c r="B34" s="24" t="s">
        <v>154</v>
      </c>
      <c r="C34" s="24" t="s">
        <v>156</v>
      </c>
      <c r="D34" s="27">
        <v>25400</v>
      </c>
      <c r="E34" s="25">
        <v>223.4819</v>
      </c>
      <c r="F34" s="26">
        <v>0.49920231684449201</v>
      </c>
      <c r="G34" s="25"/>
    </row>
    <row r="35" spans="1:7" x14ac:dyDescent="0.2">
      <c r="A35" s="24" t="s">
        <v>158</v>
      </c>
      <c r="B35" s="24" t="s">
        <v>157</v>
      </c>
      <c r="C35" s="24" t="s">
        <v>116</v>
      </c>
      <c r="D35" s="27">
        <v>45000</v>
      </c>
      <c r="E35" s="25">
        <v>219.08250000000001</v>
      </c>
      <c r="F35" s="26">
        <v>0.48937516452152702</v>
      </c>
      <c r="G35" s="25"/>
    </row>
    <row r="36" spans="1:7" x14ac:dyDescent="0.2">
      <c r="A36" s="24" t="s">
        <v>160</v>
      </c>
      <c r="B36" s="24" t="s">
        <v>159</v>
      </c>
      <c r="C36" s="24" t="s">
        <v>161</v>
      </c>
      <c r="D36" s="27">
        <v>10400</v>
      </c>
      <c r="E36" s="25">
        <v>217.1936</v>
      </c>
      <c r="F36" s="26">
        <v>0.485155837335354</v>
      </c>
      <c r="G36" s="25"/>
    </row>
    <row r="37" spans="1:7" x14ac:dyDescent="0.2">
      <c r="A37" s="24" t="s">
        <v>163</v>
      </c>
      <c r="B37" s="24" t="s">
        <v>162</v>
      </c>
      <c r="C37" s="24" t="s">
        <v>164</v>
      </c>
      <c r="D37" s="27">
        <v>114300</v>
      </c>
      <c r="E37" s="25">
        <v>206.71154999999999</v>
      </c>
      <c r="F37" s="26">
        <v>0.461741575843574</v>
      </c>
      <c r="G37" s="25"/>
    </row>
    <row r="38" spans="1:7" x14ac:dyDescent="0.2">
      <c r="A38" s="24" t="s">
        <v>166</v>
      </c>
      <c r="B38" s="24" t="s">
        <v>165</v>
      </c>
      <c r="C38" s="24" t="s">
        <v>149</v>
      </c>
      <c r="D38" s="27">
        <v>394000</v>
      </c>
      <c r="E38" s="25">
        <v>196.01499999999999</v>
      </c>
      <c r="F38" s="26">
        <v>0.43784817533891202</v>
      </c>
      <c r="G38" s="25"/>
    </row>
    <row r="39" spans="1:7" x14ac:dyDescent="0.2">
      <c r="A39" s="24" t="s">
        <v>168</v>
      </c>
      <c r="B39" s="24" t="s">
        <v>167</v>
      </c>
      <c r="C39" s="24" t="s">
        <v>169</v>
      </c>
      <c r="D39" s="27">
        <v>94900</v>
      </c>
      <c r="E39" s="25">
        <v>194.54499999999999</v>
      </c>
      <c r="F39" s="26">
        <v>0.43456456532055499</v>
      </c>
      <c r="G39" s="25"/>
    </row>
    <row r="40" spans="1:7" x14ac:dyDescent="0.2">
      <c r="A40" s="24" t="s">
        <v>171</v>
      </c>
      <c r="B40" s="24" t="s">
        <v>170</v>
      </c>
      <c r="C40" s="24" t="s">
        <v>137</v>
      </c>
      <c r="D40" s="27">
        <v>45000</v>
      </c>
      <c r="E40" s="25">
        <v>190.41749999999999</v>
      </c>
      <c r="F40" s="26">
        <v>0.42534476916357</v>
      </c>
      <c r="G40" s="25"/>
    </row>
    <row r="41" spans="1:7" x14ac:dyDescent="0.2">
      <c r="A41" s="24" t="s">
        <v>173</v>
      </c>
      <c r="B41" s="24" t="s">
        <v>172</v>
      </c>
      <c r="C41" s="24" t="s">
        <v>89</v>
      </c>
      <c r="D41" s="27">
        <v>17700</v>
      </c>
      <c r="E41" s="25">
        <v>179.655</v>
      </c>
      <c r="F41" s="26">
        <v>0.40130405295774402</v>
      </c>
      <c r="G41" s="25"/>
    </row>
    <row r="42" spans="1:7" x14ac:dyDescent="0.2">
      <c r="A42" s="24" t="s">
        <v>175</v>
      </c>
      <c r="B42" s="24" t="s">
        <v>174</v>
      </c>
      <c r="C42" s="24" t="s">
        <v>176</v>
      </c>
      <c r="D42" s="27">
        <v>13300</v>
      </c>
      <c r="E42" s="25">
        <v>178.88499999999999</v>
      </c>
      <c r="F42" s="26">
        <v>0.39958406675765201</v>
      </c>
      <c r="G42" s="25"/>
    </row>
    <row r="43" spans="1:7" x14ac:dyDescent="0.2">
      <c r="A43" s="24" t="s">
        <v>178</v>
      </c>
      <c r="B43" s="24" t="s">
        <v>177</v>
      </c>
      <c r="C43" s="24" t="s">
        <v>116</v>
      </c>
      <c r="D43" s="27">
        <v>23900</v>
      </c>
      <c r="E43" s="25">
        <v>175.76060000000001</v>
      </c>
      <c r="F43" s="26">
        <v>0.39260494353224201</v>
      </c>
      <c r="G43" s="25"/>
    </row>
    <row r="44" spans="1:7" x14ac:dyDescent="0.2">
      <c r="A44" s="24" t="s">
        <v>180</v>
      </c>
      <c r="B44" s="24" t="s">
        <v>179</v>
      </c>
      <c r="C44" s="24" t="s">
        <v>181</v>
      </c>
      <c r="D44" s="27">
        <v>11600</v>
      </c>
      <c r="E44" s="25">
        <v>175.6936</v>
      </c>
      <c r="F44" s="26">
        <v>0.39245528239535099</v>
      </c>
      <c r="G44" s="25"/>
    </row>
    <row r="45" spans="1:7" x14ac:dyDescent="0.2">
      <c r="A45" s="24" t="s">
        <v>183</v>
      </c>
      <c r="B45" s="24" t="s">
        <v>182</v>
      </c>
      <c r="C45" s="24" t="s">
        <v>122</v>
      </c>
      <c r="D45" s="27">
        <v>80100</v>
      </c>
      <c r="E45" s="25">
        <v>174.01724999999999</v>
      </c>
      <c r="F45" s="26">
        <v>0.38871073841285197</v>
      </c>
      <c r="G45" s="25"/>
    </row>
    <row r="46" spans="1:7" x14ac:dyDescent="0.2">
      <c r="A46" s="24" t="s">
        <v>185</v>
      </c>
      <c r="B46" s="24" t="s">
        <v>184</v>
      </c>
      <c r="C46" s="24" t="s">
        <v>186</v>
      </c>
      <c r="D46" s="27">
        <v>7400</v>
      </c>
      <c r="E46" s="25">
        <v>170.49600000000001</v>
      </c>
      <c r="F46" s="26">
        <v>0.380845152169901</v>
      </c>
      <c r="G46" s="25"/>
    </row>
    <row r="47" spans="1:7" x14ac:dyDescent="0.2">
      <c r="A47" s="24" t="s">
        <v>188</v>
      </c>
      <c r="B47" s="24" t="s">
        <v>187</v>
      </c>
      <c r="C47" s="24" t="s">
        <v>119</v>
      </c>
      <c r="D47" s="27">
        <v>7400</v>
      </c>
      <c r="E47" s="25">
        <v>145.6542</v>
      </c>
      <c r="F47" s="26">
        <v>0.32535482335764598</v>
      </c>
      <c r="G47" s="25"/>
    </row>
    <row r="48" spans="1:7" x14ac:dyDescent="0.2">
      <c r="A48" s="24" t="s">
        <v>190</v>
      </c>
      <c r="B48" s="24" t="s">
        <v>189</v>
      </c>
      <c r="C48" s="24" t="s">
        <v>191</v>
      </c>
      <c r="D48" s="27">
        <v>31200</v>
      </c>
      <c r="E48" s="25">
        <v>133.70760000000001</v>
      </c>
      <c r="F48" s="26">
        <v>0.29866912577580801</v>
      </c>
      <c r="G48" s="25"/>
    </row>
    <row r="49" spans="1:9" x14ac:dyDescent="0.2">
      <c r="A49" s="24" t="s">
        <v>193</v>
      </c>
      <c r="B49" s="24" t="s">
        <v>192</v>
      </c>
      <c r="C49" s="24" t="s">
        <v>132</v>
      </c>
      <c r="D49" s="27">
        <v>6900</v>
      </c>
      <c r="E49" s="25">
        <v>109.85835</v>
      </c>
      <c r="F49" s="26">
        <v>0.245395903850438</v>
      </c>
      <c r="G49" s="25"/>
    </row>
    <row r="50" spans="1:9" x14ac:dyDescent="0.2">
      <c r="A50" s="24" t="s">
        <v>195</v>
      </c>
      <c r="B50" s="24" t="s">
        <v>194</v>
      </c>
      <c r="C50" s="24" t="s">
        <v>107</v>
      </c>
      <c r="D50" s="27">
        <v>5800</v>
      </c>
      <c r="E50" s="25">
        <v>88.261499999999998</v>
      </c>
      <c r="F50" s="26">
        <v>0.19715397662258199</v>
      </c>
      <c r="G50" s="25"/>
    </row>
    <row r="51" spans="1:9" x14ac:dyDescent="0.2">
      <c r="A51" s="24" t="s">
        <v>197</v>
      </c>
      <c r="B51" s="24" t="s">
        <v>196</v>
      </c>
      <c r="C51" s="24" t="s">
        <v>198</v>
      </c>
      <c r="D51" s="27">
        <v>26800</v>
      </c>
      <c r="E51" s="25">
        <v>80.909199999999998</v>
      </c>
      <c r="F51" s="26">
        <v>0.180730788909681</v>
      </c>
      <c r="G51" s="25"/>
    </row>
    <row r="52" spans="1:9" x14ac:dyDescent="0.2">
      <c r="A52" s="24" t="s">
        <v>200</v>
      </c>
      <c r="B52" s="24" t="s">
        <v>199</v>
      </c>
      <c r="C52" s="24" t="s">
        <v>156</v>
      </c>
      <c r="D52" s="27">
        <v>7300</v>
      </c>
      <c r="E52" s="25">
        <v>80.679599999999994</v>
      </c>
      <c r="F52" s="26">
        <v>0.18021792029729</v>
      </c>
      <c r="G52" s="25"/>
    </row>
    <row r="53" spans="1:9" x14ac:dyDescent="0.2">
      <c r="A53" s="23" t="s">
        <v>27</v>
      </c>
      <c r="B53" s="23"/>
      <c r="C53" s="23"/>
      <c r="D53" s="23"/>
      <c r="E53" s="28">
        <f>SUM(E7:E52)</f>
        <v>17590.016512500002</v>
      </c>
      <c r="F53" s="29">
        <f>SUM(F7:F52)</f>
        <v>39.291669689459766</v>
      </c>
      <c r="G53" s="28"/>
      <c r="H53" s="17"/>
      <c r="I53" s="17"/>
    </row>
    <row r="54" spans="1:9" x14ac:dyDescent="0.2">
      <c r="A54" s="24"/>
      <c r="B54" s="24"/>
      <c r="C54" s="24"/>
      <c r="D54" s="24"/>
      <c r="E54" s="25"/>
      <c r="F54" s="26"/>
      <c r="G54" s="25"/>
    </row>
    <row r="55" spans="1:9" x14ac:dyDescent="0.2">
      <c r="A55" s="23" t="s">
        <v>25</v>
      </c>
      <c r="B55" s="24"/>
      <c r="C55" s="24"/>
      <c r="D55" s="24"/>
      <c r="E55" s="25"/>
      <c r="F55" s="26"/>
      <c r="G55" s="25"/>
    </row>
    <row r="56" spans="1:9" x14ac:dyDescent="0.2">
      <c r="A56" s="23" t="s">
        <v>26</v>
      </c>
      <c r="B56" s="24"/>
      <c r="C56" s="24"/>
      <c r="D56" s="24"/>
      <c r="E56" s="25"/>
      <c r="F56" s="26"/>
      <c r="G56" s="25"/>
    </row>
    <row r="57" spans="1:9" x14ac:dyDescent="0.2">
      <c r="A57" s="24" t="s">
        <v>202</v>
      </c>
      <c r="B57" s="24" t="s">
        <v>201</v>
      </c>
      <c r="C57" s="24" t="s">
        <v>76</v>
      </c>
      <c r="D57" s="27">
        <v>200</v>
      </c>
      <c r="E57" s="25">
        <v>2102.2821370000001</v>
      </c>
      <c r="F57" s="26">
        <v>4.6959691744664296</v>
      </c>
      <c r="G57" s="25">
        <v>7.5</v>
      </c>
    </row>
    <row r="58" spans="1:9" x14ac:dyDescent="0.2">
      <c r="A58" s="24" t="s">
        <v>1102</v>
      </c>
      <c r="B58" s="24" t="s">
        <v>1103</v>
      </c>
      <c r="C58" s="24" t="s">
        <v>76</v>
      </c>
      <c r="D58" s="27">
        <v>150</v>
      </c>
      <c r="E58" s="25">
        <v>1614.4810067999999</v>
      </c>
      <c r="F58" s="26">
        <v>3.6063442233844798</v>
      </c>
      <c r="G58" s="25">
        <v>7.75</v>
      </c>
    </row>
    <row r="59" spans="1:9" x14ac:dyDescent="0.2">
      <c r="A59" s="24" t="s">
        <v>1045</v>
      </c>
      <c r="B59" s="24" t="s">
        <v>1046</v>
      </c>
      <c r="C59" s="24" t="s">
        <v>76</v>
      </c>
      <c r="D59" s="27">
        <v>45</v>
      </c>
      <c r="E59" s="25">
        <v>495.01706300000001</v>
      </c>
      <c r="F59" s="26">
        <v>1.1057435287920701</v>
      </c>
      <c r="G59" s="25">
        <v>7.8825000000000003</v>
      </c>
    </row>
    <row r="60" spans="1:9" x14ac:dyDescent="0.2">
      <c r="A60" s="23" t="s">
        <v>27</v>
      </c>
      <c r="B60" s="23"/>
      <c r="C60" s="23"/>
      <c r="D60" s="23"/>
      <c r="E60" s="28">
        <f>SUM(E56:E59)</f>
        <v>4211.7802068000001</v>
      </c>
      <c r="F60" s="29">
        <f>SUM(F56:F59)</f>
        <v>9.4080569266429794</v>
      </c>
      <c r="G60" s="28"/>
      <c r="H60" s="17"/>
      <c r="I60" s="17"/>
    </row>
    <row r="61" spans="1:9" x14ac:dyDescent="0.2">
      <c r="A61" s="24"/>
      <c r="B61" s="24"/>
      <c r="C61" s="24"/>
      <c r="D61" s="24"/>
      <c r="E61" s="25"/>
      <c r="F61" s="26"/>
      <c r="G61" s="25"/>
    </row>
    <row r="62" spans="1:9" x14ac:dyDescent="0.2">
      <c r="A62" s="23" t="s">
        <v>45</v>
      </c>
      <c r="B62" s="24"/>
      <c r="C62" s="24"/>
      <c r="D62" s="24"/>
      <c r="E62" s="25"/>
      <c r="F62" s="26"/>
      <c r="G62" s="25"/>
    </row>
    <row r="63" spans="1:9" x14ac:dyDescent="0.2">
      <c r="A63" s="23" t="s">
        <v>46</v>
      </c>
      <c r="B63" s="24"/>
      <c r="C63" s="24"/>
      <c r="D63" s="24"/>
      <c r="E63" s="25"/>
      <c r="F63" s="26"/>
      <c r="G63" s="25"/>
    </row>
    <row r="64" spans="1:9" x14ac:dyDescent="0.2">
      <c r="A64" s="24" t="s">
        <v>1104</v>
      </c>
      <c r="B64" s="24" t="s">
        <v>1105</v>
      </c>
      <c r="C64" s="24" t="s">
        <v>47</v>
      </c>
      <c r="D64" s="27">
        <v>300</v>
      </c>
      <c r="E64" s="25">
        <v>1436.7435</v>
      </c>
      <c r="F64" s="26">
        <v>3.20932336762514</v>
      </c>
      <c r="G64" s="25">
        <v>7.6524999999999999</v>
      </c>
    </row>
    <row r="65" spans="1:9" x14ac:dyDescent="0.2">
      <c r="A65" s="23" t="s">
        <v>27</v>
      </c>
      <c r="B65" s="23"/>
      <c r="C65" s="23"/>
      <c r="D65" s="23"/>
      <c r="E65" s="28">
        <f>SUM(E63:E64)</f>
        <v>1436.7435</v>
      </c>
      <c r="F65" s="29">
        <f>SUM(F63:F64)</f>
        <v>3.20932336762514</v>
      </c>
      <c r="G65" s="28"/>
      <c r="H65" s="17"/>
      <c r="I65" s="17"/>
    </row>
    <row r="66" spans="1:9" x14ac:dyDescent="0.2">
      <c r="A66" s="24"/>
      <c r="B66" s="24"/>
      <c r="C66" s="24"/>
      <c r="D66" s="24"/>
      <c r="E66" s="25"/>
      <c r="F66" s="26"/>
      <c r="G66" s="25"/>
    </row>
    <row r="67" spans="1:9" x14ac:dyDescent="0.2">
      <c r="A67" s="23" t="s">
        <v>53</v>
      </c>
      <c r="B67" s="24"/>
      <c r="C67" s="24"/>
      <c r="D67" s="24"/>
      <c r="E67" s="25"/>
      <c r="F67" s="26"/>
      <c r="G67" s="25"/>
    </row>
    <row r="68" spans="1:9" x14ac:dyDescent="0.2">
      <c r="A68" s="24" t="s">
        <v>55</v>
      </c>
      <c r="B68" s="24" t="s">
        <v>54</v>
      </c>
      <c r="C68" s="24" t="s">
        <v>47</v>
      </c>
      <c r="D68" s="27">
        <v>300</v>
      </c>
      <c r="E68" s="25">
        <v>1423.7985000000001</v>
      </c>
      <c r="F68" s="26">
        <v>3.1804074957287898</v>
      </c>
      <c r="G68" s="25">
        <v>8.92</v>
      </c>
    </row>
    <row r="69" spans="1:9" x14ac:dyDescent="0.2">
      <c r="A69" s="24" t="s">
        <v>204</v>
      </c>
      <c r="B69" s="24" t="s">
        <v>203</v>
      </c>
      <c r="C69" s="24" t="s">
        <v>52</v>
      </c>
      <c r="D69" s="27">
        <v>200</v>
      </c>
      <c r="E69" s="25">
        <v>971.44</v>
      </c>
      <c r="F69" s="26">
        <v>2.1699524600220998</v>
      </c>
      <c r="G69" s="25">
        <v>7.7201000000000004</v>
      </c>
    </row>
    <row r="70" spans="1:9" x14ac:dyDescent="0.2">
      <c r="A70" s="23" t="s">
        <v>27</v>
      </c>
      <c r="B70" s="23"/>
      <c r="C70" s="23"/>
      <c r="D70" s="23"/>
      <c r="E70" s="28">
        <f>SUM(E67:E69)</f>
        <v>2395.2385000000004</v>
      </c>
      <c r="F70" s="29">
        <f>SUM(F67:F69)</f>
        <v>5.3503599557508892</v>
      </c>
      <c r="G70" s="28"/>
      <c r="H70" s="17"/>
      <c r="I70" s="17"/>
    </row>
    <row r="71" spans="1:9" x14ac:dyDescent="0.2">
      <c r="A71" s="24"/>
      <c r="B71" s="24"/>
      <c r="C71" s="24"/>
      <c r="D71" s="24"/>
      <c r="E71" s="25"/>
      <c r="F71" s="26"/>
      <c r="G71" s="25"/>
    </row>
    <row r="72" spans="1:9" x14ac:dyDescent="0.2">
      <c r="A72" s="23" t="s">
        <v>60</v>
      </c>
      <c r="B72" s="24"/>
      <c r="C72" s="24"/>
      <c r="D72" s="24"/>
      <c r="E72" s="25"/>
      <c r="F72" s="26"/>
      <c r="G72" s="25"/>
    </row>
    <row r="73" spans="1:9" x14ac:dyDescent="0.2">
      <c r="A73" s="24" t="s">
        <v>206</v>
      </c>
      <c r="B73" s="24" t="s">
        <v>205</v>
      </c>
      <c r="C73" s="24" t="s">
        <v>63</v>
      </c>
      <c r="D73" s="27">
        <v>5500000</v>
      </c>
      <c r="E73" s="25">
        <v>5297.7680555999996</v>
      </c>
      <c r="F73" s="26">
        <v>11.8338804505432</v>
      </c>
      <c r="G73" s="25">
        <v>7.2299281921125003</v>
      </c>
    </row>
    <row r="74" spans="1:9" x14ac:dyDescent="0.2">
      <c r="A74" s="24" t="s">
        <v>65</v>
      </c>
      <c r="B74" s="24" t="s">
        <v>64</v>
      </c>
      <c r="C74" s="24" t="s">
        <v>63</v>
      </c>
      <c r="D74" s="27">
        <v>5100000</v>
      </c>
      <c r="E74" s="25">
        <v>4969.9417832999998</v>
      </c>
      <c r="F74" s="26">
        <v>11.101599068226999</v>
      </c>
      <c r="G74" s="25">
        <v>7.2675334516124996</v>
      </c>
    </row>
    <row r="75" spans="1:9" x14ac:dyDescent="0.2">
      <c r="A75" s="24" t="s">
        <v>62</v>
      </c>
      <c r="B75" s="24" t="s">
        <v>61</v>
      </c>
      <c r="C75" s="24" t="s">
        <v>63</v>
      </c>
      <c r="D75" s="27">
        <v>5000000</v>
      </c>
      <c r="E75" s="25">
        <v>4823.1338888999999</v>
      </c>
      <c r="F75" s="26">
        <v>10.773667181951</v>
      </c>
      <c r="G75" s="25">
        <v>7.3198273152000004</v>
      </c>
    </row>
    <row r="76" spans="1:9" x14ac:dyDescent="0.2">
      <c r="A76" s="24" t="s">
        <v>208</v>
      </c>
      <c r="B76" s="24" t="s">
        <v>207</v>
      </c>
      <c r="C76" s="24" t="s">
        <v>63</v>
      </c>
      <c r="D76" s="27">
        <v>400000</v>
      </c>
      <c r="E76" s="25">
        <v>400.20920000000001</v>
      </c>
      <c r="F76" s="26">
        <v>0.89396662486975798</v>
      </c>
      <c r="G76" s="25">
        <v>7.1811139116125098</v>
      </c>
    </row>
    <row r="77" spans="1:9" x14ac:dyDescent="0.2">
      <c r="A77" s="24" t="s">
        <v>210</v>
      </c>
      <c r="B77" s="24" t="s">
        <v>209</v>
      </c>
      <c r="C77" s="24" t="s">
        <v>63</v>
      </c>
      <c r="D77" s="27">
        <v>200000</v>
      </c>
      <c r="E77" s="25">
        <v>200.8656</v>
      </c>
      <c r="F77" s="26">
        <v>0.44868319490016401</v>
      </c>
      <c r="G77" s="25">
        <v>7.0421341442000003</v>
      </c>
    </row>
    <row r="78" spans="1:9" x14ac:dyDescent="0.2">
      <c r="A78" s="24" t="s">
        <v>69</v>
      </c>
      <c r="B78" s="24" t="s">
        <v>68</v>
      </c>
      <c r="C78" s="24" t="s">
        <v>63</v>
      </c>
      <c r="D78" s="27">
        <v>100000</v>
      </c>
      <c r="E78" s="25">
        <v>96.668999999999997</v>
      </c>
      <c r="F78" s="26">
        <v>0.215934215554102</v>
      </c>
      <c r="G78" s="25">
        <v>7.2007425271125003</v>
      </c>
    </row>
    <row r="79" spans="1:9" x14ac:dyDescent="0.2">
      <c r="A79" s="23" t="s">
        <v>27</v>
      </c>
      <c r="B79" s="23"/>
      <c r="C79" s="23"/>
      <c r="D79" s="23"/>
      <c r="E79" s="28">
        <f>SUM(E73:E78)</f>
        <v>15788.587527799997</v>
      </c>
      <c r="F79" s="29">
        <f>SUM(F73:F78)</f>
        <v>35.267730736045216</v>
      </c>
      <c r="G79" s="28"/>
      <c r="H79" s="17"/>
      <c r="I79" s="17"/>
    </row>
    <row r="80" spans="1:9" x14ac:dyDescent="0.2">
      <c r="A80" s="24"/>
      <c r="B80" s="24"/>
      <c r="C80" s="24"/>
      <c r="D80" s="24"/>
      <c r="E80" s="25"/>
      <c r="F80" s="26"/>
      <c r="G80" s="25"/>
    </row>
    <row r="81" spans="1:9" x14ac:dyDescent="0.2">
      <c r="A81" s="23" t="s">
        <v>30</v>
      </c>
      <c r="B81" s="23"/>
      <c r="C81" s="23"/>
      <c r="D81" s="23"/>
      <c r="E81" s="28">
        <f>E53+E60+E65+E70+E79</f>
        <v>41422.366247099999</v>
      </c>
      <c r="F81" s="29">
        <f>F53+F60+F65+F70+F79</f>
        <v>92.527140675523981</v>
      </c>
      <c r="G81" s="28"/>
      <c r="H81" s="17"/>
      <c r="I81" s="17"/>
    </row>
    <row r="82" spans="1:9" x14ac:dyDescent="0.2">
      <c r="A82" s="23"/>
      <c r="B82" s="23"/>
      <c r="C82" s="23"/>
      <c r="D82" s="23"/>
      <c r="E82" s="28"/>
      <c r="F82" s="29"/>
      <c r="G82" s="28"/>
      <c r="H82" s="17"/>
      <c r="I82" s="17"/>
    </row>
    <row r="83" spans="1:9" x14ac:dyDescent="0.2">
      <c r="A83" s="23" t="s">
        <v>32</v>
      </c>
      <c r="B83" s="23"/>
      <c r="C83" s="23"/>
      <c r="D83" s="23"/>
      <c r="E83" s="28">
        <f>E85-(E53+E60+E65+E70+E79)</f>
        <v>3345.4347945000045</v>
      </c>
      <c r="F83" s="29">
        <f>F85-(F53+F60+F65+F70+F79)</f>
        <v>7.4728593244760191</v>
      </c>
      <c r="G83" s="28"/>
      <c r="H83" s="17"/>
      <c r="I83" s="17"/>
    </row>
    <row r="84" spans="1:9" x14ac:dyDescent="0.2">
      <c r="A84" s="23"/>
      <c r="B84" s="23"/>
      <c r="C84" s="23"/>
      <c r="D84" s="23"/>
      <c r="E84" s="28"/>
      <c r="F84" s="29"/>
      <c r="G84" s="28"/>
      <c r="H84" s="17"/>
      <c r="I84" s="17"/>
    </row>
    <row r="85" spans="1:9" x14ac:dyDescent="0.2">
      <c r="A85" s="30" t="s">
        <v>31</v>
      </c>
      <c r="B85" s="30"/>
      <c r="C85" s="30"/>
      <c r="D85" s="30"/>
      <c r="E85" s="31">
        <v>44767.801041600003</v>
      </c>
      <c r="F85" s="32">
        <v>100</v>
      </c>
      <c r="G85" s="31"/>
      <c r="H85" s="17"/>
      <c r="I85" s="17"/>
    </row>
    <row r="87" spans="1:9" x14ac:dyDescent="0.2">
      <c r="A87" s="17" t="s">
        <v>56</v>
      </c>
    </row>
    <row r="88" spans="1:9" x14ac:dyDescent="0.2">
      <c r="A88" s="17" t="s">
        <v>34</v>
      </c>
    </row>
    <row r="90" spans="1:9" x14ac:dyDescent="0.2">
      <c r="A90" s="17" t="s">
        <v>35</v>
      </c>
    </row>
    <row r="91" spans="1:9" x14ac:dyDescent="0.2">
      <c r="A91" s="17" t="s">
        <v>36</v>
      </c>
    </row>
    <row r="92" spans="1:9" x14ac:dyDescent="0.2">
      <c r="A92" s="17" t="s">
        <v>37</v>
      </c>
      <c r="B92" s="17"/>
      <c r="C92" s="33" t="s">
        <v>39</v>
      </c>
      <c r="D92" s="17" t="s">
        <v>38</v>
      </c>
    </row>
    <row r="93" spans="1:9" x14ac:dyDescent="0.2">
      <c r="A93" s="7" t="s">
        <v>72</v>
      </c>
      <c r="C93" s="34">
        <v>158.3623</v>
      </c>
      <c r="D93" s="34">
        <v>163.8947</v>
      </c>
    </row>
    <row r="94" spans="1:9" x14ac:dyDescent="0.2">
      <c r="A94" s="7" t="s">
        <v>74</v>
      </c>
      <c r="C94" s="34">
        <v>16.663499999999999</v>
      </c>
      <c r="D94" s="34">
        <v>15.7707</v>
      </c>
    </row>
    <row r="95" spans="1:9" x14ac:dyDescent="0.2">
      <c r="A95" s="7" t="s">
        <v>73</v>
      </c>
      <c r="C95" s="34">
        <v>169.63050000000001</v>
      </c>
      <c r="D95" s="34">
        <v>176.27090000000001</v>
      </c>
    </row>
    <row r="96" spans="1:9" x14ac:dyDescent="0.2">
      <c r="A96" s="7" t="s">
        <v>75</v>
      </c>
      <c r="C96" s="34">
        <v>18.294</v>
      </c>
      <c r="D96" s="34">
        <v>17.3827</v>
      </c>
    </row>
    <row r="98" spans="1:5" x14ac:dyDescent="0.2">
      <c r="A98" s="17" t="s">
        <v>41</v>
      </c>
    </row>
    <row r="99" spans="1:5" x14ac:dyDescent="0.2">
      <c r="A99" s="89" t="s">
        <v>57</v>
      </c>
      <c r="B99" s="90"/>
      <c r="C99" s="37" t="s">
        <v>58</v>
      </c>
    </row>
    <row r="100" spans="1:5" x14ac:dyDescent="0.2">
      <c r="A100" s="85" t="s">
        <v>74</v>
      </c>
      <c r="B100" s="86"/>
      <c r="C100" s="38">
        <v>1.5</v>
      </c>
    </row>
    <row r="101" spans="1:5" x14ac:dyDescent="0.2">
      <c r="A101" s="85" t="s">
        <v>75</v>
      </c>
      <c r="B101" s="86"/>
      <c r="C101" s="38">
        <v>1.65</v>
      </c>
    </row>
    <row r="102" spans="1:5" x14ac:dyDescent="0.2">
      <c r="A102" s="7" t="s">
        <v>59</v>
      </c>
    </row>
    <row r="103" spans="1:5" x14ac:dyDescent="0.2">
      <c r="A103" s="7" t="s">
        <v>40</v>
      </c>
    </row>
    <row r="105" spans="1:5" x14ac:dyDescent="0.2">
      <c r="A105" s="17" t="s">
        <v>917</v>
      </c>
      <c r="D105" s="35">
        <v>2.0439035206265901</v>
      </c>
      <c r="E105" s="10" t="s">
        <v>43</v>
      </c>
    </row>
    <row r="107" spans="1:5" x14ac:dyDescent="0.2">
      <c r="A107" s="17" t="s">
        <v>834</v>
      </c>
      <c r="D107" s="33" t="s">
        <v>42</v>
      </c>
    </row>
    <row r="109" spans="1:5" x14ac:dyDescent="0.2">
      <c r="A109" s="17" t="s">
        <v>918</v>
      </c>
    </row>
    <row r="110" spans="1:5" x14ac:dyDescent="0.2">
      <c r="A110" s="57"/>
    </row>
    <row r="111" spans="1:5" x14ac:dyDescent="0.2">
      <c r="A111" s="57" t="s">
        <v>805</v>
      </c>
    </row>
    <row r="112" spans="1:5" x14ac:dyDescent="0.2">
      <c r="A112" s="58"/>
    </row>
    <row r="113" spans="1:1" x14ac:dyDescent="0.2">
      <c r="A113" s="59"/>
    </row>
    <row r="114" spans="1:1" x14ac:dyDescent="0.2">
      <c r="A114" s="59"/>
    </row>
    <row r="115" spans="1:1" x14ac:dyDescent="0.2">
      <c r="A115" s="59"/>
    </row>
    <row r="116" spans="1:1" x14ac:dyDescent="0.2">
      <c r="A116" s="59"/>
    </row>
    <row r="117" spans="1:1" x14ac:dyDescent="0.2">
      <c r="A117" s="59"/>
    </row>
    <row r="118" spans="1:1" x14ac:dyDescent="0.2">
      <c r="A118" s="59"/>
    </row>
    <row r="119" spans="1:1" x14ac:dyDescent="0.2">
      <c r="A119" s="59"/>
    </row>
    <row r="120" spans="1:1" x14ac:dyDescent="0.2">
      <c r="A120" s="59"/>
    </row>
    <row r="121" spans="1:1" x14ac:dyDescent="0.2">
      <c r="A121" s="59"/>
    </row>
    <row r="122" spans="1:1" x14ac:dyDescent="0.2">
      <c r="A122" s="59"/>
    </row>
    <row r="123" spans="1:1" x14ac:dyDescent="0.2">
      <c r="A123" s="59"/>
    </row>
    <row r="124" spans="1:1" x14ac:dyDescent="0.2">
      <c r="A124" s="59"/>
    </row>
    <row r="125" spans="1:1" ht="22.5" x14ac:dyDescent="0.2">
      <c r="A125" s="71" t="s">
        <v>1106</v>
      </c>
    </row>
    <row r="126" spans="1:1" x14ac:dyDescent="0.2">
      <c r="A126" s="59"/>
    </row>
    <row r="127" spans="1:1" x14ac:dyDescent="0.2">
      <c r="A127" s="57" t="s">
        <v>806</v>
      </c>
    </row>
    <row r="128" spans="1:1" x14ac:dyDescent="0.2">
      <c r="A128" s="59"/>
    </row>
    <row r="129" spans="1:1" x14ac:dyDescent="0.2">
      <c r="A129" s="59"/>
    </row>
    <row r="130" spans="1:1" x14ac:dyDescent="0.2">
      <c r="A130" s="59"/>
    </row>
    <row r="131" spans="1:1" x14ac:dyDescent="0.2">
      <c r="A131" s="59"/>
    </row>
    <row r="132" spans="1:1" x14ac:dyDescent="0.2">
      <c r="A132" s="59"/>
    </row>
    <row r="133" spans="1:1" x14ac:dyDescent="0.2">
      <c r="A133" s="59"/>
    </row>
    <row r="134" spans="1:1" x14ac:dyDescent="0.2">
      <c r="A134" s="59"/>
    </row>
    <row r="135" spans="1:1" x14ac:dyDescent="0.2">
      <c r="A135" s="59"/>
    </row>
    <row r="136" spans="1:1" x14ac:dyDescent="0.2">
      <c r="A136" s="59"/>
    </row>
    <row r="137" spans="1:1" x14ac:dyDescent="0.2">
      <c r="A137" s="59"/>
    </row>
    <row r="138" spans="1:1" x14ac:dyDescent="0.2">
      <c r="A138" s="59"/>
    </row>
    <row r="139" spans="1:1" x14ac:dyDescent="0.2">
      <c r="A139" s="59"/>
    </row>
  </sheetData>
  <mergeCells count="4">
    <mergeCell ref="A1:G1"/>
    <mergeCell ref="A99:B99"/>
    <mergeCell ref="A100:B100"/>
    <mergeCell ref="A101:B101"/>
  </mergeCells>
  <conditionalFormatting sqref="F2:F3 F5:F108">
    <cfRule type="cellIs" dxfId="69" priority="3" stopIfTrue="1" operator="between">
      <formula>0.009</formula>
      <formula>-0.009</formula>
    </cfRule>
  </conditionalFormatting>
  <conditionalFormatting sqref="F109 F142:F241">
    <cfRule type="cellIs" dxfId="68" priority="2" stopIfTrue="1" operator="between">
      <formula>0.009</formula>
      <formula>-0.009</formula>
    </cfRule>
  </conditionalFormatting>
  <conditionalFormatting sqref="F110:F141">
    <cfRule type="cellIs" dxfId="67" priority="1" stopIfTrue="1" operator="between">
      <formula>0.009</formula>
      <formula>-0.009</formula>
    </cfRule>
  </conditionalFormatting>
  <hyperlinks>
    <hyperlink ref="A110"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47"/>
  <sheetViews>
    <sheetView workbookViewId="0">
      <selection sqref="A1:G1"/>
    </sheetView>
  </sheetViews>
  <sheetFormatPr defaultColWidth="9.140625" defaultRowHeight="11.25" x14ac:dyDescent="0.2"/>
  <cols>
    <col min="1" max="1" width="39.5703125" style="7" customWidth="1"/>
    <col min="2" max="2" width="46.7109375" style="7" bestFit="1" customWidth="1"/>
    <col min="3" max="3" width="33.140625" style="7" bestFit="1" customWidth="1"/>
    <col min="4" max="4" width="13.28515625" style="7" bestFit="1" customWidth="1"/>
    <col min="5" max="5" width="23.28515625" style="10" customWidth="1"/>
    <col min="6" max="6" width="11.28515625" style="11" bestFit="1" customWidth="1"/>
    <col min="7" max="7" width="14.28515625" style="10" customWidth="1"/>
    <col min="8" max="16384" width="9.140625" style="7"/>
  </cols>
  <sheetData>
    <row r="1" spans="1:7" s="1" customFormat="1" ht="15" x14ac:dyDescent="0.2">
      <c r="A1" s="87" t="s">
        <v>1107</v>
      </c>
      <c r="B1" s="88"/>
      <c r="C1" s="88"/>
      <c r="D1" s="88"/>
      <c r="E1" s="88"/>
      <c r="F1" s="88"/>
      <c r="G1" s="88"/>
    </row>
    <row r="2" spans="1:7" s="1" customFormat="1" ht="12" x14ac:dyDescent="0.2">
      <c r="A2" s="36" t="s">
        <v>1108</v>
      </c>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15" t="s">
        <v>6</v>
      </c>
      <c r="F4" s="12" t="s">
        <v>3</v>
      </c>
      <c r="G4" s="12" t="s">
        <v>5</v>
      </c>
    </row>
    <row r="5" spans="1:7" x14ac:dyDescent="0.2">
      <c r="A5" s="19" t="s">
        <v>81</v>
      </c>
      <c r="B5" s="20"/>
      <c r="C5" s="20"/>
      <c r="D5" s="20"/>
      <c r="E5" s="21"/>
      <c r="F5" s="22"/>
      <c r="G5" s="21"/>
    </row>
    <row r="6" spans="1:7" x14ac:dyDescent="0.2">
      <c r="A6" s="23" t="s">
        <v>26</v>
      </c>
      <c r="B6" s="24"/>
      <c r="C6" s="24"/>
      <c r="D6" s="24"/>
      <c r="E6" s="25"/>
      <c r="F6" s="26"/>
      <c r="G6" s="25"/>
    </row>
    <row r="7" spans="1:7" x14ac:dyDescent="0.2">
      <c r="A7" s="24" t="s">
        <v>83</v>
      </c>
      <c r="B7" s="24" t="s">
        <v>82</v>
      </c>
      <c r="C7" s="24" t="s">
        <v>84</v>
      </c>
      <c r="D7" s="27">
        <v>34600</v>
      </c>
      <c r="E7" s="25">
        <v>554.81100000000004</v>
      </c>
      <c r="F7" s="26">
        <v>2.2173804311853398</v>
      </c>
      <c r="G7" s="25"/>
    </row>
    <row r="8" spans="1:7" x14ac:dyDescent="0.2">
      <c r="A8" s="24" t="s">
        <v>86</v>
      </c>
      <c r="B8" s="24" t="s">
        <v>85</v>
      </c>
      <c r="C8" s="24" t="s">
        <v>84</v>
      </c>
      <c r="D8" s="27">
        <v>51600</v>
      </c>
      <c r="E8" s="25">
        <v>429.2604</v>
      </c>
      <c r="F8" s="26">
        <v>1.7155997462970101</v>
      </c>
      <c r="G8" s="25"/>
    </row>
    <row r="9" spans="1:7" x14ac:dyDescent="0.2">
      <c r="A9" s="24" t="s">
        <v>88</v>
      </c>
      <c r="B9" s="24" t="s">
        <v>87</v>
      </c>
      <c r="C9" s="24" t="s">
        <v>89</v>
      </c>
      <c r="D9" s="27">
        <v>27400</v>
      </c>
      <c r="E9" s="25">
        <v>420.2475</v>
      </c>
      <c r="F9" s="26">
        <v>1.6795784199566399</v>
      </c>
      <c r="G9" s="25"/>
    </row>
    <row r="10" spans="1:7" x14ac:dyDescent="0.2">
      <c r="A10" s="24" t="s">
        <v>91</v>
      </c>
      <c r="B10" s="24" t="s">
        <v>90</v>
      </c>
      <c r="C10" s="24" t="s">
        <v>92</v>
      </c>
      <c r="D10" s="27">
        <v>15500</v>
      </c>
      <c r="E10" s="25">
        <v>329.28199999999998</v>
      </c>
      <c r="F10" s="26">
        <v>1.31602196629405</v>
      </c>
      <c r="G10" s="25"/>
    </row>
    <row r="11" spans="1:7" x14ac:dyDescent="0.2">
      <c r="A11" s="24" t="s">
        <v>94</v>
      </c>
      <c r="B11" s="24" t="s">
        <v>93</v>
      </c>
      <c r="C11" s="24" t="s">
        <v>84</v>
      </c>
      <c r="D11" s="27">
        <v>34400</v>
      </c>
      <c r="E11" s="25">
        <v>299.8304</v>
      </c>
      <c r="F11" s="26">
        <v>1.1983144920242601</v>
      </c>
      <c r="G11" s="25"/>
    </row>
    <row r="12" spans="1:7" x14ac:dyDescent="0.2">
      <c r="A12" s="24" t="s">
        <v>99</v>
      </c>
      <c r="B12" s="24" t="s">
        <v>98</v>
      </c>
      <c r="C12" s="24" t="s">
        <v>100</v>
      </c>
      <c r="D12" s="27">
        <v>8600</v>
      </c>
      <c r="E12" s="25">
        <v>202.43109999999999</v>
      </c>
      <c r="F12" s="26">
        <v>0.80904444901655204</v>
      </c>
      <c r="G12" s="25"/>
    </row>
    <row r="13" spans="1:7" x14ac:dyDescent="0.2">
      <c r="A13" s="24" t="s">
        <v>96</v>
      </c>
      <c r="B13" s="24" t="s">
        <v>95</v>
      </c>
      <c r="C13" s="24" t="s">
        <v>97</v>
      </c>
      <c r="D13" s="27">
        <v>26200</v>
      </c>
      <c r="E13" s="25">
        <v>201.8186</v>
      </c>
      <c r="F13" s="26">
        <v>0.80659650635841995</v>
      </c>
      <c r="G13" s="25"/>
    </row>
    <row r="14" spans="1:7" x14ac:dyDescent="0.2">
      <c r="A14" s="24" t="s">
        <v>102</v>
      </c>
      <c r="B14" s="24" t="s">
        <v>101</v>
      </c>
      <c r="C14" s="24" t="s">
        <v>84</v>
      </c>
      <c r="D14" s="27">
        <v>34900</v>
      </c>
      <c r="E14" s="25">
        <v>193.17150000000001</v>
      </c>
      <c r="F14" s="26">
        <v>0.77203715132309703</v>
      </c>
      <c r="G14" s="25"/>
    </row>
    <row r="15" spans="1:7" x14ac:dyDescent="0.2">
      <c r="A15" s="24" t="s">
        <v>104</v>
      </c>
      <c r="B15" s="24" t="s">
        <v>103</v>
      </c>
      <c r="C15" s="24" t="s">
        <v>89</v>
      </c>
      <c r="D15" s="27">
        <v>16700</v>
      </c>
      <c r="E15" s="25">
        <v>187.4074</v>
      </c>
      <c r="F15" s="26">
        <v>0.74900011250556198</v>
      </c>
      <c r="G15" s="25"/>
    </row>
    <row r="16" spans="1:7" x14ac:dyDescent="0.2">
      <c r="A16" s="24" t="s">
        <v>106</v>
      </c>
      <c r="B16" s="24" t="s">
        <v>105</v>
      </c>
      <c r="C16" s="24" t="s">
        <v>107</v>
      </c>
      <c r="D16" s="27">
        <v>18000</v>
      </c>
      <c r="E16" s="25">
        <v>186.21</v>
      </c>
      <c r="F16" s="26">
        <v>0.74421453448295405</v>
      </c>
      <c r="G16" s="25"/>
    </row>
    <row r="17" spans="1:7" x14ac:dyDescent="0.2">
      <c r="A17" s="24" t="s">
        <v>109</v>
      </c>
      <c r="B17" s="24" t="s">
        <v>108</v>
      </c>
      <c r="C17" s="24" t="s">
        <v>110</v>
      </c>
      <c r="D17" s="27">
        <v>92700</v>
      </c>
      <c r="E17" s="25">
        <v>158.65604999999999</v>
      </c>
      <c r="F17" s="26">
        <v>0.63409128614818899</v>
      </c>
      <c r="G17" s="25"/>
    </row>
    <row r="18" spans="1:7" x14ac:dyDescent="0.2">
      <c r="A18" s="24" t="s">
        <v>112</v>
      </c>
      <c r="B18" s="24" t="s">
        <v>111</v>
      </c>
      <c r="C18" s="24" t="s">
        <v>113</v>
      </c>
      <c r="D18" s="27">
        <v>27100</v>
      </c>
      <c r="E18" s="25">
        <v>151.15025</v>
      </c>
      <c r="F18" s="26">
        <v>0.60409329757119401</v>
      </c>
      <c r="G18" s="25"/>
    </row>
    <row r="19" spans="1:7" x14ac:dyDescent="0.2">
      <c r="A19" s="24" t="s">
        <v>115</v>
      </c>
      <c r="B19" s="24" t="s">
        <v>114</v>
      </c>
      <c r="C19" s="24" t="s">
        <v>116</v>
      </c>
      <c r="D19" s="27">
        <v>11100</v>
      </c>
      <c r="E19" s="25">
        <v>144.31110000000001</v>
      </c>
      <c r="F19" s="26">
        <v>0.57675966976651605</v>
      </c>
      <c r="G19" s="25"/>
    </row>
    <row r="20" spans="1:7" x14ac:dyDescent="0.2">
      <c r="A20" s="24" t="s">
        <v>118</v>
      </c>
      <c r="B20" s="24" t="s">
        <v>117</v>
      </c>
      <c r="C20" s="24" t="s">
        <v>119</v>
      </c>
      <c r="D20" s="27">
        <v>2000</v>
      </c>
      <c r="E20" s="25">
        <v>141.71100000000001</v>
      </c>
      <c r="F20" s="26">
        <v>0.56636800330870396</v>
      </c>
      <c r="G20" s="25"/>
    </row>
    <row r="21" spans="1:7" x14ac:dyDescent="0.2">
      <c r="A21" s="24" t="s">
        <v>126</v>
      </c>
      <c r="B21" s="24" t="s">
        <v>125</v>
      </c>
      <c r="C21" s="24" t="s">
        <v>100</v>
      </c>
      <c r="D21" s="27">
        <v>52800</v>
      </c>
      <c r="E21" s="25">
        <v>125.6112</v>
      </c>
      <c r="F21" s="26">
        <v>0.50202288133744299</v>
      </c>
      <c r="G21" s="25"/>
    </row>
    <row r="22" spans="1:7" x14ac:dyDescent="0.2">
      <c r="A22" s="24" t="s">
        <v>124</v>
      </c>
      <c r="B22" s="24" t="s">
        <v>123</v>
      </c>
      <c r="C22" s="24" t="s">
        <v>107</v>
      </c>
      <c r="D22" s="27">
        <v>2900</v>
      </c>
      <c r="E22" s="25">
        <v>125.40035</v>
      </c>
      <c r="F22" s="26">
        <v>0.50118018956688404</v>
      </c>
      <c r="G22" s="25"/>
    </row>
    <row r="23" spans="1:7" x14ac:dyDescent="0.2">
      <c r="A23" s="24" t="s">
        <v>142</v>
      </c>
      <c r="B23" s="24" t="s">
        <v>141</v>
      </c>
      <c r="C23" s="24" t="s">
        <v>143</v>
      </c>
      <c r="D23" s="27">
        <v>1400</v>
      </c>
      <c r="E23" s="25">
        <v>124.5342</v>
      </c>
      <c r="F23" s="26">
        <v>0.49771849890020398</v>
      </c>
      <c r="G23" s="25"/>
    </row>
    <row r="24" spans="1:7" x14ac:dyDescent="0.2">
      <c r="A24" s="24" t="s">
        <v>121</v>
      </c>
      <c r="B24" s="24" t="s">
        <v>120</v>
      </c>
      <c r="C24" s="24" t="s">
        <v>122</v>
      </c>
      <c r="D24" s="27">
        <v>129042</v>
      </c>
      <c r="E24" s="25">
        <v>122.783463</v>
      </c>
      <c r="F24" s="26">
        <v>0.49072143149535502</v>
      </c>
      <c r="G24" s="25"/>
    </row>
    <row r="25" spans="1:7" x14ac:dyDescent="0.2">
      <c r="A25" s="24" t="s">
        <v>131</v>
      </c>
      <c r="B25" s="24" t="s">
        <v>130</v>
      </c>
      <c r="C25" s="24" t="s">
        <v>132</v>
      </c>
      <c r="D25" s="27">
        <v>15800</v>
      </c>
      <c r="E25" s="25">
        <v>121.44670000000001</v>
      </c>
      <c r="F25" s="26">
        <v>0.48537886958268101</v>
      </c>
      <c r="G25" s="25"/>
    </row>
    <row r="26" spans="1:7" x14ac:dyDescent="0.2">
      <c r="A26" s="24" t="s">
        <v>128</v>
      </c>
      <c r="B26" s="24" t="s">
        <v>127</v>
      </c>
      <c r="C26" s="24" t="s">
        <v>129</v>
      </c>
      <c r="D26" s="27">
        <v>38700</v>
      </c>
      <c r="E26" s="25">
        <v>121.28579999999999</v>
      </c>
      <c r="F26" s="26">
        <v>0.48473581003379301</v>
      </c>
      <c r="G26" s="25"/>
    </row>
    <row r="27" spans="1:7" x14ac:dyDescent="0.2">
      <c r="A27" s="24" t="s">
        <v>134</v>
      </c>
      <c r="B27" s="24" t="s">
        <v>133</v>
      </c>
      <c r="C27" s="24" t="s">
        <v>84</v>
      </c>
      <c r="D27" s="27">
        <v>11000</v>
      </c>
      <c r="E27" s="25">
        <v>119.1245</v>
      </c>
      <c r="F27" s="26">
        <v>0.47609786967947298</v>
      </c>
      <c r="G27" s="25"/>
    </row>
    <row r="28" spans="1:7" x14ac:dyDescent="0.2">
      <c r="A28" s="24" t="s">
        <v>136</v>
      </c>
      <c r="B28" s="24" t="s">
        <v>135</v>
      </c>
      <c r="C28" s="24" t="s">
        <v>137</v>
      </c>
      <c r="D28" s="27">
        <v>33900</v>
      </c>
      <c r="E28" s="25">
        <v>112.19204999999999</v>
      </c>
      <c r="F28" s="26">
        <v>0.44839135526254398</v>
      </c>
      <c r="G28" s="25"/>
    </row>
    <row r="29" spans="1:7" x14ac:dyDescent="0.2">
      <c r="A29" s="24" t="s">
        <v>139</v>
      </c>
      <c r="B29" s="24" t="s">
        <v>138</v>
      </c>
      <c r="C29" s="24" t="s">
        <v>140</v>
      </c>
      <c r="D29" s="27">
        <v>13200</v>
      </c>
      <c r="E29" s="25">
        <v>95.416200000000003</v>
      </c>
      <c r="F29" s="26">
        <v>0.38134430409286502</v>
      </c>
      <c r="G29" s="25"/>
    </row>
    <row r="30" spans="1:7" x14ac:dyDescent="0.2">
      <c r="A30" s="24" t="s">
        <v>151</v>
      </c>
      <c r="B30" s="24" t="s">
        <v>150</v>
      </c>
      <c r="C30" s="24" t="s">
        <v>143</v>
      </c>
      <c r="D30" s="27">
        <v>20800</v>
      </c>
      <c r="E30" s="25">
        <v>94.036799999999999</v>
      </c>
      <c r="F30" s="26">
        <v>0.37583133739469698</v>
      </c>
      <c r="G30" s="25"/>
    </row>
    <row r="31" spans="1:7" x14ac:dyDescent="0.2">
      <c r="A31" s="24" t="s">
        <v>160</v>
      </c>
      <c r="B31" s="24" t="s">
        <v>159</v>
      </c>
      <c r="C31" s="24" t="s">
        <v>161</v>
      </c>
      <c r="D31" s="27">
        <v>4500</v>
      </c>
      <c r="E31" s="25">
        <v>93.977999999999994</v>
      </c>
      <c r="F31" s="26">
        <v>0.37559633489951699</v>
      </c>
      <c r="G31" s="25"/>
    </row>
    <row r="32" spans="1:7" x14ac:dyDescent="0.2">
      <c r="A32" s="24" t="s">
        <v>148</v>
      </c>
      <c r="B32" s="24" t="s">
        <v>147</v>
      </c>
      <c r="C32" s="24" t="s">
        <v>149</v>
      </c>
      <c r="D32" s="27">
        <v>35400</v>
      </c>
      <c r="E32" s="25">
        <v>90.854100000000003</v>
      </c>
      <c r="F32" s="26">
        <v>0.36311122784688099</v>
      </c>
      <c r="G32" s="25"/>
    </row>
    <row r="33" spans="1:7" x14ac:dyDescent="0.2">
      <c r="A33" s="24" t="s">
        <v>145</v>
      </c>
      <c r="B33" s="24" t="s">
        <v>144</v>
      </c>
      <c r="C33" s="24" t="s">
        <v>146</v>
      </c>
      <c r="D33" s="27">
        <v>19400</v>
      </c>
      <c r="E33" s="25">
        <v>87.765600000000006</v>
      </c>
      <c r="F33" s="26">
        <v>0.35076760188828299</v>
      </c>
      <c r="G33" s="25"/>
    </row>
    <row r="34" spans="1:7" x14ac:dyDescent="0.2">
      <c r="A34" s="24" t="s">
        <v>155</v>
      </c>
      <c r="B34" s="24" t="s">
        <v>154</v>
      </c>
      <c r="C34" s="24" t="s">
        <v>156</v>
      </c>
      <c r="D34" s="27">
        <v>9000</v>
      </c>
      <c r="E34" s="25">
        <v>79.186499999999995</v>
      </c>
      <c r="F34" s="26">
        <v>0.31648001844602602</v>
      </c>
      <c r="G34" s="25"/>
    </row>
    <row r="35" spans="1:7" x14ac:dyDescent="0.2">
      <c r="A35" s="24" t="s">
        <v>153</v>
      </c>
      <c r="B35" s="24" t="s">
        <v>152</v>
      </c>
      <c r="C35" s="24" t="s">
        <v>119</v>
      </c>
      <c r="D35" s="27">
        <v>21500</v>
      </c>
      <c r="E35" s="25">
        <v>77.690250000000006</v>
      </c>
      <c r="F35" s="26">
        <v>0.31050004423830202</v>
      </c>
      <c r="G35" s="25"/>
    </row>
    <row r="36" spans="1:7" x14ac:dyDescent="0.2">
      <c r="A36" s="24" t="s">
        <v>158</v>
      </c>
      <c r="B36" s="24" t="s">
        <v>157</v>
      </c>
      <c r="C36" s="24" t="s">
        <v>116</v>
      </c>
      <c r="D36" s="27">
        <v>15500</v>
      </c>
      <c r="E36" s="25">
        <v>75.461749999999995</v>
      </c>
      <c r="F36" s="26">
        <v>0.301593529603776</v>
      </c>
      <c r="G36" s="25"/>
    </row>
    <row r="37" spans="1:7" x14ac:dyDescent="0.2">
      <c r="A37" s="24" t="s">
        <v>163</v>
      </c>
      <c r="B37" s="24" t="s">
        <v>162</v>
      </c>
      <c r="C37" s="24" t="s">
        <v>164</v>
      </c>
      <c r="D37" s="27">
        <v>39800</v>
      </c>
      <c r="E37" s="25">
        <v>71.978300000000004</v>
      </c>
      <c r="F37" s="26">
        <v>0.28767143025280301</v>
      </c>
      <c r="G37" s="25"/>
    </row>
    <row r="38" spans="1:7" x14ac:dyDescent="0.2">
      <c r="A38" s="24" t="s">
        <v>166</v>
      </c>
      <c r="B38" s="24" t="s">
        <v>165</v>
      </c>
      <c r="C38" s="24" t="s">
        <v>149</v>
      </c>
      <c r="D38" s="27">
        <v>140600</v>
      </c>
      <c r="E38" s="25">
        <v>69.948499999999996</v>
      </c>
      <c r="F38" s="26">
        <v>0.279559048199779</v>
      </c>
      <c r="G38" s="25"/>
    </row>
    <row r="39" spans="1:7" x14ac:dyDescent="0.2">
      <c r="A39" s="24" t="s">
        <v>168</v>
      </c>
      <c r="B39" s="24" t="s">
        <v>167</v>
      </c>
      <c r="C39" s="24" t="s">
        <v>169</v>
      </c>
      <c r="D39" s="27">
        <v>33200</v>
      </c>
      <c r="E39" s="25">
        <v>68.06</v>
      </c>
      <c r="F39" s="26">
        <v>0.27201139153058301</v>
      </c>
      <c r="G39" s="25"/>
    </row>
    <row r="40" spans="1:7" x14ac:dyDescent="0.2">
      <c r="A40" s="24" t="s">
        <v>171</v>
      </c>
      <c r="B40" s="24" t="s">
        <v>170</v>
      </c>
      <c r="C40" s="24" t="s">
        <v>137</v>
      </c>
      <c r="D40" s="27">
        <v>16000</v>
      </c>
      <c r="E40" s="25">
        <v>67.703999999999994</v>
      </c>
      <c r="F40" s="26">
        <v>0.27058858730806001</v>
      </c>
      <c r="G40" s="25"/>
    </row>
    <row r="41" spans="1:7" x14ac:dyDescent="0.2">
      <c r="A41" s="24" t="s">
        <v>173</v>
      </c>
      <c r="B41" s="24" t="s">
        <v>172</v>
      </c>
      <c r="C41" s="24" t="s">
        <v>89</v>
      </c>
      <c r="D41" s="27">
        <v>6000</v>
      </c>
      <c r="E41" s="25">
        <v>60.9</v>
      </c>
      <c r="F41" s="26">
        <v>0.243395441437151</v>
      </c>
      <c r="G41" s="25"/>
    </row>
    <row r="42" spans="1:7" x14ac:dyDescent="0.2">
      <c r="A42" s="24" t="s">
        <v>175</v>
      </c>
      <c r="B42" s="24" t="s">
        <v>174</v>
      </c>
      <c r="C42" s="24" t="s">
        <v>176</v>
      </c>
      <c r="D42" s="27">
        <v>4500</v>
      </c>
      <c r="E42" s="25">
        <v>60.524999999999999</v>
      </c>
      <c r="F42" s="26">
        <v>0.24189670103421301</v>
      </c>
      <c r="G42" s="25"/>
    </row>
    <row r="43" spans="1:7" x14ac:dyDescent="0.2">
      <c r="A43" s="24" t="s">
        <v>178</v>
      </c>
      <c r="B43" s="24" t="s">
        <v>177</v>
      </c>
      <c r="C43" s="24" t="s">
        <v>116</v>
      </c>
      <c r="D43" s="27">
        <v>8100</v>
      </c>
      <c r="E43" s="25">
        <v>59.567399999999999</v>
      </c>
      <c r="F43" s="26">
        <v>0.23806951754127001</v>
      </c>
      <c r="G43" s="25"/>
    </row>
    <row r="44" spans="1:7" x14ac:dyDescent="0.2">
      <c r="A44" s="24" t="s">
        <v>180</v>
      </c>
      <c r="B44" s="24" t="s">
        <v>179</v>
      </c>
      <c r="C44" s="24" t="s">
        <v>181</v>
      </c>
      <c r="D44" s="27">
        <v>3900</v>
      </c>
      <c r="E44" s="25">
        <v>59.069400000000002</v>
      </c>
      <c r="F44" s="26">
        <v>0.236079190286168</v>
      </c>
      <c r="G44" s="25"/>
    </row>
    <row r="45" spans="1:7" x14ac:dyDescent="0.2">
      <c r="A45" s="24" t="s">
        <v>183</v>
      </c>
      <c r="B45" s="24" t="s">
        <v>182</v>
      </c>
      <c r="C45" s="24" t="s">
        <v>122</v>
      </c>
      <c r="D45" s="27">
        <v>26900</v>
      </c>
      <c r="E45" s="25">
        <v>58.440249999999999</v>
      </c>
      <c r="F45" s="26">
        <v>0.23356470355414599</v>
      </c>
      <c r="G45" s="25"/>
    </row>
    <row r="46" spans="1:7" x14ac:dyDescent="0.2">
      <c r="A46" s="24" t="s">
        <v>185</v>
      </c>
      <c r="B46" s="24" t="s">
        <v>184</v>
      </c>
      <c r="C46" s="24" t="s">
        <v>186</v>
      </c>
      <c r="D46" s="27">
        <v>2500</v>
      </c>
      <c r="E46" s="25">
        <v>57.6</v>
      </c>
      <c r="F46" s="26">
        <v>0.230206525891296</v>
      </c>
      <c r="G46" s="25"/>
    </row>
    <row r="47" spans="1:7" x14ac:dyDescent="0.2">
      <c r="A47" s="24" t="s">
        <v>188</v>
      </c>
      <c r="B47" s="24" t="s">
        <v>187</v>
      </c>
      <c r="C47" s="24" t="s">
        <v>119</v>
      </c>
      <c r="D47" s="27">
        <v>2500</v>
      </c>
      <c r="E47" s="25">
        <v>49.207500000000003</v>
      </c>
      <c r="F47" s="26">
        <v>0.19666471567353999</v>
      </c>
      <c r="G47" s="25"/>
    </row>
    <row r="48" spans="1:7" x14ac:dyDescent="0.2">
      <c r="A48" s="24" t="s">
        <v>190</v>
      </c>
      <c r="B48" s="24" t="s">
        <v>189</v>
      </c>
      <c r="C48" s="24" t="s">
        <v>191</v>
      </c>
      <c r="D48" s="27">
        <v>11100</v>
      </c>
      <c r="E48" s="25">
        <v>47.569049999999997</v>
      </c>
      <c r="F48" s="26">
        <v>0.190116419105023</v>
      </c>
      <c r="G48" s="25"/>
    </row>
    <row r="49" spans="1:9" x14ac:dyDescent="0.2">
      <c r="A49" s="24" t="s">
        <v>193</v>
      </c>
      <c r="B49" s="24" t="s">
        <v>192</v>
      </c>
      <c r="C49" s="24" t="s">
        <v>132</v>
      </c>
      <c r="D49" s="27">
        <v>2100</v>
      </c>
      <c r="E49" s="25">
        <v>33.43515</v>
      </c>
      <c r="F49" s="26">
        <v>0.13362829382212399</v>
      </c>
      <c r="G49" s="25"/>
    </row>
    <row r="50" spans="1:9" x14ac:dyDescent="0.2">
      <c r="A50" s="24" t="s">
        <v>195</v>
      </c>
      <c r="B50" s="24" t="s">
        <v>194</v>
      </c>
      <c r="C50" s="24" t="s">
        <v>107</v>
      </c>
      <c r="D50" s="27">
        <v>1900</v>
      </c>
      <c r="E50" s="25">
        <v>28.913250000000001</v>
      </c>
      <c r="F50" s="26">
        <v>0.115555882547335</v>
      </c>
      <c r="G50" s="25"/>
    </row>
    <row r="51" spans="1:9" x14ac:dyDescent="0.2">
      <c r="A51" s="24" t="s">
        <v>200</v>
      </c>
      <c r="B51" s="24" t="s">
        <v>199</v>
      </c>
      <c r="C51" s="24" t="s">
        <v>156</v>
      </c>
      <c r="D51" s="27">
        <v>2500</v>
      </c>
      <c r="E51" s="25">
        <v>27.63</v>
      </c>
      <c r="F51" s="26">
        <v>0.110427192888481</v>
      </c>
      <c r="G51" s="25"/>
    </row>
    <row r="52" spans="1:9" x14ac:dyDescent="0.2">
      <c r="A52" s="24" t="s">
        <v>197</v>
      </c>
      <c r="B52" s="24" t="s">
        <v>196</v>
      </c>
      <c r="C52" s="24" t="s">
        <v>198</v>
      </c>
      <c r="D52" s="27">
        <v>9100</v>
      </c>
      <c r="E52" s="25">
        <v>27.472899999999999</v>
      </c>
      <c r="F52" s="26">
        <v>0.109799320575677</v>
      </c>
      <c r="G52" s="25"/>
    </row>
    <row r="53" spans="1:9" x14ac:dyDescent="0.2">
      <c r="A53" s="23" t="s">
        <v>27</v>
      </c>
      <c r="B53" s="23"/>
      <c r="C53" s="23"/>
      <c r="D53" s="23"/>
      <c r="E53" s="28">
        <f>SUM(E7:E52)</f>
        <v>6115.0864629999987</v>
      </c>
      <c r="F53" s="29">
        <f>SUM(F7:F52)</f>
        <v>24.439805732154866</v>
      </c>
      <c r="G53" s="28"/>
      <c r="H53" s="17"/>
      <c r="I53" s="17"/>
    </row>
    <row r="54" spans="1:9" x14ac:dyDescent="0.2">
      <c r="A54" s="24"/>
      <c r="B54" s="24"/>
      <c r="C54" s="24"/>
      <c r="D54" s="24"/>
      <c r="E54" s="25"/>
      <c r="F54" s="26"/>
      <c r="G54" s="25"/>
    </row>
    <row r="55" spans="1:9" x14ac:dyDescent="0.2">
      <c r="A55" s="23" t="s">
        <v>25</v>
      </c>
      <c r="B55" s="24"/>
      <c r="C55" s="24"/>
      <c r="D55" s="24"/>
      <c r="E55" s="25"/>
      <c r="F55" s="26"/>
      <c r="G55" s="25"/>
    </row>
    <row r="56" spans="1:9" x14ac:dyDescent="0.2">
      <c r="A56" s="23" t="s">
        <v>26</v>
      </c>
      <c r="B56" s="24"/>
      <c r="C56" s="24"/>
      <c r="D56" s="24"/>
      <c r="E56" s="25"/>
      <c r="F56" s="26"/>
      <c r="G56" s="25"/>
    </row>
    <row r="57" spans="1:9" x14ac:dyDescent="0.2">
      <c r="A57" s="24" t="s">
        <v>202</v>
      </c>
      <c r="B57" s="24" t="s">
        <v>201</v>
      </c>
      <c r="C57" s="24" t="s">
        <v>76</v>
      </c>
      <c r="D57" s="27">
        <v>100</v>
      </c>
      <c r="E57" s="25">
        <v>1051.1410685000001</v>
      </c>
      <c r="F57" s="26">
        <v>4.2010335694626599</v>
      </c>
      <c r="G57" s="25">
        <v>7.5</v>
      </c>
    </row>
    <row r="58" spans="1:9" x14ac:dyDescent="0.2">
      <c r="A58" s="24" t="s">
        <v>1109</v>
      </c>
      <c r="B58" s="24" t="s">
        <v>1110</v>
      </c>
      <c r="C58" s="24" t="s">
        <v>1111</v>
      </c>
      <c r="D58" s="27">
        <v>100</v>
      </c>
      <c r="E58" s="25">
        <v>1018.4676438</v>
      </c>
      <c r="F58" s="26">
        <v>4.0704496182619998</v>
      </c>
      <c r="G58" s="25">
        <v>8.5837000000000003</v>
      </c>
    </row>
    <row r="59" spans="1:9" x14ac:dyDescent="0.2">
      <c r="A59" s="24" t="s">
        <v>1045</v>
      </c>
      <c r="B59" s="24" t="s">
        <v>1046</v>
      </c>
      <c r="C59" s="24" t="s">
        <v>76</v>
      </c>
      <c r="D59" s="27">
        <v>50</v>
      </c>
      <c r="E59" s="25">
        <v>550.01895890000003</v>
      </c>
      <c r="F59" s="26">
        <v>2.1982283628943802</v>
      </c>
      <c r="G59" s="25">
        <v>7.8825000000000003</v>
      </c>
    </row>
    <row r="60" spans="1:9" x14ac:dyDescent="0.2">
      <c r="A60" s="23" t="s">
        <v>27</v>
      </c>
      <c r="B60" s="23"/>
      <c r="C60" s="23"/>
      <c r="D60" s="23"/>
      <c r="E60" s="28">
        <f>SUM(E56:E59)</f>
        <v>2619.6276712000003</v>
      </c>
      <c r="F60" s="29">
        <f>SUM(F56:F59)</f>
        <v>10.469711550619039</v>
      </c>
      <c r="G60" s="28"/>
      <c r="H60" s="17"/>
      <c r="I60" s="17"/>
    </row>
    <row r="61" spans="1:9" x14ac:dyDescent="0.2">
      <c r="A61" s="24"/>
      <c r="B61" s="24"/>
      <c r="C61" s="24"/>
      <c r="D61" s="24"/>
      <c r="E61" s="25"/>
      <c r="F61" s="26"/>
      <c r="G61" s="25"/>
    </row>
    <row r="62" spans="1:9" x14ac:dyDescent="0.2">
      <c r="A62" s="23" t="s">
        <v>45</v>
      </c>
      <c r="B62" s="24"/>
      <c r="C62" s="24"/>
      <c r="D62" s="24"/>
      <c r="E62" s="25"/>
      <c r="F62" s="26"/>
      <c r="G62" s="25"/>
    </row>
    <row r="63" spans="1:9" x14ac:dyDescent="0.2">
      <c r="A63" s="23" t="s">
        <v>46</v>
      </c>
      <c r="B63" s="24"/>
      <c r="C63" s="24"/>
      <c r="D63" s="24"/>
      <c r="E63" s="25"/>
      <c r="F63" s="26"/>
      <c r="G63" s="25"/>
    </row>
    <row r="64" spans="1:9" x14ac:dyDescent="0.2">
      <c r="A64" s="24" t="s">
        <v>1104</v>
      </c>
      <c r="B64" s="24" t="s">
        <v>1105</v>
      </c>
      <c r="C64" s="24" t="s">
        <v>47</v>
      </c>
      <c r="D64" s="27">
        <v>200</v>
      </c>
      <c r="E64" s="25">
        <v>957.82899999999995</v>
      </c>
      <c r="F64" s="26">
        <v>3.82809872374885</v>
      </c>
      <c r="G64" s="25">
        <v>7.6524999999999999</v>
      </c>
    </row>
    <row r="65" spans="1:9" x14ac:dyDescent="0.2">
      <c r="A65" s="23" t="s">
        <v>27</v>
      </c>
      <c r="B65" s="23"/>
      <c r="C65" s="23"/>
      <c r="D65" s="23"/>
      <c r="E65" s="28">
        <f>SUM(E63:E64)</f>
        <v>957.82899999999995</v>
      </c>
      <c r="F65" s="29">
        <f>SUM(F63:F64)</f>
        <v>3.82809872374885</v>
      </c>
      <c r="G65" s="28"/>
      <c r="H65" s="17"/>
      <c r="I65" s="17"/>
    </row>
    <row r="66" spans="1:9" x14ac:dyDescent="0.2">
      <c r="A66" s="24"/>
      <c r="B66" s="24"/>
      <c r="C66" s="24"/>
      <c r="D66" s="24"/>
      <c r="E66" s="25"/>
      <c r="F66" s="26"/>
      <c r="G66" s="25"/>
    </row>
    <row r="67" spans="1:9" x14ac:dyDescent="0.2">
      <c r="A67" s="23" t="s">
        <v>53</v>
      </c>
      <c r="B67" s="24"/>
      <c r="C67" s="24"/>
      <c r="D67" s="24"/>
      <c r="E67" s="25"/>
      <c r="F67" s="26"/>
      <c r="G67" s="25"/>
    </row>
    <row r="68" spans="1:9" x14ac:dyDescent="0.2">
      <c r="A68" s="24" t="s">
        <v>895</v>
      </c>
      <c r="B68" s="24" t="s">
        <v>896</v>
      </c>
      <c r="C68" s="24" t="s">
        <v>52</v>
      </c>
      <c r="D68" s="27">
        <v>300</v>
      </c>
      <c r="E68" s="25">
        <v>1494.4649999999999</v>
      </c>
      <c r="F68" s="26">
        <v>5.97284020340512</v>
      </c>
      <c r="G68" s="25">
        <v>7.1148999999999996</v>
      </c>
    </row>
    <row r="69" spans="1:9" x14ac:dyDescent="0.2">
      <c r="A69" s="24" t="s">
        <v>212</v>
      </c>
      <c r="B69" s="24" t="s">
        <v>211</v>
      </c>
      <c r="C69" s="24" t="s">
        <v>52</v>
      </c>
      <c r="D69" s="27">
        <v>300</v>
      </c>
      <c r="E69" s="25">
        <v>1482.0795000000001</v>
      </c>
      <c r="F69" s="26">
        <v>5.9233398053768802</v>
      </c>
      <c r="G69" s="25">
        <v>7.2351000000000001</v>
      </c>
    </row>
    <row r="70" spans="1:9" x14ac:dyDescent="0.2">
      <c r="A70" s="24" t="s">
        <v>55</v>
      </c>
      <c r="B70" s="24" t="s">
        <v>54</v>
      </c>
      <c r="C70" s="24" t="s">
        <v>47</v>
      </c>
      <c r="D70" s="27">
        <v>200</v>
      </c>
      <c r="E70" s="25">
        <v>949.19899999999996</v>
      </c>
      <c r="F70" s="26">
        <v>3.7936077112759001</v>
      </c>
      <c r="G70" s="25">
        <v>8.92</v>
      </c>
    </row>
    <row r="71" spans="1:9" x14ac:dyDescent="0.2">
      <c r="A71" s="23" t="s">
        <v>27</v>
      </c>
      <c r="B71" s="23"/>
      <c r="C71" s="23"/>
      <c r="D71" s="23"/>
      <c r="E71" s="28">
        <f>SUM(E67:E70)</f>
        <v>3925.7435</v>
      </c>
      <c r="F71" s="29">
        <f>SUM(F67:F70)</f>
        <v>15.6897877200579</v>
      </c>
      <c r="G71" s="28"/>
      <c r="H71" s="17"/>
      <c r="I71" s="17"/>
    </row>
    <row r="72" spans="1:9" x14ac:dyDescent="0.2">
      <c r="A72" s="24"/>
      <c r="B72" s="24"/>
      <c r="C72" s="24"/>
      <c r="D72" s="24"/>
      <c r="E72" s="25"/>
      <c r="F72" s="26"/>
      <c r="G72" s="25"/>
    </row>
    <row r="73" spans="1:9" x14ac:dyDescent="0.2">
      <c r="A73" s="23" t="s">
        <v>60</v>
      </c>
      <c r="B73" s="24"/>
      <c r="C73" s="24"/>
      <c r="D73" s="24"/>
      <c r="E73" s="25"/>
      <c r="F73" s="26"/>
      <c r="G73" s="25"/>
    </row>
    <row r="74" spans="1:9" x14ac:dyDescent="0.2">
      <c r="A74" s="24" t="s">
        <v>206</v>
      </c>
      <c r="B74" s="24" t="s">
        <v>205</v>
      </c>
      <c r="C74" s="24" t="s">
        <v>63</v>
      </c>
      <c r="D74" s="27">
        <v>3500000</v>
      </c>
      <c r="E74" s="25">
        <v>3371.3069443999998</v>
      </c>
      <c r="F74" s="26">
        <v>13.473903808741699</v>
      </c>
      <c r="G74" s="25">
        <v>7.2299281921125003</v>
      </c>
    </row>
    <row r="75" spans="1:9" x14ac:dyDescent="0.2">
      <c r="A75" s="24" t="s">
        <v>62</v>
      </c>
      <c r="B75" s="24" t="s">
        <v>61</v>
      </c>
      <c r="C75" s="24" t="s">
        <v>63</v>
      </c>
      <c r="D75" s="27">
        <v>3000000</v>
      </c>
      <c r="E75" s="25">
        <v>2893.8803333000001</v>
      </c>
      <c r="F75" s="26">
        <v>11.565801004759299</v>
      </c>
      <c r="G75" s="25">
        <v>7.3198273152000004</v>
      </c>
    </row>
    <row r="76" spans="1:9" x14ac:dyDescent="0.2">
      <c r="A76" s="24" t="s">
        <v>67</v>
      </c>
      <c r="B76" s="24" t="s">
        <v>66</v>
      </c>
      <c r="C76" s="24" t="s">
        <v>63</v>
      </c>
      <c r="D76" s="27">
        <v>1250000</v>
      </c>
      <c r="E76" s="25">
        <v>1281.6925000000001</v>
      </c>
      <c r="F76" s="26">
        <v>5.1224648903807202</v>
      </c>
      <c r="G76" s="25">
        <v>7.4916752049999999</v>
      </c>
    </row>
    <row r="77" spans="1:9" x14ac:dyDescent="0.2">
      <c r="A77" s="24" t="s">
        <v>65</v>
      </c>
      <c r="B77" s="24" t="s">
        <v>64</v>
      </c>
      <c r="C77" s="24" t="s">
        <v>63</v>
      </c>
      <c r="D77" s="27">
        <v>900000</v>
      </c>
      <c r="E77" s="25">
        <v>877.04854999999998</v>
      </c>
      <c r="F77" s="26">
        <v>3.5052482592621201</v>
      </c>
      <c r="G77" s="25">
        <v>7.2675334516124996</v>
      </c>
    </row>
    <row r="78" spans="1:9" x14ac:dyDescent="0.2">
      <c r="A78" s="24" t="s">
        <v>208</v>
      </c>
      <c r="B78" s="24" t="s">
        <v>207</v>
      </c>
      <c r="C78" s="24" t="s">
        <v>63</v>
      </c>
      <c r="D78" s="27">
        <v>800000</v>
      </c>
      <c r="E78" s="25">
        <v>800.41840000000002</v>
      </c>
      <c r="F78" s="26">
        <v>3.1989850542268998</v>
      </c>
      <c r="G78" s="25">
        <v>7.1811139116125098</v>
      </c>
    </row>
    <row r="79" spans="1:9" x14ac:dyDescent="0.2">
      <c r="A79" s="24" t="s">
        <v>69</v>
      </c>
      <c r="B79" s="24" t="s">
        <v>68</v>
      </c>
      <c r="C79" s="24" t="s">
        <v>63</v>
      </c>
      <c r="D79" s="27">
        <v>600000</v>
      </c>
      <c r="E79" s="25">
        <v>580.01400000000001</v>
      </c>
      <c r="F79" s="26">
        <v>2.3181077761859998</v>
      </c>
      <c r="G79" s="25">
        <v>7.2007425271125003</v>
      </c>
    </row>
    <row r="80" spans="1:9" x14ac:dyDescent="0.2">
      <c r="A80" s="24" t="s">
        <v>210</v>
      </c>
      <c r="B80" s="24" t="s">
        <v>209</v>
      </c>
      <c r="C80" s="24" t="s">
        <v>63</v>
      </c>
      <c r="D80" s="27">
        <v>200000</v>
      </c>
      <c r="E80" s="25">
        <v>200.8656</v>
      </c>
      <c r="F80" s="26">
        <v>0.80278770741441996</v>
      </c>
      <c r="G80" s="25">
        <v>7.0421341442000003</v>
      </c>
    </row>
    <row r="81" spans="1:9" x14ac:dyDescent="0.2">
      <c r="A81" s="23" t="s">
        <v>27</v>
      </c>
      <c r="B81" s="23"/>
      <c r="C81" s="23"/>
      <c r="D81" s="23"/>
      <c r="E81" s="28">
        <f>SUM(E74:E80)</f>
        <v>10005.226327699998</v>
      </c>
      <c r="F81" s="29">
        <f>SUM(F74:F80)</f>
        <v>39.98729850097115</v>
      </c>
      <c r="G81" s="28"/>
      <c r="H81" s="17"/>
      <c r="I81" s="17"/>
    </row>
    <row r="82" spans="1:9" x14ac:dyDescent="0.2">
      <c r="A82" s="24"/>
      <c r="B82" s="24"/>
      <c r="C82" s="24"/>
      <c r="D82" s="24"/>
      <c r="E82" s="25"/>
      <c r="F82" s="26"/>
      <c r="G82" s="25"/>
    </row>
    <row r="83" spans="1:9" x14ac:dyDescent="0.2">
      <c r="A83" s="23" t="s">
        <v>30</v>
      </c>
      <c r="B83" s="23"/>
      <c r="C83" s="23"/>
      <c r="D83" s="23"/>
      <c r="E83" s="28">
        <f>E53+E60+E65+E71+E81</f>
        <v>23623.5129619</v>
      </c>
      <c r="F83" s="29">
        <f>F53+F60+F65+F71+F81</f>
        <v>94.4147022275518</v>
      </c>
      <c r="G83" s="28"/>
      <c r="H83" s="17"/>
      <c r="I83" s="17"/>
    </row>
    <row r="84" spans="1:9" x14ac:dyDescent="0.2">
      <c r="A84" s="23"/>
      <c r="B84" s="23"/>
      <c r="C84" s="23"/>
      <c r="D84" s="23"/>
      <c r="E84" s="28"/>
      <c r="F84" s="29"/>
      <c r="G84" s="28"/>
      <c r="H84" s="17"/>
      <c r="I84" s="17"/>
    </row>
    <row r="85" spans="1:9" x14ac:dyDescent="0.2">
      <c r="A85" s="23" t="s">
        <v>32</v>
      </c>
      <c r="B85" s="23"/>
      <c r="C85" s="23"/>
      <c r="D85" s="23"/>
      <c r="E85" s="28">
        <f>E87-(E53+E60+E65+E71+E81)</f>
        <v>1397.497965999999</v>
      </c>
      <c r="F85" s="29">
        <f>F87-(F53+F60+F65+F71+F81)</f>
        <v>5.5852977724482002</v>
      </c>
      <c r="G85" s="28"/>
      <c r="H85" s="17"/>
      <c r="I85" s="17"/>
    </row>
    <row r="86" spans="1:9" x14ac:dyDescent="0.2">
      <c r="A86" s="23"/>
      <c r="B86" s="23"/>
      <c r="C86" s="23"/>
      <c r="D86" s="23"/>
      <c r="E86" s="28"/>
      <c r="F86" s="29"/>
      <c r="G86" s="28"/>
      <c r="H86" s="17"/>
      <c r="I86" s="17"/>
    </row>
    <row r="87" spans="1:9" x14ac:dyDescent="0.2">
      <c r="A87" s="30" t="s">
        <v>31</v>
      </c>
      <c r="B87" s="30"/>
      <c r="C87" s="30"/>
      <c r="D87" s="30"/>
      <c r="E87" s="31">
        <v>25021.010927899999</v>
      </c>
      <c r="F87" s="32">
        <v>100</v>
      </c>
      <c r="G87" s="31"/>
      <c r="H87" s="17"/>
      <c r="I87" s="17"/>
    </row>
    <row r="89" spans="1:9" x14ac:dyDescent="0.2">
      <c r="A89" s="17" t="s">
        <v>56</v>
      </c>
    </row>
    <row r="90" spans="1:9" x14ac:dyDescent="0.2">
      <c r="A90" s="17" t="s">
        <v>34</v>
      </c>
    </row>
    <row r="92" spans="1:9" x14ac:dyDescent="0.2">
      <c r="A92" s="17" t="s">
        <v>35</v>
      </c>
    </row>
    <row r="93" spans="1:9" x14ac:dyDescent="0.2">
      <c r="A93" s="17" t="s">
        <v>36</v>
      </c>
    </row>
    <row r="94" spans="1:9" x14ac:dyDescent="0.2">
      <c r="A94" s="17" t="s">
        <v>37</v>
      </c>
      <c r="B94" s="17"/>
      <c r="C94" s="33" t="s">
        <v>39</v>
      </c>
      <c r="D94" s="17" t="s">
        <v>38</v>
      </c>
    </row>
    <row r="95" spans="1:9" x14ac:dyDescent="0.2">
      <c r="A95" s="7" t="s">
        <v>72</v>
      </c>
      <c r="C95" s="34">
        <v>68.198099999999997</v>
      </c>
      <c r="D95" s="34">
        <v>70.403800000000004</v>
      </c>
    </row>
    <row r="96" spans="1:9" x14ac:dyDescent="0.2">
      <c r="A96" s="7" t="s">
        <v>77</v>
      </c>
      <c r="C96" s="34">
        <v>12.6106</v>
      </c>
      <c r="D96" s="34">
        <v>12.5044</v>
      </c>
    </row>
    <row r="97" spans="1:5" x14ac:dyDescent="0.2">
      <c r="A97" s="7" t="s">
        <v>78</v>
      </c>
      <c r="C97" s="34">
        <v>11.9178</v>
      </c>
      <c r="D97" s="34">
        <v>11.777200000000001</v>
      </c>
    </row>
    <row r="98" spans="1:5" x14ac:dyDescent="0.2">
      <c r="A98" s="7" t="s">
        <v>73</v>
      </c>
      <c r="C98" s="34">
        <v>73.319199999999995</v>
      </c>
      <c r="D98" s="34">
        <v>76.009399999999999</v>
      </c>
    </row>
    <row r="99" spans="1:5" x14ac:dyDescent="0.2">
      <c r="A99" s="7" t="s">
        <v>79</v>
      </c>
      <c r="C99" s="34">
        <v>13.9414</v>
      </c>
      <c r="D99" s="34">
        <v>13.936</v>
      </c>
    </row>
    <row r="100" spans="1:5" x14ac:dyDescent="0.2">
      <c r="A100" s="7" t="s">
        <v>80</v>
      </c>
      <c r="C100" s="34">
        <v>13.2028</v>
      </c>
      <c r="D100" s="34">
        <v>13.159000000000001</v>
      </c>
    </row>
    <row r="102" spans="1:5" x14ac:dyDescent="0.2">
      <c r="A102" s="17" t="s">
        <v>41</v>
      </c>
    </row>
    <row r="103" spans="1:5" x14ac:dyDescent="0.2">
      <c r="A103" s="89" t="s">
        <v>57</v>
      </c>
      <c r="B103" s="90"/>
      <c r="C103" s="37" t="s">
        <v>58</v>
      </c>
    </row>
    <row r="104" spans="1:5" x14ac:dyDescent="0.2">
      <c r="A104" s="85" t="s">
        <v>77</v>
      </c>
      <c r="B104" s="86"/>
      <c r="C104" s="38">
        <v>0.51</v>
      </c>
    </row>
    <row r="105" spans="1:5" x14ac:dyDescent="0.2">
      <c r="A105" s="85" t="s">
        <v>78</v>
      </c>
      <c r="B105" s="86"/>
      <c r="C105" s="38">
        <v>0.52</v>
      </c>
    </row>
    <row r="106" spans="1:5" x14ac:dyDescent="0.2">
      <c r="A106" s="85" t="s">
        <v>79</v>
      </c>
      <c r="B106" s="86"/>
      <c r="C106" s="38">
        <v>0.51</v>
      </c>
    </row>
    <row r="107" spans="1:5" x14ac:dyDescent="0.2">
      <c r="A107" s="85" t="s">
        <v>80</v>
      </c>
      <c r="B107" s="86"/>
      <c r="C107" s="38">
        <v>0.52</v>
      </c>
    </row>
    <row r="108" spans="1:5" x14ac:dyDescent="0.2">
      <c r="A108" s="7" t="s">
        <v>59</v>
      </c>
    </row>
    <row r="109" spans="1:5" x14ac:dyDescent="0.2">
      <c r="A109" s="7" t="s">
        <v>40</v>
      </c>
    </row>
    <row r="111" spans="1:5" x14ac:dyDescent="0.2">
      <c r="A111" s="17" t="s">
        <v>917</v>
      </c>
      <c r="D111" s="35">
        <v>2.2656493610095101</v>
      </c>
      <c r="E111" s="10" t="s">
        <v>43</v>
      </c>
    </row>
    <row r="113" spans="1:7" x14ac:dyDescent="0.2">
      <c r="A113" s="17" t="s">
        <v>834</v>
      </c>
      <c r="D113" s="33" t="s">
        <v>42</v>
      </c>
    </row>
    <row r="115" spans="1:7" ht="25.9" customHeight="1" x14ac:dyDescent="0.25">
      <c r="A115" s="94" t="s">
        <v>1112</v>
      </c>
      <c r="B115" s="95"/>
      <c r="C115" s="95"/>
      <c r="D115" s="95"/>
      <c r="E115" s="95"/>
      <c r="F115" s="95"/>
      <c r="G115" s="95"/>
    </row>
    <row r="117" spans="1:7" x14ac:dyDescent="0.2">
      <c r="A117" s="17" t="s">
        <v>1053</v>
      </c>
    </row>
    <row r="118" spans="1:7" x14ac:dyDescent="0.2">
      <c r="A118" s="57"/>
    </row>
    <row r="119" spans="1:7" x14ac:dyDescent="0.2">
      <c r="A119" s="57" t="s">
        <v>805</v>
      </c>
    </row>
    <row r="120" spans="1:7" x14ac:dyDescent="0.2">
      <c r="A120" s="58"/>
    </row>
    <row r="121" spans="1:7" x14ac:dyDescent="0.2">
      <c r="A121" s="59"/>
    </row>
    <row r="122" spans="1:7" x14ac:dyDescent="0.2">
      <c r="A122" s="59"/>
    </row>
    <row r="123" spans="1:7" x14ac:dyDescent="0.2">
      <c r="A123" s="59"/>
    </row>
    <row r="124" spans="1:7" x14ac:dyDescent="0.2">
      <c r="A124" s="59"/>
    </row>
    <row r="125" spans="1:7" x14ac:dyDescent="0.2">
      <c r="A125" s="59"/>
    </row>
    <row r="126" spans="1:7" x14ac:dyDescent="0.2">
      <c r="A126" s="59"/>
    </row>
    <row r="127" spans="1:7" x14ac:dyDescent="0.2">
      <c r="A127" s="59"/>
    </row>
    <row r="128" spans="1:7" x14ac:dyDescent="0.2">
      <c r="A128" s="59"/>
    </row>
    <row r="129" spans="1:1" x14ac:dyDescent="0.2">
      <c r="A129" s="59"/>
    </row>
    <row r="130" spans="1:1" x14ac:dyDescent="0.2">
      <c r="A130" s="59"/>
    </row>
    <row r="131" spans="1:1" x14ac:dyDescent="0.2">
      <c r="A131" s="59"/>
    </row>
    <row r="132" spans="1:1" x14ac:dyDescent="0.2">
      <c r="A132" s="57" t="s">
        <v>1113</v>
      </c>
    </row>
    <row r="133" spans="1:1" x14ac:dyDescent="0.2">
      <c r="A133" s="59"/>
    </row>
    <row r="134" spans="1:1" x14ac:dyDescent="0.2">
      <c r="A134" s="57" t="s">
        <v>806</v>
      </c>
    </row>
    <row r="135" spans="1:1" x14ac:dyDescent="0.2">
      <c r="A135" s="59"/>
    </row>
    <row r="136" spans="1:1" x14ac:dyDescent="0.2">
      <c r="A136" s="59"/>
    </row>
    <row r="137" spans="1:1" x14ac:dyDescent="0.2">
      <c r="A137" s="59"/>
    </row>
    <row r="138" spans="1:1" x14ac:dyDescent="0.2">
      <c r="A138" s="59"/>
    </row>
    <row r="139" spans="1:1" x14ac:dyDescent="0.2">
      <c r="A139" s="59"/>
    </row>
    <row r="140" spans="1:1" x14ac:dyDescent="0.2">
      <c r="A140" s="59"/>
    </row>
    <row r="141" spans="1:1" x14ac:dyDescent="0.2">
      <c r="A141" s="59"/>
    </row>
    <row r="142" spans="1:1" x14ac:dyDescent="0.2">
      <c r="A142" s="59"/>
    </row>
    <row r="143" spans="1:1" x14ac:dyDescent="0.2">
      <c r="A143" s="59"/>
    </row>
    <row r="144" spans="1:1" x14ac:dyDescent="0.2">
      <c r="A144" s="59"/>
    </row>
    <row r="145" spans="1:1" x14ac:dyDescent="0.2">
      <c r="A145" s="59"/>
    </row>
    <row r="146" spans="1:1" x14ac:dyDescent="0.2">
      <c r="A146" s="59"/>
    </row>
    <row r="147" spans="1:1" x14ac:dyDescent="0.2">
      <c r="A147" s="59"/>
    </row>
  </sheetData>
  <mergeCells count="7">
    <mergeCell ref="A115:G115"/>
    <mergeCell ref="A1:G1"/>
    <mergeCell ref="A103:B103"/>
    <mergeCell ref="A104:B104"/>
    <mergeCell ref="A105:B105"/>
    <mergeCell ref="A106:B106"/>
    <mergeCell ref="A107:B107"/>
  </mergeCells>
  <conditionalFormatting sqref="F2:F3 F5:F114 F116">
    <cfRule type="cellIs" dxfId="66" priority="3" stopIfTrue="1" operator="between">
      <formula>0.009</formula>
      <formula>-0.009</formula>
    </cfRule>
  </conditionalFormatting>
  <conditionalFormatting sqref="F117 F149:F249">
    <cfRule type="cellIs" dxfId="65" priority="2" stopIfTrue="1" operator="between">
      <formula>0.009</formula>
      <formula>-0.009</formula>
    </cfRule>
  </conditionalFormatting>
  <conditionalFormatting sqref="F118:F148">
    <cfRule type="cellIs" dxfId="64" priority="1" stopIfTrue="1" operator="between">
      <formula>0.009</formula>
      <formula>-0.009</formula>
    </cfRule>
  </conditionalFormatting>
  <hyperlinks>
    <hyperlink ref="A118"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FILF</vt:lpstr>
      <vt:lpstr>FIONF</vt:lpstr>
      <vt:lpstr>FISF</vt:lpstr>
      <vt:lpstr>FIFRF</vt:lpstr>
      <vt:lpstr>FICDF</vt:lpstr>
      <vt:lpstr>FBPF</vt:lpstr>
      <vt:lpstr>FIGSF</vt:lpstr>
      <vt:lpstr>FIPP</vt:lpstr>
      <vt:lpstr>FIDHY</vt:lpstr>
      <vt:lpstr>FIESF</vt:lpstr>
      <vt:lpstr>FIEHF</vt:lpstr>
      <vt:lpstr>FIBAF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FF</vt:lpstr>
      <vt:lpstr>FIDA</vt:lpstr>
      <vt:lpstr>FILDF</vt:lpstr>
      <vt:lpstr>FISTIP</vt:lpstr>
      <vt:lpstr>FIUBF</vt:lpstr>
      <vt:lpstr>FIIOF</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ISIN as on 31 January 2023</dc:title>
  <dc:creator/>
  <cp:keywords>Monthly ISIN, Monthly SEBI Portfolio, ISIN Report, SEBI Portfolio, ISIN Level Portfolio, Monthly portfolio, Debt portfolio, Equity portfolio, Fixed income portfolio, ISIN portfolio, portfolio disclosure</cp:keywords>
  <dc:description>PUBLIC</dc:description>
  <cp:lastModifiedBy/>
  <dcterms:created xsi:type="dcterms:W3CDTF">2006-09-16T00:00:00Z</dcterms:created>
  <dcterms:modified xsi:type="dcterms:W3CDTF">2023-02-08T13:47:04Z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2023-02-08T06:58:58Z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dc20f50a-d7a9-45ee-aeae-b7437c451b25</vt:lpwstr>
  </property>
  <property fmtid="{D5CDD505-2E9C-101B-9397-08002B2CF9AE}" pid="10" name="MSIP_Label_3486a02c-2dfb-4efe-823f-aa2d1f0e6ab7_ContentBits">
    <vt:lpwstr>2</vt:lpwstr>
  </property>
  <property fmtid="{D5CDD505-2E9C-101B-9397-08002B2CF9AE}" pid="11" name="Classification">
    <vt:lpwstr>PUBLIC</vt:lpwstr>
  </property>
</Properties>
</file>