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AD71E5B0-FA96-4BF6-A8A9-54841DF77919}" xr6:coauthVersionLast="47" xr6:coauthVersionMax="47" xr10:uidLastSave="{00000000-0000-0000-0000-000000000000}"/>
  <bookViews>
    <workbookView xWindow="-120" yWindow="-120" windowWidth="29040" windowHeight="15720" xr2:uid="{00000000-000D-0000-FFFF-FFFF00000000}"/>
  </bookViews>
  <sheets>
    <sheet name="FILF" sheetId="38" r:id="rId1"/>
    <sheet name="FIONF" sheetId="39" r:id="rId2"/>
    <sheet name="FIMMF" sheetId="40" r:id="rId3"/>
    <sheet name="FIFRF" sheetId="41" r:id="rId4"/>
    <sheet name="FICDF" sheetId="42" r:id="rId5"/>
    <sheet name="FBPF" sheetId="43" r:id="rId6"/>
    <sheet name="FIUSDF" sheetId="44" r:id="rId7"/>
    <sheet name="FIMLDF" sheetId="45" r:id="rId8"/>
    <sheet name="FILWD" sheetId="46" r:id="rId9"/>
    <sheet name="FILNGDF" sheetId="47" r:id="rId10"/>
    <sheet name="FIGSF" sheetId="48" r:id="rId11"/>
    <sheet name="FIRF" sheetId="49" r:id="rId12"/>
    <sheet name="FICHF" sheetId="50" r:id="rId13"/>
    <sheet name="FIMAAF" sheetId="15" r:id="rId14"/>
    <sheet name="FIESF" sheetId="16" r:id="rId15"/>
    <sheet name="FIBAF" sheetId="17" r:id="rId16"/>
    <sheet name="FIAHF" sheetId="18" r:id="rId17"/>
    <sheet name="FIAF" sheetId="19" r:id="rId18"/>
    <sheet name="TIVF" sheetId="20" r:id="rId19"/>
    <sheet name="FITF" sheetId="21" r:id="rId20"/>
    <sheet name="FISCF" sheetId="22" r:id="rId21"/>
    <sheet name="FIOF" sheetId="23" r:id="rId22"/>
    <sheet name="FIMICF" sheetId="24" r:id="rId23"/>
    <sheet name="FIMCF" sheetId="25" r:id="rId24"/>
    <sheet name="FILMCF" sheetId="26" r:id="rId25"/>
    <sheet name="FILCF" sheetId="27" r:id="rId26"/>
    <sheet name="FIFEF" sheetId="28" r:id="rId27"/>
    <sheet name="FIEF" sheetId="29" r:id="rId28"/>
    <sheet name="FIDYF" sheetId="30" r:id="rId29"/>
    <sheet name="FBIF" sheetId="31" r:id="rId30"/>
    <sheet name="FAEF" sheetId="32" r:id="rId31"/>
    <sheet name="FIIF-NSE" sheetId="33" r:id="rId32"/>
    <sheet name="FITX" sheetId="34" r:id="rId33"/>
    <sheet name="FIUS" sheetId="35" r:id="rId34"/>
    <sheet name="FIPAF" sheetId="36" r:id="rId35"/>
    <sheet name="FF" sheetId="37" r:id="rId36"/>
    <sheet name="FIDA" sheetId="51" r:id="rId37"/>
    <sheet name="FISTIP" sheetId="52" r:id="rId38"/>
    <sheet name="FICRF" sheetId="53" r:id="rId3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53" l="1"/>
  <c r="F9" i="53" s="1"/>
  <c r="E7" i="53"/>
  <c r="E9" i="53" s="1"/>
  <c r="F57" i="52"/>
  <c r="F59" i="52" s="1"/>
  <c r="E57" i="52"/>
  <c r="E59" i="52" s="1"/>
  <c r="F80" i="50"/>
  <c r="F82" i="50" s="1"/>
  <c r="E80" i="50"/>
  <c r="F76" i="50"/>
  <c r="E76" i="50"/>
  <c r="F71" i="50"/>
  <c r="E71" i="50"/>
  <c r="F56" i="50"/>
  <c r="E56" i="50"/>
  <c r="E80" i="49"/>
  <c r="F78" i="49"/>
  <c r="E78" i="49"/>
  <c r="F72" i="49"/>
  <c r="E72" i="49"/>
  <c r="F56" i="49"/>
  <c r="E56" i="49"/>
  <c r="E82" i="49" s="1"/>
  <c r="E38" i="48"/>
  <c r="F37" i="48"/>
  <c r="F36" i="48"/>
  <c r="F35" i="48"/>
  <c r="F34" i="48"/>
  <c r="F33" i="48"/>
  <c r="F32" i="48"/>
  <c r="F23" i="48"/>
  <c r="F19" i="48"/>
  <c r="E19" i="48"/>
  <c r="F8" i="48"/>
  <c r="F21" i="48" s="1"/>
  <c r="E8" i="48"/>
  <c r="E21" i="48" s="1"/>
  <c r="F13" i="47"/>
  <c r="F17" i="47" s="1"/>
  <c r="E13" i="47"/>
  <c r="E15" i="47" s="1"/>
  <c r="F9" i="47"/>
  <c r="E9" i="47"/>
  <c r="E55" i="46"/>
  <c r="F54" i="46"/>
  <c r="F53" i="46"/>
  <c r="F52" i="46"/>
  <c r="F51" i="46"/>
  <c r="F50" i="46"/>
  <c r="F49" i="46"/>
  <c r="F55" i="46" s="1"/>
  <c r="F40" i="46"/>
  <c r="F36" i="46"/>
  <c r="E36" i="46"/>
  <c r="F32" i="46"/>
  <c r="E32" i="46"/>
  <c r="F24" i="46"/>
  <c r="E24" i="46"/>
  <c r="F18" i="46"/>
  <c r="E18" i="46"/>
  <c r="F24" i="45"/>
  <c r="E24" i="45"/>
  <c r="E26" i="45" s="1"/>
  <c r="F20" i="45"/>
  <c r="F26" i="45" s="1"/>
  <c r="E20" i="45"/>
  <c r="F11" i="45"/>
  <c r="E11" i="45"/>
  <c r="E59" i="44"/>
  <c r="F58" i="44"/>
  <c r="F57" i="44"/>
  <c r="F56" i="44"/>
  <c r="F55" i="44"/>
  <c r="F54" i="44"/>
  <c r="F41" i="44"/>
  <c r="E41" i="44"/>
  <c r="F37" i="44"/>
  <c r="E37" i="44"/>
  <c r="F32" i="44"/>
  <c r="E32" i="44"/>
  <c r="F28" i="44"/>
  <c r="E28" i="44"/>
  <c r="F23" i="44"/>
  <c r="E23" i="44"/>
  <c r="F12" i="44"/>
  <c r="E12" i="44"/>
  <c r="E43" i="44" s="1"/>
  <c r="E64" i="43"/>
  <c r="F63" i="43"/>
  <c r="F62" i="43"/>
  <c r="F61" i="43"/>
  <c r="F60" i="43"/>
  <c r="F59" i="43"/>
  <c r="F58" i="43"/>
  <c r="F49" i="43"/>
  <c r="F45" i="43"/>
  <c r="E45" i="43"/>
  <c r="F41" i="43"/>
  <c r="E41" i="43"/>
  <c r="F30" i="43"/>
  <c r="E30" i="43"/>
  <c r="F23" i="43"/>
  <c r="E23" i="43"/>
  <c r="E74" i="42"/>
  <c r="F73" i="42"/>
  <c r="F72" i="42"/>
  <c r="F71" i="42"/>
  <c r="F70" i="42"/>
  <c r="F69" i="42"/>
  <c r="F68" i="42"/>
  <c r="F67" i="42"/>
  <c r="F58" i="42"/>
  <c r="F54" i="42"/>
  <c r="E54" i="42"/>
  <c r="F50" i="42"/>
  <c r="E50" i="42"/>
  <c r="F39" i="42"/>
  <c r="E39" i="42"/>
  <c r="F34" i="42"/>
  <c r="E34" i="42"/>
  <c r="E45" i="41"/>
  <c r="F44" i="41"/>
  <c r="F43" i="41"/>
  <c r="F42" i="41"/>
  <c r="F41" i="41"/>
  <c r="F40" i="41"/>
  <c r="F45" i="41" s="1"/>
  <c r="F31" i="41"/>
  <c r="F27" i="41"/>
  <c r="E27" i="41"/>
  <c r="F23" i="41"/>
  <c r="E23" i="41"/>
  <c r="F13" i="41"/>
  <c r="E13" i="41"/>
  <c r="F71" i="40"/>
  <c r="E71" i="40"/>
  <c r="F67" i="40"/>
  <c r="E67" i="40"/>
  <c r="F62" i="40"/>
  <c r="E62" i="40"/>
  <c r="F54" i="40"/>
  <c r="E54" i="40"/>
  <c r="F40" i="40"/>
  <c r="E40" i="40"/>
  <c r="F11" i="39"/>
  <c r="F13" i="39" s="1"/>
  <c r="E11" i="39"/>
  <c r="E15" i="39" s="1"/>
  <c r="F53" i="38"/>
  <c r="E53" i="38"/>
  <c r="F49" i="38"/>
  <c r="E49" i="38"/>
  <c r="F42" i="38"/>
  <c r="E42" i="38"/>
  <c r="F21" i="38"/>
  <c r="F55" i="38" s="1"/>
  <c r="E21" i="38"/>
  <c r="F10" i="38"/>
  <c r="E10" i="38"/>
  <c r="E25" i="48" l="1"/>
  <c r="F25" i="48"/>
  <c r="E60" i="42"/>
  <c r="F59" i="44"/>
  <c r="E75" i="40"/>
  <c r="F74" i="42"/>
  <c r="F64" i="43"/>
  <c r="F47" i="44"/>
  <c r="F84" i="50"/>
  <c r="E29" i="41"/>
  <c r="E51" i="43"/>
  <c r="E47" i="44"/>
  <c r="E42" i="46"/>
  <c r="F82" i="49"/>
  <c r="E28" i="45"/>
  <c r="F38" i="46"/>
  <c r="F42" i="46"/>
  <c r="E57" i="38"/>
  <c r="F60" i="42"/>
  <c r="F73" i="40"/>
  <c r="F47" i="43"/>
  <c r="F28" i="45"/>
  <c r="E17" i="47"/>
  <c r="F80" i="49"/>
  <c r="E47" i="43"/>
  <c r="E84" i="50"/>
  <c r="E55" i="38"/>
  <c r="F57" i="38"/>
  <c r="F75" i="40"/>
  <c r="F43" i="44"/>
  <c r="F15" i="47"/>
  <c r="F38" i="48"/>
  <c r="F15" i="39"/>
  <c r="E33" i="41"/>
  <c r="F29" i="41"/>
  <c r="E56" i="42"/>
  <c r="E73" i="40"/>
  <c r="F51" i="43"/>
  <c r="F33" i="41"/>
  <c r="F56" i="42"/>
  <c r="E13" i="39"/>
  <c r="E38" i="46"/>
  <c r="E82" i="50"/>
  <c r="E81" i="15" l="1"/>
  <c r="F80" i="15"/>
  <c r="F79" i="15"/>
  <c r="F78" i="15"/>
  <c r="F77" i="15"/>
  <c r="F76" i="15"/>
  <c r="F75" i="15"/>
  <c r="F74" i="15"/>
  <c r="F85" i="15"/>
  <c r="E11" i="37"/>
  <c r="E15" i="37" s="1"/>
  <c r="D11" i="37"/>
  <c r="D15" i="37" s="1"/>
  <c r="E17" i="36"/>
  <c r="E19" i="36" s="1"/>
  <c r="D17" i="36"/>
  <c r="D21" i="36" s="1"/>
  <c r="E7" i="35"/>
  <c r="E11" i="35" s="1"/>
  <c r="D7" i="35"/>
  <c r="D9" i="35" s="1"/>
  <c r="F61" i="34"/>
  <c r="E61" i="34"/>
  <c r="F56" i="34"/>
  <c r="E56" i="34"/>
  <c r="E65" i="34" s="1"/>
  <c r="F57" i="33"/>
  <c r="F61" i="33" s="1"/>
  <c r="E57" i="33"/>
  <c r="E59" i="33" s="1"/>
  <c r="F62" i="32"/>
  <c r="F66" i="32" s="1"/>
  <c r="E62" i="32"/>
  <c r="F23" i="32"/>
  <c r="E23" i="32"/>
  <c r="E66" i="32" s="1"/>
  <c r="F45" i="31"/>
  <c r="F49" i="31" s="1"/>
  <c r="E45" i="31"/>
  <c r="E47" i="31" s="1"/>
  <c r="F67" i="30"/>
  <c r="E67" i="30"/>
  <c r="F63" i="30"/>
  <c r="E63" i="30"/>
  <c r="F53" i="30"/>
  <c r="E53" i="30"/>
  <c r="E69" i="30" s="1"/>
  <c r="F46" i="30"/>
  <c r="F71" i="30"/>
  <c r="E46" i="30"/>
  <c r="F71" i="29"/>
  <c r="E71" i="29"/>
  <c r="F66" i="29"/>
  <c r="E66" i="29"/>
  <c r="F62" i="29"/>
  <c r="F75" i="29" s="1"/>
  <c r="E62" i="29"/>
  <c r="E75" i="29" s="1"/>
  <c r="F39" i="28"/>
  <c r="E39" i="28"/>
  <c r="F34" i="28"/>
  <c r="E34" i="28"/>
  <c r="E41" i="28" s="1"/>
  <c r="F46" i="27"/>
  <c r="E46" i="27"/>
  <c r="E48" i="27" s="1"/>
  <c r="F42" i="27"/>
  <c r="E42" i="27"/>
  <c r="F58" i="26"/>
  <c r="F62" i="26" s="1"/>
  <c r="E58" i="26"/>
  <c r="E62" i="26" s="1"/>
  <c r="E69" i="25"/>
  <c r="F67" i="25"/>
  <c r="F69" i="25" s="1"/>
  <c r="E67" i="25"/>
  <c r="E71" i="25" s="1"/>
  <c r="F102" i="24"/>
  <c r="E102" i="24"/>
  <c r="F97" i="24"/>
  <c r="E97" i="24"/>
  <c r="F93" i="24"/>
  <c r="F106" i="24" s="1"/>
  <c r="E93" i="24"/>
  <c r="E106" i="24"/>
  <c r="F78" i="23"/>
  <c r="E78" i="23"/>
  <c r="F73" i="23"/>
  <c r="E73" i="23"/>
  <c r="F69" i="23"/>
  <c r="E69" i="23"/>
  <c r="F64" i="23"/>
  <c r="E64" i="23"/>
  <c r="F112" i="22"/>
  <c r="E112" i="22"/>
  <c r="F107" i="22"/>
  <c r="E107" i="22"/>
  <c r="F39" i="21"/>
  <c r="E39" i="21"/>
  <c r="F35" i="21"/>
  <c r="F43" i="21" s="1"/>
  <c r="E35" i="21"/>
  <c r="F25" i="21"/>
  <c r="E25" i="21"/>
  <c r="F58" i="20"/>
  <c r="E58" i="20"/>
  <c r="E60" i="20" s="1"/>
  <c r="F54" i="20"/>
  <c r="F62" i="20" s="1"/>
  <c r="E54" i="20"/>
  <c r="F128" i="19"/>
  <c r="E128" i="19"/>
  <c r="F123" i="19"/>
  <c r="E123" i="19"/>
  <c r="F119" i="19"/>
  <c r="E119" i="19"/>
  <c r="F113" i="19"/>
  <c r="E113" i="19"/>
  <c r="F108" i="19"/>
  <c r="E108" i="19"/>
  <c r="H101" i="19"/>
  <c r="D169" i="19" s="1"/>
  <c r="G101" i="19"/>
  <c r="F101" i="19"/>
  <c r="E101" i="19"/>
  <c r="F95" i="18"/>
  <c r="E95" i="18"/>
  <c r="F82" i="18"/>
  <c r="E82" i="18"/>
  <c r="F65" i="18"/>
  <c r="E65" i="18"/>
  <c r="F61" i="18"/>
  <c r="E61" i="18"/>
  <c r="F56" i="18"/>
  <c r="E56" i="18"/>
  <c r="F94" i="17"/>
  <c r="F90" i="17"/>
  <c r="E90" i="17"/>
  <c r="F75" i="17"/>
  <c r="E75" i="17"/>
  <c r="E92" i="17" s="1"/>
  <c r="H56" i="17"/>
  <c r="D134" i="17" s="1"/>
  <c r="G56" i="17"/>
  <c r="F56" i="17"/>
  <c r="E56" i="17"/>
  <c r="F85" i="16"/>
  <c r="F81" i="16"/>
  <c r="F83" i="16" s="1"/>
  <c r="E81" i="16"/>
  <c r="F72" i="16"/>
  <c r="E72" i="16"/>
  <c r="H62" i="16"/>
  <c r="D126" i="16" s="1"/>
  <c r="G62" i="16"/>
  <c r="F62" i="16"/>
  <c r="E62" i="16"/>
  <c r="F71" i="15"/>
  <c r="E71" i="15"/>
  <c r="F66" i="15"/>
  <c r="E66" i="15"/>
  <c r="F62" i="15"/>
  <c r="E62" i="15"/>
  <c r="F55" i="15"/>
  <c r="E55" i="15"/>
  <c r="F46" i="15"/>
  <c r="E46" i="15"/>
  <c r="F42" i="15"/>
  <c r="E42" i="15"/>
  <c r="E83" i="15" s="1"/>
  <c r="D11" i="35"/>
  <c r="F63" i="34" l="1"/>
  <c r="E41" i="21"/>
  <c r="F59" i="33"/>
  <c r="E96" i="17"/>
  <c r="F60" i="20"/>
  <c r="F41" i="28"/>
  <c r="E61" i="33"/>
  <c r="F81" i="15"/>
  <c r="D109" i="15" s="1"/>
  <c r="E73" i="29"/>
  <c r="F96" i="17"/>
  <c r="E116" i="22"/>
  <c r="E60" i="26"/>
  <c r="F73" i="29"/>
  <c r="E62" i="20"/>
  <c r="F104" i="24"/>
  <c r="E50" i="27"/>
  <c r="E43" i="28"/>
  <c r="E64" i="32"/>
  <c r="F65" i="34"/>
  <c r="F87" i="15"/>
  <c r="F41" i="21"/>
  <c r="F116" i="22"/>
  <c r="F50" i="27"/>
  <c r="F43" i="28"/>
  <c r="E71" i="30"/>
  <c r="E13" i="37"/>
  <c r="F92" i="17"/>
  <c r="E104" i="24"/>
  <c r="F69" i="30"/>
  <c r="E82" i="23"/>
  <c r="E80" i="23"/>
  <c r="F80" i="23"/>
  <c r="F97" i="18"/>
  <c r="E99" i="18"/>
  <c r="E134" i="19"/>
  <c r="E130" i="19"/>
  <c r="F130" i="19"/>
  <c r="E87" i="16"/>
  <c r="F87" i="16"/>
  <c r="E83" i="16"/>
  <c r="D13" i="37"/>
  <c r="E21" i="36"/>
  <c r="D19" i="36"/>
  <c r="E9" i="35"/>
  <c r="E63" i="34"/>
  <c r="F64" i="32"/>
  <c r="F47" i="31"/>
  <c r="E49" i="31"/>
  <c r="F48" i="27"/>
  <c r="F60" i="26"/>
  <c r="F71" i="25"/>
  <c r="F82" i="23"/>
  <c r="E114" i="22"/>
  <c r="F114" i="22"/>
  <c r="E43" i="21"/>
  <c r="E97" i="18"/>
  <c r="F99" i="18"/>
  <c r="E87" i="15"/>
  <c r="F83" i="15" l="1"/>
</calcChain>
</file>

<file path=xl/sharedStrings.xml><?xml version="1.0" encoding="utf-8"?>
<sst xmlns="http://schemas.openxmlformats.org/spreadsheetml/2006/main" count="6642" uniqueCount="1580">
  <si>
    <t>Name of the Instrument</t>
  </si>
  <si>
    <t>Quantity</t>
  </si>
  <si>
    <t>ISIN Number</t>
  </si>
  <si>
    <t>% to Net Assets</t>
  </si>
  <si>
    <t>Industry Classification / Rating</t>
  </si>
  <si>
    <t>YTM</t>
  </si>
  <si>
    <t>Market Value (including accrued interest, if any) (Rs. in Lakhs)</t>
  </si>
  <si>
    <t>Portfolio Statement as on September 30, 2025</t>
  </si>
  <si>
    <t>Franklin India Multi Asset Allocation Fund</t>
  </si>
  <si>
    <t>Franklin India Equity Savings Fund</t>
  </si>
  <si>
    <t>Franklin India Balanced Advantage Fund</t>
  </si>
  <si>
    <t>Franklin India Arbitrage Fund</t>
  </si>
  <si>
    <t>Templeton India Value Fund</t>
  </si>
  <si>
    <t>Franklin India Technology Fund</t>
  </si>
  <si>
    <t>Franklin India Opportunities Fund</t>
  </si>
  <si>
    <t>Franklin India Multi Cap Fund</t>
  </si>
  <si>
    <t>Franklin India Focused Equity Fund</t>
  </si>
  <si>
    <t>Franklin Build India Fund</t>
  </si>
  <si>
    <t>Franklin Asian Equity Fund</t>
  </si>
  <si>
    <t>Debt Instruments</t>
  </si>
  <si>
    <t>(a) Listed / awaiting listing on Stock Exchanges</t>
  </si>
  <si>
    <t>CRISIL AAA</t>
  </si>
  <si>
    <t>0.00% Jubilant Bevco Ltd (31-May-2028) **</t>
  </si>
  <si>
    <t>INE1D4P08019</t>
  </si>
  <si>
    <t>CRISIL AA</t>
  </si>
  <si>
    <t>0.00% Jubilant Beverages Ltd (31-May-2028) **</t>
  </si>
  <si>
    <t>INE1D4O08012</t>
  </si>
  <si>
    <t>Sub Total</t>
  </si>
  <si>
    <t>Money Market Instruments</t>
  </si>
  <si>
    <t>Certificate of Deposit</t>
  </si>
  <si>
    <t>CARE A1+</t>
  </si>
  <si>
    <t>IND A1+</t>
  </si>
  <si>
    <t>CRISIL A1+</t>
  </si>
  <si>
    <t>Treasury Bill</t>
  </si>
  <si>
    <t>Government Securities</t>
  </si>
  <si>
    <t>SOVEREIGN</t>
  </si>
  <si>
    <t>Mutual Fund Units</t>
  </si>
  <si>
    <t>Total</t>
  </si>
  <si>
    <t>Net Assets</t>
  </si>
  <si>
    <t>Call, Cash &amp; Other Assets</t>
  </si>
  <si>
    <t>** Non- Traded Scrips</t>
  </si>
  <si>
    <t>Notes</t>
  </si>
  <si>
    <t>a) NAV at the beginning and at the end of the Half-year ended 30-Sep-2025</t>
  </si>
  <si>
    <t xml:space="preserve">      Plan/Option</t>
  </si>
  <si>
    <t>As on 30-Sep-2025</t>
  </si>
  <si>
    <t>As on 31-Mar-2025</t>
  </si>
  <si>
    <t xml:space="preserve">      Growth Plan</t>
  </si>
  <si>
    <t xml:space="preserve">      IDCW Plan</t>
  </si>
  <si>
    <t xml:space="preserve">      Direct Growth Plan</t>
  </si>
  <si>
    <t xml:space="preserve">      Direct IDCW Plan</t>
  </si>
  <si>
    <t>b) Aggregate Distributions declared during the Half - year ended 30-Sep-2025</t>
  </si>
  <si>
    <t>Plan Name</t>
  </si>
  <si>
    <t>Distributions per unit (Rs.)+++</t>
  </si>
  <si>
    <t>+++ Distribution payouts/ re-investments are subject to deduction of TDS at the applicable rates.</t>
  </si>
  <si>
    <t>IDCW - Income Distribution cum capital withdrawal</t>
  </si>
  <si>
    <t>(In Years)</t>
  </si>
  <si>
    <t>Nil</t>
  </si>
  <si>
    <t>HDFC Bank Ltd (06-Feb-2026) **</t>
  </si>
  <si>
    <t>INE040A16GF2</t>
  </si>
  <si>
    <t>CARE AAA</t>
  </si>
  <si>
    <t>6.90% GOI 2065 (15-Apr-2065)</t>
  </si>
  <si>
    <t>IN0020250018</t>
  </si>
  <si>
    <t>7.24% GOI 2055 (18-Aug-2055)</t>
  </si>
  <si>
    <t>IN0020250075</t>
  </si>
  <si>
    <t>7.58% National Bank For Agriculture &amp; Rural Development (31-Jul-2026)</t>
  </si>
  <si>
    <t>INE261F08DX0</t>
  </si>
  <si>
    <t>7.70% Poonawalla Fincorp Ltd (21-Apr-2028) **</t>
  </si>
  <si>
    <t>INE511C07847</t>
  </si>
  <si>
    <t>7.82% Jammu &amp; Kashmir SDL (28-Aug-2042)</t>
  </si>
  <si>
    <t>IN4920250110</t>
  </si>
  <si>
    <t>6.33% GOI (05-May-2035)</t>
  </si>
  <si>
    <t>IN0020250026</t>
  </si>
  <si>
    <t>6.84% Andhra Pradesh SDL (04-Jun-2038)</t>
  </si>
  <si>
    <t>IN1020250149</t>
  </si>
  <si>
    <t>7.32% Chhattisgarh SDL (05-Mar-2037)</t>
  </si>
  <si>
    <t>IN3520240083</t>
  </si>
  <si>
    <t>7.32% West Bengal SDL (05-Mar-2038)</t>
  </si>
  <si>
    <t>IN3420240225</t>
  </si>
  <si>
    <t>7.10% Rajasthan SDL (26-Mar-2043)</t>
  </si>
  <si>
    <t>IN2920240545</t>
  </si>
  <si>
    <t>8.75% Bharti Telecom Ltd (05-Nov-2029) **</t>
  </si>
  <si>
    <t>INE403D08264</t>
  </si>
  <si>
    <t>7.82% Bajaj Finance Ltd (31-Jan-2034) **</t>
  </si>
  <si>
    <t>INE296A07SV1</t>
  </si>
  <si>
    <t>IND AAA</t>
  </si>
  <si>
    <t>7.87% Summit Digitel Infrastructure Ltd (15-Mar-2030) **</t>
  </si>
  <si>
    <t>INE507T07146</t>
  </si>
  <si>
    <t>0.00% REC Ltd (03-Nov-2034) **</t>
  </si>
  <si>
    <t>INE020B08FJ3</t>
  </si>
  <si>
    <t>7.21% Embassy Office Parks Reit (17-Mar-2028) **</t>
  </si>
  <si>
    <t>INE041007167</t>
  </si>
  <si>
    <t>6.92% Power Finance Corporation Ltd (14-Apr-2032) **</t>
  </si>
  <si>
    <t>INE134E08LN6</t>
  </si>
  <si>
    <t>7.65% Poonawalla Fincorp Ltd (21-Apr-2027) **</t>
  </si>
  <si>
    <t>INE511C07854</t>
  </si>
  <si>
    <t>8.3774% Kotak Mahindra Investments Ltd (21-Jun-2027) **</t>
  </si>
  <si>
    <t>INE975F07IR8</t>
  </si>
  <si>
    <t xml:space="preserve">      Monthly IDCW Plan</t>
  </si>
  <si>
    <t xml:space="preserve">      Quarterly IDCW Plan</t>
  </si>
  <si>
    <t xml:space="preserve">      Direct Monthly IDCW Plan</t>
  </si>
  <si>
    <t xml:space="preserve">      Direct Quarterly IDCW Plan</t>
  </si>
  <si>
    <t>7.68% Small Industries Development Bank Of India (10-Aug-2027) **</t>
  </si>
  <si>
    <t>INE556F08KP4</t>
  </si>
  <si>
    <t>Equity &amp; Equity related</t>
  </si>
  <si>
    <t>HDFC Bank Ltd</t>
  </si>
  <si>
    <t>INE040A01034</t>
  </si>
  <si>
    <t>Banks</t>
  </si>
  <si>
    <t>ICICI Bank Ltd</t>
  </si>
  <si>
    <t>INE090A01021</t>
  </si>
  <si>
    <t>Larsen &amp; Toubro Ltd</t>
  </si>
  <si>
    <t>INE018A01030</t>
  </si>
  <si>
    <t>Construction</t>
  </si>
  <si>
    <t>Bharti Airtel Ltd</t>
  </si>
  <si>
    <t>INE397D01024</t>
  </si>
  <si>
    <t>Telecom - Services</t>
  </si>
  <si>
    <t>Infosys Ltd</t>
  </si>
  <si>
    <t>INE009A01021</t>
  </si>
  <si>
    <t>IT - Software</t>
  </si>
  <si>
    <t>Axis Bank Ltd</t>
  </si>
  <si>
    <t>INE238A01034</t>
  </si>
  <si>
    <t>Reliance Industries Ltd</t>
  </si>
  <si>
    <t>INE002A01018</t>
  </si>
  <si>
    <t>Petroleum Products</t>
  </si>
  <si>
    <t>Eternal Ltd</t>
  </si>
  <si>
    <t>INE758T01015</t>
  </si>
  <si>
    <t>Retailing</t>
  </si>
  <si>
    <t>HCL Technologies Ltd</t>
  </si>
  <si>
    <t>INE860A01027</t>
  </si>
  <si>
    <t>Ultratech Cement Ltd</t>
  </si>
  <si>
    <t>INE481G01011</t>
  </si>
  <si>
    <t>Cement &amp; Cement Products</t>
  </si>
  <si>
    <t>State Bank of India</t>
  </si>
  <si>
    <t>INE062A01020</t>
  </si>
  <si>
    <t>NTPC Ltd</t>
  </si>
  <si>
    <t>INE733E01010</t>
  </si>
  <si>
    <t>Power</t>
  </si>
  <si>
    <t>Apollo Hospitals Enterprise Ltd</t>
  </si>
  <si>
    <t>INE437A01024</t>
  </si>
  <si>
    <t>Healthcare Services</t>
  </si>
  <si>
    <t>United Spirits Ltd</t>
  </si>
  <si>
    <t>INE854D01024</t>
  </si>
  <si>
    <t>Beverages</t>
  </si>
  <si>
    <t>Mahindra &amp; Mahindra Ltd</t>
  </si>
  <si>
    <t>INE101A01026</t>
  </si>
  <si>
    <t>Automobiles</t>
  </si>
  <si>
    <t>Sun Pharmaceutical Industries Ltd</t>
  </si>
  <si>
    <t>INE044A01036</t>
  </si>
  <si>
    <t>Pharmaceuticals &amp; Biotechnology</t>
  </si>
  <si>
    <t>PB Fintech Ltd</t>
  </si>
  <si>
    <t>INE417T01026</t>
  </si>
  <si>
    <t>Financial Technology (Fintech)</t>
  </si>
  <si>
    <t>GAIL (India) Ltd</t>
  </si>
  <si>
    <t>INE129A01019</t>
  </si>
  <si>
    <t>Gas</t>
  </si>
  <si>
    <t>HDFC Life Insurance Co Ltd</t>
  </si>
  <si>
    <t>INE795G01014</t>
  </si>
  <si>
    <t>Insurance</t>
  </si>
  <si>
    <t>Hindustan Unilever Ltd</t>
  </si>
  <si>
    <t>INE030A01027</t>
  </si>
  <si>
    <t>Diversified Fmcg</t>
  </si>
  <si>
    <t>Bharat Electronics Ltd</t>
  </si>
  <si>
    <t>INE263A01024</t>
  </si>
  <si>
    <t>Aerospace &amp; Defense</t>
  </si>
  <si>
    <t>Interglobe Aviation Ltd</t>
  </si>
  <si>
    <t>INE646L01027</t>
  </si>
  <si>
    <t>Transport Services</t>
  </si>
  <si>
    <t>Eris Lifesciences Ltd</t>
  </si>
  <si>
    <t>INE406M01024</t>
  </si>
  <si>
    <t>Metropolis Healthcare Ltd</t>
  </si>
  <si>
    <t>INE112L01020</t>
  </si>
  <si>
    <t>Amber Enterprises India Ltd</t>
  </si>
  <si>
    <t>INE371P01015</t>
  </si>
  <si>
    <t>Consumer Durables</t>
  </si>
  <si>
    <t>Crompton Greaves Consumer Electricals Ltd</t>
  </si>
  <si>
    <t>INE299U01018</t>
  </si>
  <si>
    <t>Jubilant Foodworks Ltd</t>
  </si>
  <si>
    <t>INE797F01020</t>
  </si>
  <si>
    <t>Leisure Services</t>
  </si>
  <si>
    <t>PI Industries Ltd</t>
  </si>
  <si>
    <t>INE603J01030</t>
  </si>
  <si>
    <t>Fertilizers &amp; Agrochemicals</t>
  </si>
  <si>
    <t>Tube Investments of India Ltd</t>
  </si>
  <si>
    <t>INE974X01010</t>
  </si>
  <si>
    <t>Auto Components</t>
  </si>
  <si>
    <t>CESC Ltd</t>
  </si>
  <si>
    <t>INE486A01021</t>
  </si>
  <si>
    <t>Maruti Suzuki India Ltd</t>
  </si>
  <si>
    <t>INE585B01010</t>
  </si>
  <si>
    <t>Prestige Estates Projects Ltd</t>
  </si>
  <si>
    <t>INE811K01011</t>
  </si>
  <si>
    <t>Realty</t>
  </si>
  <si>
    <t>Marico Ltd</t>
  </si>
  <si>
    <t>INE196A01026</t>
  </si>
  <si>
    <t>Agricultural Food &amp; Other Products</t>
  </si>
  <si>
    <t>Tata Steel Ltd</t>
  </si>
  <si>
    <t>INE081A01020</t>
  </si>
  <si>
    <t>Ferrous Metals</t>
  </si>
  <si>
    <t>Kirloskar Oil Engines Ltd</t>
  </si>
  <si>
    <t>INE146L01010</t>
  </si>
  <si>
    <t>Industrial Products</t>
  </si>
  <si>
    <t>Amara Raja Energy And Mobility Ltd</t>
  </si>
  <si>
    <t>INE885A01032</t>
  </si>
  <si>
    <t>ZF Commercial Vehicle Control Systems India Ltd</t>
  </si>
  <si>
    <t>INE342J01019</t>
  </si>
  <si>
    <t>Lemon Tree Hotels Ltd</t>
  </si>
  <si>
    <t>INE970X01018</t>
  </si>
  <si>
    <t>V-Mart Retail Ltd</t>
  </si>
  <si>
    <t>INE665J01013</t>
  </si>
  <si>
    <t>ICICI Lombard General Insurance Co Ltd</t>
  </si>
  <si>
    <t>INE765G01017</t>
  </si>
  <si>
    <t>Chemplast Sanmar Ltd</t>
  </si>
  <si>
    <t>INE488A01050</t>
  </si>
  <si>
    <t>Chemicals &amp; Petrochemicals</t>
  </si>
  <si>
    <t>PNB Housing Finance Ltd</t>
  </si>
  <si>
    <t>INE572E01012</t>
  </si>
  <si>
    <t>Finance</t>
  </si>
  <si>
    <t>Indus Towers Ltd</t>
  </si>
  <si>
    <t>INE121J01017</t>
  </si>
  <si>
    <t>Pearl Global Industries Ltd</t>
  </si>
  <si>
    <t>INE940H01022</t>
  </si>
  <si>
    <t>Textiles &amp; Apparels</t>
  </si>
  <si>
    <t>Sapphire Foods India Ltd</t>
  </si>
  <si>
    <t>INE806T01020</t>
  </si>
  <si>
    <t>Teamlease Services Ltd</t>
  </si>
  <si>
    <t>INE985S01024</t>
  </si>
  <si>
    <t>Commercial Services &amp; Supplies</t>
  </si>
  <si>
    <t>Cholamandalam Investment and Finance Co Ltd</t>
  </si>
  <si>
    <t>INE121A01024</t>
  </si>
  <si>
    <t>Angel One Ltd</t>
  </si>
  <si>
    <t>INE732I01013</t>
  </si>
  <si>
    <t>Capital Markets</t>
  </si>
  <si>
    <t>IDFC First Bank Ltd</t>
  </si>
  <si>
    <t>INE092T01019</t>
  </si>
  <si>
    <t>Tata Power Co Ltd</t>
  </si>
  <si>
    <t>INE245A01021</t>
  </si>
  <si>
    <t>Ashok Leyland Ltd</t>
  </si>
  <si>
    <t>INE208A01029</t>
  </si>
  <si>
    <t>Agricultural, Commercial &amp; Construction Vehicles</t>
  </si>
  <si>
    <t>Titan Co Ltd</t>
  </si>
  <si>
    <t>INE280A01028</t>
  </si>
  <si>
    <t>Trent Ltd</t>
  </si>
  <si>
    <t>INE849A01020</t>
  </si>
  <si>
    <t>Cipla Ltd</t>
  </si>
  <si>
    <t>INE059A01026</t>
  </si>
  <si>
    <t>Hero MotoCorp Ltd</t>
  </si>
  <si>
    <t>INE158A01026</t>
  </si>
  <si>
    <t>Oil &amp; Natural Gas Corporation Ltd</t>
  </si>
  <si>
    <t>INE213A01029</t>
  </si>
  <si>
    <t>Oil</t>
  </si>
  <si>
    <t>Data Patterns India Ltd</t>
  </si>
  <si>
    <t>INE0IX101010</t>
  </si>
  <si>
    <t>Syngene International Ltd</t>
  </si>
  <si>
    <t>INE398R01022</t>
  </si>
  <si>
    <t>Britannia Industries Ltd</t>
  </si>
  <si>
    <t>INE216A01030</t>
  </si>
  <si>
    <t>Food Products</t>
  </si>
  <si>
    <t>Chalet Hotels Ltd</t>
  </si>
  <si>
    <t>INE427F01016</t>
  </si>
  <si>
    <t>(b) Units of Real Estate Investment Trusts (REITs)</t>
  </si>
  <si>
    <t>Knowledge Realty Trust</t>
  </si>
  <si>
    <t>INE1JAR25012</t>
  </si>
  <si>
    <t>7.73% LIC Housing Finance Ltd (18-Mar-2027) **</t>
  </si>
  <si>
    <t>INE115A07RE1</t>
  </si>
  <si>
    <t>6.65% LIC Housing Finance Ltd (15-Feb-2027) **</t>
  </si>
  <si>
    <t>INE115A07PR7</t>
  </si>
  <si>
    <t>7.35% Embassy Office Parks Reit (05-Apr-2027)</t>
  </si>
  <si>
    <t>INE041007092</t>
  </si>
  <si>
    <t>8.10% Bajaj Finance Ltd (08-Jan-2027)</t>
  </si>
  <si>
    <t>INE296A07SR9</t>
  </si>
  <si>
    <t>Axis Bank Ltd (10-Aug-2026) **</t>
  </si>
  <si>
    <t>INE238AD6BC1</t>
  </si>
  <si>
    <t>Bank of Baroda (27-Jan-2026) **</t>
  </si>
  <si>
    <t>INE028A16JH7</t>
  </si>
  <si>
    <t>HDFC Bank Ltd (04-Nov-2025) **</t>
  </si>
  <si>
    <t>INE040A16FR9</t>
  </si>
  <si>
    <t>IN002025X208</t>
  </si>
  <si>
    <t>Nippon India Silver ETF</t>
  </si>
  <si>
    <t>INF204KC1402</t>
  </si>
  <si>
    <t>Mutual Fund</t>
  </si>
  <si>
    <t>Nippon India ETF Gold Bees</t>
  </si>
  <si>
    <t>INF204KB17I5</t>
  </si>
  <si>
    <t>c) Portfolio Turnover Ratio during the Half - year 30-Sep-2025</t>
  </si>
  <si>
    <t>d) Residual maturity / Average Maturity as on 30-Sep-2025</t>
  </si>
  <si>
    <t>% to Net Assets(Hedged &amp; Unhedged)</t>
  </si>
  <si>
    <t>Outstanding position in Derivative Instruments (Rs. in Lakhs) Long / (Short)</t>
  </si>
  <si>
    <t>Outstanding derivative exposure as % to net assets Long / (Short)</t>
  </si>
  <si>
    <t>Kotak Mahindra Bank Ltd</t>
  </si>
  <si>
    <t>INE237A01028</t>
  </si>
  <si>
    <t>Hindustan Aeronautics Ltd</t>
  </si>
  <si>
    <t>INE066F01020</t>
  </si>
  <si>
    <t>Hindustan Petroleum Corporation Ltd</t>
  </si>
  <si>
    <t>INE094A01015</t>
  </si>
  <si>
    <t>Vodafone Idea Ltd</t>
  </si>
  <si>
    <t>INE669E01016</t>
  </si>
  <si>
    <t>Tech Mahindra Ltd</t>
  </si>
  <si>
    <t>INE669C01036</t>
  </si>
  <si>
    <t>Bank of Baroda</t>
  </si>
  <si>
    <t>INE028A01039</t>
  </si>
  <si>
    <t>Bharat Petroleum Corporation Ltd</t>
  </si>
  <si>
    <t>INE029A01011</t>
  </si>
  <si>
    <t>Power Finance Corporation Ltd</t>
  </si>
  <si>
    <t>INE134E01011</t>
  </si>
  <si>
    <t>Jio Financial Services Ltd</t>
  </si>
  <si>
    <t>INE758E01017</t>
  </si>
  <si>
    <t>Ambuja Cements Ltd</t>
  </si>
  <si>
    <t>INE079A01024</t>
  </si>
  <si>
    <t>Power Grid Corporation of India Ltd</t>
  </si>
  <si>
    <t>INE752E01010</t>
  </si>
  <si>
    <t>Tata Motors Ltd</t>
  </si>
  <si>
    <t>INE155A01022</t>
  </si>
  <si>
    <t>Varun Beverages Ltd</t>
  </si>
  <si>
    <t>INE200M01039</t>
  </si>
  <si>
    <t>Godrej Properties Ltd</t>
  </si>
  <si>
    <t>INE484J01027</t>
  </si>
  <si>
    <t>Tata Consultancy Services Ltd</t>
  </si>
  <si>
    <t>INE467B01029</t>
  </si>
  <si>
    <t>Canara Bank</t>
  </si>
  <si>
    <t>INE476A01022</t>
  </si>
  <si>
    <t>Bajaj Finserv Ltd</t>
  </si>
  <si>
    <t>INE918I01026</t>
  </si>
  <si>
    <t>Indian Oil Corporation Ltd</t>
  </si>
  <si>
    <t>INE242A01010</t>
  </si>
  <si>
    <t>Bandhan Bank Ltd</t>
  </si>
  <si>
    <t>INE545U01014</t>
  </si>
  <si>
    <t>REC Ltd</t>
  </si>
  <si>
    <t>INE020B01018</t>
  </si>
  <si>
    <t>Coforge Ltd</t>
  </si>
  <si>
    <t>INE591G01025</t>
  </si>
  <si>
    <t>Biocon Ltd</t>
  </si>
  <si>
    <t>INE376G01013</t>
  </si>
  <si>
    <t>Coal India Ltd</t>
  </si>
  <si>
    <t>INE522F01014</t>
  </si>
  <si>
    <t>Consumable Fuels</t>
  </si>
  <si>
    <t>JSW Steel Ltd</t>
  </si>
  <si>
    <t>INE019A01038</t>
  </si>
  <si>
    <t>IN0020230101</t>
  </si>
  <si>
    <t>IN0020230010</t>
  </si>
  <si>
    <t>Margin on Derivatives</t>
  </si>
  <si>
    <t xml:space="preserve">c) Total outstanding position (as at September 30, 2025) in Derivative Instruments (Gross Notional) </t>
  </si>
  <si>
    <t>Rs. 32,073.73 Lacs</t>
  </si>
  <si>
    <t xml:space="preserve">d) Outstanding derivative exposure as % to net assets </t>
  </si>
  <si>
    <t>e) Portfolio Turnover Ratio during the Half - year 30-Sep-2025</t>
  </si>
  <si>
    <t>f) Residual maturity / Average Maturity as on 30-Sep-2025</t>
  </si>
  <si>
    <t xml:space="preserve">g) During the month additional instances of fair valuation/deviation from valuation price provided by the valuation agencies </t>
  </si>
  <si>
    <t>8.65% Bharti Telecom Ltd (05-Nov-2027)</t>
  </si>
  <si>
    <t>INE403D08231</t>
  </si>
  <si>
    <t>8.09% Kotak Mahindra Prime Ltd (09-Nov-2026) **</t>
  </si>
  <si>
    <t>INE916DA7SL3</t>
  </si>
  <si>
    <t>7.62% National Bank For Agriculture &amp; Rural Development (31-Jan-2028)</t>
  </si>
  <si>
    <t>INE261F08DV4</t>
  </si>
  <si>
    <t>9.03% Credila Financial Services Ltd (04-Mar-2026) **</t>
  </si>
  <si>
    <t>INE539K07270</t>
  </si>
  <si>
    <t>CARE AA</t>
  </si>
  <si>
    <t>7.835% Lic Housing Finance Ltd 11-May-27 **</t>
  </si>
  <si>
    <t>INE115A07QO2</t>
  </si>
  <si>
    <t>7.47% India Infrastructure Finance Co Ltd (05-Nov-2027) **</t>
  </si>
  <si>
    <t>INE787H08154</t>
  </si>
  <si>
    <t>7.44% Small Industries Development Bank Of India (04-Sep-2026)</t>
  </si>
  <si>
    <t>INE556F08KI9</t>
  </si>
  <si>
    <t>5.63% GOI 2026 (12-Apr-2026)</t>
  </si>
  <si>
    <t>IN0020210012</t>
  </si>
  <si>
    <t>7.38% GOI 2027 (20-Jun-2027)</t>
  </si>
  <si>
    <t>IN0020220037</t>
  </si>
  <si>
    <t>7.08% Kerala SDL (26-Mar-2040)</t>
  </si>
  <si>
    <t>IN2020240312</t>
  </si>
  <si>
    <t>Rs. 45,819.53 Lacs</t>
  </si>
  <si>
    <t>Numero Uno International Ltd ** ^^</t>
  </si>
  <si>
    <t>Globsyn Technologies Ltd ** ^^</t>
  </si>
  <si>
    <t>INE671B01034</t>
  </si>
  <si>
    <t>IT - Services</t>
  </si>
  <si>
    <t>(c) Units of Real Estate Investment Trusts (REITs)</t>
  </si>
  <si>
    <t>Nexus Select Trust REIT</t>
  </si>
  <si>
    <t>INE0NDH25011</t>
  </si>
  <si>
    <t>6.40% Jamnagar Utilities &amp; Power Pvt Ltd (29-Sep-2026) **</t>
  </si>
  <si>
    <t>INE936D07174</t>
  </si>
  <si>
    <t>^^ Securities are fair valued</t>
  </si>
  <si>
    <t>RBL Bank Ltd</t>
  </si>
  <si>
    <t>INE976G01028</t>
  </si>
  <si>
    <t>INE148I01020</t>
  </si>
  <si>
    <t>One 97 Communications Ltd</t>
  </si>
  <si>
    <t>INE982J01020</t>
  </si>
  <si>
    <t>Multi Commodity Exchange Of India Ltd</t>
  </si>
  <si>
    <t>INE745G01035</t>
  </si>
  <si>
    <t>Nestle India Ltd</t>
  </si>
  <si>
    <t>INE239A01024</t>
  </si>
  <si>
    <t>JSW Energy Ltd</t>
  </si>
  <si>
    <t>INE121E01018</t>
  </si>
  <si>
    <t>Tata Consumer Products Ltd</t>
  </si>
  <si>
    <t>INE192A01025</t>
  </si>
  <si>
    <t>INE674K01013</t>
  </si>
  <si>
    <t>Punjab National Bank</t>
  </si>
  <si>
    <t>INE160A01022</t>
  </si>
  <si>
    <t>Hindalco Industries Ltd</t>
  </si>
  <si>
    <t>INE038A01020</t>
  </si>
  <si>
    <t>Non - Ferrous Metals</t>
  </si>
  <si>
    <t>INE117A01022</t>
  </si>
  <si>
    <t>Electrical Equipment</t>
  </si>
  <si>
    <t>Pidilite Industries Ltd</t>
  </si>
  <si>
    <t>INE318A01026</t>
  </si>
  <si>
    <t>ITC Ltd</t>
  </si>
  <si>
    <t>INE154A01025</t>
  </si>
  <si>
    <t>Laurus Labs Ltd</t>
  </si>
  <si>
    <t>INE947Q01028</t>
  </si>
  <si>
    <t>SBI Life Insurance Co Ltd</t>
  </si>
  <si>
    <t>INE123W01016</t>
  </si>
  <si>
    <t>Patanjali Foods Ltd</t>
  </si>
  <si>
    <t>INE619A01035</t>
  </si>
  <si>
    <t>Agricultural Food &amp; other Products</t>
  </si>
  <si>
    <t>Steel Authority of India Ltd</t>
  </si>
  <si>
    <t>INE114A01011</t>
  </si>
  <si>
    <t>Yes Bank Ltd</t>
  </si>
  <si>
    <t>INE528G01035</t>
  </si>
  <si>
    <t>Bharat Dynamics Ltd</t>
  </si>
  <si>
    <t>INE171Z01026</t>
  </si>
  <si>
    <t>NMDC Ltd</t>
  </si>
  <si>
    <t>INE584A01023</t>
  </si>
  <si>
    <t>Minerals &amp; Mining</t>
  </si>
  <si>
    <t>HFCL Ltd</t>
  </si>
  <si>
    <t>INE548A01028</t>
  </si>
  <si>
    <t>Manappuram Finance Ltd</t>
  </si>
  <si>
    <t>INE522D01027</t>
  </si>
  <si>
    <t>Bank of India</t>
  </si>
  <si>
    <t>INE084A01016</t>
  </si>
  <si>
    <t>Bosch Ltd</t>
  </si>
  <si>
    <t>INE323A01026</t>
  </si>
  <si>
    <t>Max Healthcare Institute Ltd</t>
  </si>
  <si>
    <t>INE027H01010</t>
  </si>
  <si>
    <t>Jindal Steel Ltd</t>
  </si>
  <si>
    <t>INE749A01030</t>
  </si>
  <si>
    <t>Bharat Heavy Electricals Ltd</t>
  </si>
  <si>
    <t>INE257A01026</t>
  </si>
  <si>
    <t>Asian Paints Ltd</t>
  </si>
  <si>
    <t>INE021A01026</t>
  </si>
  <si>
    <t>Divi's Laboratories Ltd</t>
  </si>
  <si>
    <t>INE361B01024</t>
  </si>
  <si>
    <t>AU Small Finance Bank Ltd</t>
  </si>
  <si>
    <t>INE949L01017</t>
  </si>
  <si>
    <t>CG Power and Industrial Solutions Ltd</t>
  </si>
  <si>
    <t>INE067A01029</t>
  </si>
  <si>
    <t>LIC Housing Finance Ltd</t>
  </si>
  <si>
    <t>INE115A01026</t>
  </si>
  <si>
    <t>BSE Ltd</t>
  </si>
  <si>
    <t>INE118H01025</t>
  </si>
  <si>
    <t>National Aluminium Co Ltd</t>
  </si>
  <si>
    <t>INE139A01034</t>
  </si>
  <si>
    <t>Indian Energy Exchange Ltd</t>
  </si>
  <si>
    <t>INE022Q01020</t>
  </si>
  <si>
    <t>Housing &amp; Urban Development Corporation Ltd</t>
  </si>
  <si>
    <t>INE031A01017</t>
  </si>
  <si>
    <t>Eicher Motors Ltd</t>
  </si>
  <si>
    <t>INE066A01021</t>
  </si>
  <si>
    <t>Aurobindo Pharma Ltd</t>
  </si>
  <si>
    <t>INE406A01037</t>
  </si>
  <si>
    <t>Persistent Systems Ltd</t>
  </si>
  <si>
    <t>INE262H01021</t>
  </si>
  <si>
    <t>Kalyan Jewellers India Ltd</t>
  </si>
  <si>
    <t>INE303R01014</t>
  </si>
  <si>
    <t>GMR Airports Ltd</t>
  </si>
  <si>
    <t>INE776C01039</t>
  </si>
  <si>
    <t>Transport Infrastructure</t>
  </si>
  <si>
    <t>Polycab India Ltd</t>
  </si>
  <si>
    <t>INE455K01017</t>
  </si>
  <si>
    <t>Indian Hotels Co Ltd</t>
  </si>
  <si>
    <t>INE053A01029</t>
  </si>
  <si>
    <t>DLF Ltd</t>
  </si>
  <si>
    <t>INE271C01023</t>
  </si>
  <si>
    <t>Petronet LNG Ltd</t>
  </si>
  <si>
    <t>INE347G01014</t>
  </si>
  <si>
    <t>Mphasis Ltd</t>
  </si>
  <si>
    <t>INE356A01018</t>
  </si>
  <si>
    <t>Indian Railway Catering And Tourism Corporation Ltd</t>
  </si>
  <si>
    <t>INE335Y01020</t>
  </si>
  <si>
    <t>SRF Ltd</t>
  </si>
  <si>
    <t>INE647A01010</t>
  </si>
  <si>
    <t>Vedanta Ltd</t>
  </si>
  <si>
    <t>INE205A01025</t>
  </si>
  <si>
    <t>Diversified Metals</t>
  </si>
  <si>
    <t>Oberoi Realty Ltd</t>
  </si>
  <si>
    <t>INE093I01010</t>
  </si>
  <si>
    <t>IndusInd Bank Ltd</t>
  </si>
  <si>
    <t>INE095A01012</t>
  </si>
  <si>
    <t>IN002024Z420</t>
  </si>
  <si>
    <t>IN002024Z461</t>
  </si>
  <si>
    <t>IN002024Z503</t>
  </si>
  <si>
    <t>INF090I01GV8</t>
  </si>
  <si>
    <t>INF090I01JV2</t>
  </si>
  <si>
    <t>Rs. 37,298.93 Lacs</t>
  </si>
  <si>
    <t>City Union Bank Ltd</t>
  </si>
  <si>
    <t>INE491A01021</t>
  </si>
  <si>
    <t>Emami Ltd</t>
  </si>
  <si>
    <t>INE548C01032</t>
  </si>
  <si>
    <t>Personal Products</t>
  </si>
  <si>
    <t>HDB Financial Services Ltd</t>
  </si>
  <si>
    <t>INE756I01012</t>
  </si>
  <si>
    <t>Dr. Reddy's Laboratories Ltd</t>
  </si>
  <si>
    <t>INE089A01031</t>
  </si>
  <si>
    <t>UPL Ltd</t>
  </si>
  <si>
    <t>INE628A01036</t>
  </si>
  <si>
    <t>Grasim Industries Ltd</t>
  </si>
  <si>
    <t>INE047A01021</t>
  </si>
  <si>
    <t>ICICI Prudential Life Insurance Co Ltd</t>
  </si>
  <si>
    <t>INE726G01019</t>
  </si>
  <si>
    <t>Indiamart Intermesh Ltd</t>
  </si>
  <si>
    <t>INE933S01016</t>
  </si>
  <si>
    <t>DCB Bank Ltd</t>
  </si>
  <si>
    <t>INE503A01015</t>
  </si>
  <si>
    <t>Akums Drugs And Pharmaceuticals Ltd</t>
  </si>
  <si>
    <t>INE09XN01023</t>
  </si>
  <si>
    <t>Gujarat State Petronet Ltd</t>
  </si>
  <si>
    <t>INE246F01010</t>
  </si>
  <si>
    <t>Akzo Nobel India Ltd</t>
  </si>
  <si>
    <t>INE133A01011</t>
  </si>
  <si>
    <t>JK Lakshmi Cement Ltd</t>
  </si>
  <si>
    <t>INE786A01032</t>
  </si>
  <si>
    <t>Finolex Industries Ltd</t>
  </si>
  <si>
    <t>INE183A01024</t>
  </si>
  <si>
    <t>Restaurant Brands Asia Ltd</t>
  </si>
  <si>
    <t>INE07T201019</t>
  </si>
  <si>
    <t>Elecon Engineering Co Ltd</t>
  </si>
  <si>
    <t>INE205B01031</t>
  </si>
  <si>
    <t>Go Fashion India Ltd</t>
  </si>
  <si>
    <t>INE0BJS01011</t>
  </si>
  <si>
    <t>TVS Holdings Ltd</t>
  </si>
  <si>
    <t>INE105A01035</t>
  </si>
  <si>
    <t>Gateway Distriparks Ltd</t>
  </si>
  <si>
    <t>INE079J01017</t>
  </si>
  <si>
    <t>Brookfield India Real Estate Trust</t>
  </si>
  <si>
    <t>INE0FDU25010</t>
  </si>
  <si>
    <t>Industry Classification</t>
  </si>
  <si>
    <t>Swiggy Ltd</t>
  </si>
  <si>
    <t>INE00H001014</t>
  </si>
  <si>
    <t>Zensar Technologies Ltd</t>
  </si>
  <si>
    <t>INE520A01027</t>
  </si>
  <si>
    <t>Intellect Design Arena Ltd</t>
  </si>
  <si>
    <t>INE306R01017</t>
  </si>
  <si>
    <t>Rategain Travel Technologies Ltd</t>
  </si>
  <si>
    <t>INE0CLI01024</t>
  </si>
  <si>
    <t>Info Edge (India) Ltd</t>
  </si>
  <si>
    <t>INE663F01032</t>
  </si>
  <si>
    <t>Hexaware Technologies Ltd</t>
  </si>
  <si>
    <t>INE093A01041</t>
  </si>
  <si>
    <t>CE Info Systems Ltd</t>
  </si>
  <si>
    <t>INE0BV301023</t>
  </si>
  <si>
    <t>Affle 3i Ltd</t>
  </si>
  <si>
    <t>INE00WC01027</t>
  </si>
  <si>
    <t>Tanla Platforms Ltd</t>
  </si>
  <si>
    <t>INE483C01032</t>
  </si>
  <si>
    <t>Tracxn Technologies Ltd</t>
  </si>
  <si>
    <t>INE0HMF01019</t>
  </si>
  <si>
    <t>Foreign Equity Securities</t>
  </si>
  <si>
    <t>Makemytrip Ltd</t>
  </si>
  <si>
    <t>MU0295S00016</t>
  </si>
  <si>
    <t>Cognizant Technology Solutions Corp., A</t>
  </si>
  <si>
    <t>US1924461023</t>
  </si>
  <si>
    <t>Meta Platforms Inc</t>
  </si>
  <si>
    <t>US30303M1027</t>
  </si>
  <si>
    <t>Alphabet Inc</t>
  </si>
  <si>
    <t>US02079K3059</t>
  </si>
  <si>
    <t>Microsoft Corp</t>
  </si>
  <si>
    <t>US5949181045</t>
  </si>
  <si>
    <t>Apple Inc</t>
  </si>
  <si>
    <t>US0378331005</t>
  </si>
  <si>
    <t>IT - Hardware</t>
  </si>
  <si>
    <t>Amazon.com INC</t>
  </si>
  <si>
    <t>US0231351067</t>
  </si>
  <si>
    <t>Foreign Mutual Fund Units</t>
  </si>
  <si>
    <t>Franklin Technology Fund, Class I (Acc)</t>
  </si>
  <si>
    <t>LU0626261944</t>
  </si>
  <si>
    <t>Foreign Mutual Fund</t>
  </si>
  <si>
    <t>Aster DM Healthcare Ltd</t>
  </si>
  <si>
    <t>INE914M01019</t>
  </si>
  <si>
    <t>Brigade Enterprises Ltd</t>
  </si>
  <si>
    <t>INE791I01019</t>
  </si>
  <si>
    <t>Syrma SGS Technology Ltd</t>
  </si>
  <si>
    <t>INE0DYJ01015</t>
  </si>
  <si>
    <t>Industrial Manufacturing</t>
  </si>
  <si>
    <t>CCL Products (India) Ltd</t>
  </si>
  <si>
    <t>INE421D01022</t>
  </si>
  <si>
    <t>Equitas Small Finance Bank Ltd</t>
  </si>
  <si>
    <t>INE063P01018</t>
  </si>
  <si>
    <t>Deepak Nitrite Ltd</t>
  </si>
  <si>
    <t>INE288B01029</t>
  </si>
  <si>
    <t>J.B. Chemicals &amp; Pharmaceuticals Ltd</t>
  </si>
  <si>
    <t>INE572A01036</t>
  </si>
  <si>
    <t>Sobha Ltd</t>
  </si>
  <si>
    <t>INE671H01015</t>
  </si>
  <si>
    <t>K.P.R. Mill Ltd</t>
  </si>
  <si>
    <t>INE930H01031</t>
  </si>
  <si>
    <t>MedPlus Health Services Ltd</t>
  </si>
  <si>
    <t>INE804L01022</t>
  </si>
  <si>
    <t>S J S Enterprises Ltd</t>
  </si>
  <si>
    <t>INE284S01014</t>
  </si>
  <si>
    <t>Karur Vysya Bank Ltd</t>
  </si>
  <si>
    <t>INE036D01028</t>
  </si>
  <si>
    <t>Whirlpool Of India Ltd</t>
  </si>
  <si>
    <t>INE716A01013</t>
  </si>
  <si>
    <t>Pricol Ltd</t>
  </si>
  <si>
    <t>INE726V01018</t>
  </si>
  <si>
    <t>The Ramco Cements Ltd</t>
  </si>
  <si>
    <t>INE331A01037</t>
  </si>
  <si>
    <t>Carborundum Universal Ltd</t>
  </si>
  <si>
    <t>INE120A01034</t>
  </si>
  <si>
    <t>SBFC Finance Ltd</t>
  </si>
  <si>
    <t>INE423Y01016</t>
  </si>
  <si>
    <t>Ujjivan Small Finance Bank Ltd</t>
  </si>
  <si>
    <t>INE551W01018</t>
  </si>
  <si>
    <t>Ahluwalia Contracts (India) Ltd</t>
  </si>
  <si>
    <t>INE758C01029</t>
  </si>
  <si>
    <t>Exide Industries Ltd</t>
  </si>
  <si>
    <t>INE302A01020</t>
  </si>
  <si>
    <t>Kirloskar Pneumatic Co Ltd</t>
  </si>
  <si>
    <t>INE811A01020</t>
  </si>
  <si>
    <t>KNR Constructions Ltd</t>
  </si>
  <si>
    <t>INE634I01029</t>
  </si>
  <si>
    <t>Cyient Ltd</t>
  </si>
  <si>
    <t>INE136B01020</t>
  </si>
  <si>
    <t>Jubilant Ingrevia Ltd</t>
  </si>
  <si>
    <t>INE0BY001018</t>
  </si>
  <si>
    <t>IIFL Finance Ltd</t>
  </si>
  <si>
    <t>INE530B01024</t>
  </si>
  <si>
    <t>Atul Ltd</t>
  </si>
  <si>
    <t>INE100A01010</t>
  </si>
  <si>
    <t>Ion Exchange (India) Ltd</t>
  </si>
  <si>
    <t>INE570A01022</t>
  </si>
  <si>
    <t>Other Utilities</t>
  </si>
  <si>
    <t>Delhivery Ltd</t>
  </si>
  <si>
    <t>INE148O01028</t>
  </si>
  <si>
    <t>GHCL Ltd</t>
  </si>
  <si>
    <t>INE539A01019</t>
  </si>
  <si>
    <t>Kajaria Ceramics Ltd</t>
  </si>
  <si>
    <t>INE217B01036</t>
  </si>
  <si>
    <t>Jyothy Labs Ltd</t>
  </si>
  <si>
    <t>INE668F01031</t>
  </si>
  <si>
    <t>Household Products</t>
  </si>
  <si>
    <t>Finolex Cables Ltd</t>
  </si>
  <si>
    <t>INE235A01022</t>
  </si>
  <si>
    <t>The India Cements Ltd</t>
  </si>
  <si>
    <t>INE383A01012</t>
  </si>
  <si>
    <t>INE24OJ01011</t>
  </si>
  <si>
    <t>KPIT Technologies Ltd</t>
  </si>
  <si>
    <t>INE04I401011</t>
  </si>
  <si>
    <t>Brigade Hotel Ventures Ltd</t>
  </si>
  <si>
    <t>INE03NU01014</t>
  </si>
  <si>
    <t>Ratnamani Metals &amp; Tubes Ltd</t>
  </si>
  <si>
    <t>INE703B01027</t>
  </si>
  <si>
    <t>Vishnu Chemicals Ltd</t>
  </si>
  <si>
    <t>INE270I01022</t>
  </si>
  <si>
    <t>CEAT Ltd</t>
  </si>
  <si>
    <t>INE482A01020</t>
  </si>
  <si>
    <t>Electronics Mart India Ltd</t>
  </si>
  <si>
    <t>INE02YR01019</t>
  </si>
  <si>
    <t>360 One Wam Ltd</t>
  </si>
  <si>
    <t>INE466L01038</t>
  </si>
  <si>
    <t>Apollo Pipes Ltd</t>
  </si>
  <si>
    <t>INE126J01016</t>
  </si>
  <si>
    <t>Greenpanel Industries Ltd</t>
  </si>
  <si>
    <t>INE08ZM01014</t>
  </si>
  <si>
    <t>Vikram Solar Ltd</t>
  </si>
  <si>
    <t>INE078V01014</t>
  </si>
  <si>
    <t>Vedant Fashions Ltd</t>
  </si>
  <si>
    <t>INE825V01034</t>
  </si>
  <si>
    <t>Indoco Remedies Ltd</t>
  </si>
  <si>
    <t>INE873D01024</t>
  </si>
  <si>
    <t>Birlasoft Ltd</t>
  </si>
  <si>
    <t>INE836A01035</t>
  </si>
  <si>
    <t>Hitachi Energy India Ltd</t>
  </si>
  <si>
    <t>INE07Y701011</t>
  </si>
  <si>
    <t>Aditya Vision Ltd</t>
  </si>
  <si>
    <t>INE679V01027</t>
  </si>
  <si>
    <t>Shivalik Bimetal Controls Ltd</t>
  </si>
  <si>
    <t>INE386D01027</t>
  </si>
  <si>
    <t>TTK Prestige Ltd</t>
  </si>
  <si>
    <t>INE690A01028</t>
  </si>
  <si>
    <t>Praj Industries Ltd</t>
  </si>
  <si>
    <t>INE074A01025</t>
  </si>
  <si>
    <t>India Shelter Finance Corporation Ltd</t>
  </si>
  <si>
    <t>INE922K01024</t>
  </si>
  <si>
    <t>S P Apparels Ltd</t>
  </si>
  <si>
    <t>INE212I01016</t>
  </si>
  <si>
    <t>Motherson Sumi Wiring India Ltd</t>
  </si>
  <si>
    <t>INE0FS801015</t>
  </si>
  <si>
    <t>Devyani International Ltd</t>
  </si>
  <si>
    <t>INE872J01023</t>
  </si>
  <si>
    <t>Rolex Rings Ltd</t>
  </si>
  <si>
    <t>INE645S01016</t>
  </si>
  <si>
    <t>Stanley Lifestyles Ltd</t>
  </si>
  <si>
    <t>INE01A001028</t>
  </si>
  <si>
    <t>Pitti Engineering Ltd</t>
  </si>
  <si>
    <t>INE450D01021</t>
  </si>
  <si>
    <t>Music Broadcast Ltd (Non- Convertible Preference Shares)</t>
  </si>
  <si>
    <t>INE919I04010</t>
  </si>
  <si>
    <t>Entertainment</t>
  </si>
  <si>
    <t>Shankara Building Products Ltd</t>
  </si>
  <si>
    <t>INE274V01019</t>
  </si>
  <si>
    <t>Sudarshan Chemical Industries Ltd</t>
  </si>
  <si>
    <t>INE659A01023</t>
  </si>
  <si>
    <t>APL Apollo Tubes Ltd</t>
  </si>
  <si>
    <t>INE702C01027</t>
  </si>
  <si>
    <t>Mankind Pharma Ltd</t>
  </si>
  <si>
    <t>INE634S01028</t>
  </si>
  <si>
    <t>TVS Motor Co Ltd</t>
  </si>
  <si>
    <t>INE494B01023</t>
  </si>
  <si>
    <t>Tata Communications Ltd</t>
  </si>
  <si>
    <t>INE151A01013</t>
  </si>
  <si>
    <t>Piramal Pharma Ltd</t>
  </si>
  <si>
    <t>INE0DK501011</t>
  </si>
  <si>
    <t>Camlin Fine Sciences Ltd</t>
  </si>
  <si>
    <t>INE052I01032</t>
  </si>
  <si>
    <t>Senco Gold Ltd</t>
  </si>
  <si>
    <t>INE602W01027</t>
  </si>
  <si>
    <t>West Coast Paper Mills Ltd</t>
  </si>
  <si>
    <t>INE976A01021</t>
  </si>
  <si>
    <t>Paper, Forest &amp; Jute Products</t>
  </si>
  <si>
    <t>Godavari Biorefineries Ltd</t>
  </si>
  <si>
    <t>INE497S01012</t>
  </si>
  <si>
    <t>Diversified FMCG</t>
  </si>
  <si>
    <t>INE494B04019</t>
  </si>
  <si>
    <t>Chennai Interactive Business Services Pvt Ltd ** ^^</t>
  </si>
  <si>
    <t>Amphenol Corp</t>
  </si>
  <si>
    <t>US0320951017</t>
  </si>
  <si>
    <t>Federal Bank Ltd</t>
  </si>
  <si>
    <t>INE171A01029</t>
  </si>
  <si>
    <t>Cummins India Ltd</t>
  </si>
  <si>
    <t>INE298A01020</t>
  </si>
  <si>
    <t>IPCA Laboratories Ltd</t>
  </si>
  <si>
    <t>INE571A01038</t>
  </si>
  <si>
    <t>Max Financial Services Ltd</t>
  </si>
  <si>
    <t>INE180A01020</t>
  </si>
  <si>
    <t>Mahindra &amp; Mahindra Financial Services Ltd</t>
  </si>
  <si>
    <t>INE774D01024</t>
  </si>
  <si>
    <t>J.K. Cement Ltd</t>
  </si>
  <si>
    <t>INE823G01014</t>
  </si>
  <si>
    <t>Bharti Hexacom Ltd</t>
  </si>
  <si>
    <t>INE343G01021</t>
  </si>
  <si>
    <t>Phoenix Mills Ltd</t>
  </si>
  <si>
    <t>INE211B01039</t>
  </si>
  <si>
    <t>Coromandel International Ltd</t>
  </si>
  <si>
    <t>INE169A01031</t>
  </si>
  <si>
    <t>Escorts Kubota Ltd</t>
  </si>
  <si>
    <t>INE042A01014</t>
  </si>
  <si>
    <t>Alkem Laboratories Ltd</t>
  </si>
  <si>
    <t>INE540L01014</t>
  </si>
  <si>
    <t>Page Industries Ltd</t>
  </si>
  <si>
    <t>INE761H01022</t>
  </si>
  <si>
    <t>Dixon Technologies (India) Ltd</t>
  </si>
  <si>
    <t>INE935N01020</t>
  </si>
  <si>
    <t>Abbott India Ltd</t>
  </si>
  <si>
    <t>INE358A01014</t>
  </si>
  <si>
    <t>United Breweries Ltd</t>
  </si>
  <si>
    <t>INE686F01025</t>
  </si>
  <si>
    <t>Procter &amp; Gamble Hygiene and Health Care Ltd</t>
  </si>
  <si>
    <t>INE179A01014</t>
  </si>
  <si>
    <t>ITC Hotels Ltd</t>
  </si>
  <si>
    <t>INE379A01028</t>
  </si>
  <si>
    <t>Balkrishna Industries Ltd</t>
  </si>
  <si>
    <t>INE787D01026</t>
  </si>
  <si>
    <t>ACC Ltd</t>
  </si>
  <si>
    <t>INE012A01025</t>
  </si>
  <si>
    <t>SBI Cards and Payment Services Ltd</t>
  </si>
  <si>
    <t>INE018E01016</t>
  </si>
  <si>
    <t>Uno Minda Ltd</t>
  </si>
  <si>
    <t>INE405E01023</t>
  </si>
  <si>
    <t>Ajanta Pharma Ltd</t>
  </si>
  <si>
    <t>INE031B01049</t>
  </si>
  <si>
    <t>Sundram Fasteners Ltd</t>
  </si>
  <si>
    <t>INE387A01021</t>
  </si>
  <si>
    <t>Astral Ltd</t>
  </si>
  <si>
    <t>INE006I01046</t>
  </si>
  <si>
    <t>Vishal Mega Mart Ltd</t>
  </si>
  <si>
    <t>INE01EA01019</t>
  </si>
  <si>
    <t>L&amp;T Finance Ltd</t>
  </si>
  <si>
    <t>INE498L01015</t>
  </si>
  <si>
    <t>Container Corporation Of India Ltd</t>
  </si>
  <si>
    <t>INE111A01025</t>
  </si>
  <si>
    <t>Siemens Energy India ltd</t>
  </si>
  <si>
    <t>INE1NPP01017</t>
  </si>
  <si>
    <t>Timken India Ltd</t>
  </si>
  <si>
    <t>INE325A01013</t>
  </si>
  <si>
    <t>Endurance Technologies Ltd</t>
  </si>
  <si>
    <t>INE913H01037</t>
  </si>
  <si>
    <t>Apollo Tyres Ltd</t>
  </si>
  <si>
    <t>INE438A01022</t>
  </si>
  <si>
    <t>Suzlon Energy Ltd</t>
  </si>
  <si>
    <t>INE040H01021</t>
  </si>
  <si>
    <t>Anthem Biosciences Ltd</t>
  </si>
  <si>
    <t>INE0CZ201020</t>
  </si>
  <si>
    <t>Dabur India Ltd</t>
  </si>
  <si>
    <t>INE016A01026</t>
  </si>
  <si>
    <t>Ecos India Mobility &amp; Hospitality Ltd</t>
  </si>
  <si>
    <t>INE06HJ01020</t>
  </si>
  <si>
    <t>Seshaasai Technologies Ltd</t>
  </si>
  <si>
    <t>INE04VU01023</t>
  </si>
  <si>
    <t>The Anup Engineering Ltd</t>
  </si>
  <si>
    <t>INE294Z01018</t>
  </si>
  <si>
    <t>Cyient DLM Ltd</t>
  </si>
  <si>
    <t>INE055S01018</t>
  </si>
  <si>
    <t>Aditya Infotech Ltd</t>
  </si>
  <si>
    <t>INE819V01029</t>
  </si>
  <si>
    <t>Colgate Palmolive (India) Ltd</t>
  </si>
  <si>
    <t>INE259A01022</t>
  </si>
  <si>
    <t>Sagility Ltd</t>
  </si>
  <si>
    <t>INE0W2G01015</t>
  </si>
  <si>
    <t>Godrej Consumer Products Ltd</t>
  </si>
  <si>
    <t>INE102D01028</t>
  </si>
  <si>
    <t>Aadhar Housing Finance Ltd</t>
  </si>
  <si>
    <t>INE883F01010</t>
  </si>
  <si>
    <t>Hyundai Motor India Ltd</t>
  </si>
  <si>
    <t>INE0V6F01027</t>
  </si>
  <si>
    <t>Sona Blw Precision Forgings Ltd</t>
  </si>
  <si>
    <t>INE073K01018</t>
  </si>
  <si>
    <t>Godrej Agrovet Ltd</t>
  </si>
  <si>
    <t>INE850D01014</t>
  </si>
  <si>
    <t>Kaynes Technology India Ltd</t>
  </si>
  <si>
    <t>INE918Z01012</t>
  </si>
  <si>
    <t>SKF India Ltd</t>
  </si>
  <si>
    <t>INE640A01023</t>
  </si>
  <si>
    <t>Torrent Pharmaceuticals Ltd</t>
  </si>
  <si>
    <t>INE685A01028</t>
  </si>
  <si>
    <t>KEI Industries Ltd</t>
  </si>
  <si>
    <t>INE878B01027</t>
  </si>
  <si>
    <t>Somany Ceramics Ltd</t>
  </si>
  <si>
    <t>INE355A01028</t>
  </si>
  <si>
    <t>Lupin Ltd</t>
  </si>
  <si>
    <t>INE326A01037</t>
  </si>
  <si>
    <t>NHPC Ltd</t>
  </si>
  <si>
    <t>INE848E01016</t>
  </si>
  <si>
    <t>Castrol India Ltd</t>
  </si>
  <si>
    <t>INE172A01027</t>
  </si>
  <si>
    <t>Mahanagar Gas Ltd</t>
  </si>
  <si>
    <t>INE002S01010</t>
  </si>
  <si>
    <t>Chambal Fertilizers &amp; Chemicals Ltd</t>
  </si>
  <si>
    <t>INE085A01013</t>
  </si>
  <si>
    <t>Bajaj Auto Ltd</t>
  </si>
  <si>
    <t>INE917I01010</t>
  </si>
  <si>
    <t>JustDial Ltd</t>
  </si>
  <si>
    <t>INE599M01018</t>
  </si>
  <si>
    <t>Embassy Office Parks REIT</t>
  </si>
  <si>
    <t>INE041025011</t>
  </si>
  <si>
    <t>Unilever PLC, (ADR)</t>
  </si>
  <si>
    <t>US9047677045</t>
  </si>
  <si>
    <t>Mediatek Inc</t>
  </si>
  <si>
    <t>TW0002454006</t>
  </si>
  <si>
    <t>Hyundai Motor Co Ltd</t>
  </si>
  <si>
    <t>KR7005380001</t>
  </si>
  <si>
    <t>Misto Holdings Corp</t>
  </si>
  <si>
    <t>KR7081660003</t>
  </si>
  <si>
    <t>Hon Hai Precision Industry Co Ltd</t>
  </si>
  <si>
    <t>TW0002317005</t>
  </si>
  <si>
    <t>Xtep International Holdings Ltd</t>
  </si>
  <si>
    <t>KYG982771092</t>
  </si>
  <si>
    <t>TW0000056001</t>
  </si>
  <si>
    <t>NCC Ltd</t>
  </si>
  <si>
    <t>INE868B01028</t>
  </si>
  <si>
    <t>Techno Electric &amp; Engineering Co Ltd</t>
  </si>
  <si>
    <t>INE285K01026</t>
  </si>
  <si>
    <t>Taiwan Semiconductor Manufacturing Co. Ltd</t>
  </si>
  <si>
    <t>TW0002330008</t>
  </si>
  <si>
    <t>Tencent Holdings Ltd</t>
  </si>
  <si>
    <t>KYG875721634</t>
  </si>
  <si>
    <t>Alibaba Group Holding Ltd</t>
  </si>
  <si>
    <t>KYG017191142</t>
  </si>
  <si>
    <t>Samsung Electronics Co. Ltd</t>
  </si>
  <si>
    <t>KR7005930003</t>
  </si>
  <si>
    <t>Contemporary Amperex Technology Co Ltd</t>
  </si>
  <si>
    <t>CNE100003662</t>
  </si>
  <si>
    <t>SK Hynix Inc</t>
  </si>
  <si>
    <t>KR7000660001</t>
  </si>
  <si>
    <t>AIA Group Ltd</t>
  </si>
  <si>
    <t>HK0000069689</t>
  </si>
  <si>
    <t>Yum China Holdings INC</t>
  </si>
  <si>
    <t>US98850P1093</t>
  </si>
  <si>
    <t>Trip.Com Group Ltd</t>
  </si>
  <si>
    <t>KYG9066F1019</t>
  </si>
  <si>
    <t>Xiaomi Corp</t>
  </si>
  <si>
    <t>KYG9830T1067</t>
  </si>
  <si>
    <t>DBS Group Holdings Ltd</t>
  </si>
  <si>
    <t>SG1L01001701</t>
  </si>
  <si>
    <t>Yageo Corp</t>
  </si>
  <si>
    <t>TW0002327004</t>
  </si>
  <si>
    <t>China Merchants Bank Co Ltd</t>
  </si>
  <si>
    <t>CNE1000002M1</t>
  </si>
  <si>
    <t>Weichai Power Co Ltd</t>
  </si>
  <si>
    <t>CNE1000004L9</t>
  </si>
  <si>
    <t>Techtronic Industries Co. Ltd</t>
  </si>
  <si>
    <t>HK0669013440</t>
  </si>
  <si>
    <t>Bank Central Asia Tbk Pt</t>
  </si>
  <si>
    <t>ID1000109507</t>
  </si>
  <si>
    <t>BDO Unibank Inc.</t>
  </si>
  <si>
    <t>PHY077751022</t>
  </si>
  <si>
    <t>Uni-President China Holdings Ltd</t>
  </si>
  <si>
    <t>KYG9222R1065</t>
  </si>
  <si>
    <t>Midea Group Co Ltd</t>
  </si>
  <si>
    <t>CNE100001QQ5</t>
  </si>
  <si>
    <t>Wiwynn Corp</t>
  </si>
  <si>
    <t>TW0006669005</t>
  </si>
  <si>
    <t>Sunresin New Materials Co Ltd</t>
  </si>
  <si>
    <t>CNE100002136</t>
  </si>
  <si>
    <t>Lite-On Technology Corp</t>
  </si>
  <si>
    <t>TW0002301009</t>
  </si>
  <si>
    <t>Hong Kong Exchanges And Clearing Ltd</t>
  </si>
  <si>
    <t>HK0388045442</t>
  </si>
  <si>
    <t>Quanta Computer Inc</t>
  </si>
  <si>
    <t>TW0002382009</t>
  </si>
  <si>
    <t>Minor International Pcl, Fgn.</t>
  </si>
  <si>
    <t>TH0128B10Z17</t>
  </si>
  <si>
    <t>Sumber Alfaria Trijaya Tbk PT</t>
  </si>
  <si>
    <t>ID1000128705</t>
  </si>
  <si>
    <t>Zijin Gold International Co Ltd</t>
  </si>
  <si>
    <t>HK0001200002</t>
  </si>
  <si>
    <t>Meituan</t>
  </si>
  <si>
    <t>KYG596691041</t>
  </si>
  <si>
    <t>China Construction Bank Corp</t>
  </si>
  <si>
    <t>CNE1000002H1</t>
  </si>
  <si>
    <t>Jiangsu Hengrui Pharmaceuticals Co Ltd</t>
  </si>
  <si>
    <t>CNE0000014W7</t>
  </si>
  <si>
    <t>Shenzhen Mindray Bio-Medical Electronics Co Ltd</t>
  </si>
  <si>
    <t>CNE100003G67</t>
  </si>
  <si>
    <t>Healthcare Equipment &amp; Supplies</t>
  </si>
  <si>
    <t>Kakaobank Corp</t>
  </si>
  <si>
    <t>KR7323410001</t>
  </si>
  <si>
    <t>Samsung C&amp;T Corp</t>
  </si>
  <si>
    <t>KR7028260008</t>
  </si>
  <si>
    <t>Bajaj Finance Ltd</t>
  </si>
  <si>
    <t>INE296A01032</t>
  </si>
  <si>
    <t>Adani Ports and Special Economic Zone Ltd</t>
  </si>
  <si>
    <t>INE742F01042</t>
  </si>
  <si>
    <t>Shriram Finance Ltd</t>
  </si>
  <si>
    <t>INE721A01047</t>
  </si>
  <si>
    <t>Wipro Ltd</t>
  </si>
  <si>
    <t>INE075A01022</t>
  </si>
  <si>
    <t>Adani Enterprises Ltd</t>
  </si>
  <si>
    <t>INE423A01024</t>
  </si>
  <si>
    <t>Metals &amp; Minerals Trading</t>
  </si>
  <si>
    <t>* Less than 0.01%</t>
  </si>
  <si>
    <t>Franklin U.S. Opportunities Fund, Class I (Acc)</t>
  </si>
  <si>
    <t>LU0195948665</t>
  </si>
  <si>
    <t>INF090I01XS9</t>
  </si>
  <si>
    <t>INF090I01FW8</t>
  </si>
  <si>
    <t>INF090I01HS2</t>
  </si>
  <si>
    <t>INF174K01LC6</t>
  </si>
  <si>
    <t>INF846K01ZM8</t>
  </si>
  <si>
    <t>INF178L01BY0</t>
  </si>
  <si>
    <t>INF194KA1M23</t>
  </si>
  <si>
    <t>INF277K017Q3</t>
  </si>
  <si>
    <t>INF209K01VP1</t>
  </si>
  <si>
    <t>Franklin India Short Term Income Plan-Segregated Portfolio 3- 9.50% Yes Bank Ltd CO 23 Dec 2021-Direct-Growth Plan</t>
  </si>
  <si>
    <t>INF090I01VS3</t>
  </si>
  <si>
    <t>Franklin India Flexi Cap Fund-Direct Growth Plan (Formerly known as Franklin India Equity Fund)</t>
  </si>
  <si>
    <t>INF090I01FK3</t>
  </si>
  <si>
    <t>INF109K013N3</t>
  </si>
  <si>
    <t>INF200K01VE4</t>
  </si>
  <si>
    <t>Franklin India Dynamic Accrual Fund- Segregated Portfolio 3- 9.50% Yes Bank Ltd CO 23 Dec 2021-Direct-Growth Plan</t>
  </si>
  <si>
    <t>INF090I01WD3</t>
  </si>
  <si>
    <t>ETF</t>
  </si>
  <si>
    <t>ETFs</t>
  </si>
  <si>
    <t>NA</t>
  </si>
  <si>
    <t>*** Allotment date for the scheme was July 31, 2025</t>
  </si>
  <si>
    <t>d) During the month additional instances of fair valuation/deviation from valuation price provided by the valuation agencies</t>
  </si>
  <si>
    <t xml:space="preserve">e) Risk-o-meter </t>
  </si>
  <si>
    <t>Franklin India Aggressive Hybrid Fund (Formerly known as Franklin India Equity Hybrid Fund)^</t>
  </si>
  <si>
    <t>Franklin India Small Cap Fund (Formerly known as Franklin India Smaller Companies Fund) ^</t>
  </si>
  <si>
    <t>Franklin India Mid Cap Fund (Formerly known as Franklin India Prima Fund) ^</t>
  </si>
  <si>
    <t>Franklin India Large &amp; Mid Cap Fund (Formerly known as Franklin India Equity Advantage Fund)^</t>
  </si>
  <si>
    <t>Franklin India Large Cap Fund (Formerly known as Franklin India Bluechip Fund)^</t>
  </si>
  <si>
    <t>Franklin India Flexi Cap Fund ( Formerly known as Franklin India Equity Fund) ^</t>
  </si>
  <si>
    <t>Franklin India Dividend Yield Fund (Formerly known as Templeton India Equity Income Fund) ^</t>
  </si>
  <si>
    <t>Franklin India NSE Nifty 50 Index Fund (Formerly known as Franklin India Index Fund – NSE Nifty Plan) ^</t>
  </si>
  <si>
    <t>Franklin India ELSS Tax Saver Fund (Formerly known as Franklin India Taxshield) ^</t>
  </si>
  <si>
    <t>Franklin U.S. Opportunities Equity Active Fund of Funds ( Formerly known as Franklin India Feeder - Franklin U.S. Opportunities Fund)^</t>
  </si>
  <si>
    <t>Franklin India Income Plus Arbitrage Active Fund of Funds (Formerly known as Franklin India Multi - Asset Solution Fund of Funds)^</t>
  </si>
  <si>
    <t>Franklin India Dynamic Asset Allocation Active Fund of Funds( Formerly known as Franklin India Dynamic Asset Allocation Fund of Funds)^</t>
  </si>
  <si>
    <t>Foreign ETF</t>
  </si>
  <si>
    <t>Yuanta/P-shares Taiwan Dividend Plus ETF</t>
  </si>
  <si>
    <t>Franklin India Arbitrage Fund - Direct Plan - Growth</t>
  </si>
  <si>
    <t>Franklin India Corporate Debt Fund - Direct Plan - Growth</t>
  </si>
  <si>
    <t>Franklin India Government Securities Fund - Direct Plan - Growth</t>
  </si>
  <si>
    <t>Kotak Arbitrage Fund - Direct Plan - Growth</t>
  </si>
  <si>
    <t>Axis Corporate Bond Fund - Direct Plan - Growth</t>
  </si>
  <si>
    <t>Kotak Corporate Bond Fund - Direct Plan - Growth</t>
  </si>
  <si>
    <t>Bandhan Corporate Bond Fund - Direct Plan - Growth</t>
  </si>
  <si>
    <t>Tata Arbitrage Fund - Direct Plan - Growth</t>
  </si>
  <si>
    <t>Aditya Birla Sun Life Arbitrage Fund - Direct Plan - Growth</t>
  </si>
  <si>
    <t>Franklin India Money Market Fund Direct-Growth Plan</t>
  </si>
  <si>
    <t>ICICI Prudential Short Term Fund Direct - Growth Plan</t>
  </si>
  <si>
    <t>SBI Short Term Debt Fund Direct - Growth Plan</t>
  </si>
  <si>
    <t>Options</t>
  </si>
  <si>
    <t>TVS Motor Co Ltd  (Non- Convertible Preference Shares)</t>
  </si>
  <si>
    <t>As on 31-Mar-2025 #</t>
  </si>
  <si>
    <t># Non-business day NAV computed for disclosure purposes only.</t>
  </si>
  <si>
    <t>Shankara Buildpro Ltd ##</t>
  </si>
  <si>
    <t xml:space="preserve">h) Risk-o-meter </t>
  </si>
  <si>
    <t>Primary Benchmark: Nifty Equity Savings Index</t>
  </si>
  <si>
    <t>Investors should consult their financial advisers if in doubt about whether the product is suitable for them</t>
  </si>
  <si>
    <t>Risk level based on portfolio as on September 30, 2025</t>
  </si>
  <si>
    <t>Risk level of primary benchmark as on September 30, 2025</t>
  </si>
  <si>
    <t>Primary Benchmark: Nifty 50 Hybrid Composite Debt 50:50 Index</t>
  </si>
  <si>
    <t xml:space="preserve">f) Risk-o-meter </t>
  </si>
  <si>
    <t>Primary Benchmark: CRISIL Hybrid 35+65 - Aggressive Index</t>
  </si>
  <si>
    <t>^Franklin India Equity Hybrid Fund is renamed as Franklin India Aggressive Hybrid Fund effective July 11, 2025</t>
  </si>
  <si>
    <t>Primary Benchmark: NIFTY 50 Arbitrage Index</t>
  </si>
  <si>
    <t>Primary Benchmark:  Tier-1 Index:  Nifty 500 (Effective August 1, 2023, the benchmark of the scheme has been changed from NIFTY500 Value 50)</t>
  </si>
  <si>
    <t xml:space="preserve">Tier-2 Index:  NIFTY500 Value 50 </t>
  </si>
  <si>
    <t>Primary Benchmark: BSE Teck (Effective June 1, 2024, the benchmark of the scheme has been renamed from S&amp;P BSE Teck)</t>
  </si>
  <si>
    <t>Primary Benchmark: Nifty Smallcap 250</t>
  </si>
  <si>
    <t>^Franklin India Smaller Companies Fund is renamed as Franklin India Small Cap Fund effective Jul 11, 2025</t>
  </si>
  <si>
    <t>Primary Benchmark: NIFTY 500</t>
  </si>
  <si>
    <t>Primary Benchmark: Nifty Midcap 150</t>
  </si>
  <si>
    <t>^Franklin India Prima Fund is renamed as Franklin India Mid Cap Fund effective Jul 11, 2025</t>
  </si>
  <si>
    <t>Primary Benchmark: Nifty 500 Multi Cap 50:25:25 Total Returns Index</t>
  </si>
  <si>
    <t>Primary Benchmark: NIFTY LargeMidcap 250</t>
  </si>
  <si>
    <t>^Franklin India Equity Advantage Fund is renamed as Franklin India Large &amp; Mid Cap Fund effective Jul 11, 2025</t>
  </si>
  <si>
    <t>Primary Benchmark: Nifty 100</t>
  </si>
  <si>
    <t>^Franklin India Bluechip Fund is renamed as Franklin India Large Cap Fund effective Jul 11, 2025</t>
  </si>
  <si>
    <t>^ Franklin India Equity Fund is renamed as Franklin India Flexi Cap Fund effective Jan 29, 2021.</t>
  </si>
  <si>
    <t>Primary Benchmark: Tier-1 Index:  Nifty 500 (Effective August 1, 2023, the benchmark of the scheme has been changed from  Nifty Dividend Opportunities 50 )</t>
  </si>
  <si>
    <t>Tier-2 Index:  Nifty Dividend Opportunities 50</t>
  </si>
  <si>
    <t>^Templeton India Equity Income Fund is renamed as Franklin India Dividend Yield Fund effective July 11, 2025</t>
  </si>
  <si>
    <t>Primary Benchmark: BSE India Infrastructure Index (Effective June 1, 2024, the benchmark of the scheme has been renamed from S&amp;P BSE India Infrastructure Index)</t>
  </si>
  <si>
    <t>Primary Benchmark: 75% MSCI Asia (Ex-Japan) Standard Index + 25% Nifty 500 Index (Effective March 9, 2024, the benchmark of the scheme has changed from MSCI Asia (ex-Japan) Standard Index)</t>
  </si>
  <si>
    <t>Primary Benchmark: Nifty 50</t>
  </si>
  <si>
    <t>^ Franklin India Index Fund – NSE Nifty Plan is renamed as Franklin India NSE Nifty 50 Index Fund effective July 01, 2022.</t>
  </si>
  <si>
    <t>^ Franklin India TAXSHIELD is renamed as Franklin India ELSS Tax Saver Fund effective December 22, 2023.</t>
  </si>
  <si>
    <t>Primary Benchmark: Russell 3000 Growth Index</t>
  </si>
  <si>
    <t>^  Franklin India Feeder - Franklin U.S. Opportunities Fund is renamed as Franklin U.S. Opportunities Equity Active Fund of Funds effective May 30, 2025.</t>
  </si>
  <si>
    <t>All Plans under Franklin India Feeder- Templeton European Opportunities Fund (FIF-TEOF) merged with Franklin India Feeder - Franklin U.S. Opportunities Fund (FIF-FUSOF) as on June 30, 2025.</t>
  </si>
  <si>
    <t>Primary Benchmark: 65% NIFTY Short Duration Debt Index + 35% NIFTY 50 Arbitrage Index (Effective July 4, 2025, the benchmark is changed from 40% Nifty 500 TRI + 40% Nifty Short Duration Debt Index + 20% domestic gold price)</t>
  </si>
  <si>
    <t>^Franklin India Multi - Asset Solution Fund of Funds is renamed as Franklin India Income Plus Arbitrage Active Fund of Funds effective Jul 04, 2025</t>
  </si>
  <si>
    <t>** All Plans under Franklin India Life Stage Fund of Funds (FILSF) were merged with Franklin India Dynamic Asset Allocation Fund of Funds (FIDAAF) as on December 19, 2022.</t>
  </si>
  <si>
    <t>^Franklin India Dynamic Asset Allocation Fund of Funds is renamed as Franklin India Dynamic Asset Allocation Active Fund of Funds effective Jul 11, 2025</t>
  </si>
  <si>
    <t>Risk level of tier-1 benchmark  as on September 30, 2025</t>
  </si>
  <si>
    <t>Risk level of tier-2 benchmark  as on September 30, 2025</t>
  </si>
  <si>
    <t>Franklin India Liquid Fund</t>
  </si>
  <si>
    <t>Rating</t>
  </si>
  <si>
    <t>INE115A07QD5</t>
  </si>
  <si>
    <t>7.82% LIC Housing Finance Ltd (28-Nov-2025) **</t>
  </si>
  <si>
    <t>INE477A07357</t>
  </si>
  <si>
    <t>7.80% Can Fin Homes Ltd (24-Nov-2025) **</t>
  </si>
  <si>
    <t>ICRA AA+</t>
  </si>
  <si>
    <t>INE752E07NK9</t>
  </si>
  <si>
    <t>8.32% Power Grid Corporation of India Ltd (23-Dec-2025) **</t>
  </si>
  <si>
    <t>INE028A16HY6</t>
  </si>
  <si>
    <t>Bank of Baroda (12-Dec-2025)</t>
  </si>
  <si>
    <t>INE476A16D88</t>
  </si>
  <si>
    <t>Canara Bank (27-Nov-2025)</t>
  </si>
  <si>
    <t>INE040A16FY5</t>
  </si>
  <si>
    <t>HDFC Bank Ltd (04-Dec-2025)</t>
  </si>
  <si>
    <t>INE556F16AX2</t>
  </si>
  <si>
    <t>Small Industries Development Bank of India (05-Dec-2025)</t>
  </si>
  <si>
    <t>INE476A16ZT9</t>
  </si>
  <si>
    <t>Canara Bank (18-Dec-2025) **</t>
  </si>
  <si>
    <t>INE040A16HE3</t>
  </si>
  <si>
    <t>HDFC Bank Ltd (20-Oct-2025)</t>
  </si>
  <si>
    <t>INE238AD6AX9</t>
  </si>
  <si>
    <t>Axis Bank Ltd (16-Dec-2025) **</t>
  </si>
  <si>
    <t>Commercial Paper</t>
  </si>
  <si>
    <t>INE929O14DX2</t>
  </si>
  <si>
    <t>INE261F14OG0</t>
  </si>
  <si>
    <t>ICRA A1+</t>
  </si>
  <si>
    <t>INE824H14SA5</t>
  </si>
  <si>
    <t>INE242A14YG0</t>
  </si>
  <si>
    <t>INE110O14GD4</t>
  </si>
  <si>
    <t>INE929O14ED2</t>
  </si>
  <si>
    <t>INE242A14YM8</t>
  </si>
  <si>
    <t>INE01C314CJ2</t>
  </si>
  <si>
    <t>INE700G14QC9</t>
  </si>
  <si>
    <t>INE484J14YH7</t>
  </si>
  <si>
    <t>INE245A14KD9</t>
  </si>
  <si>
    <t>INE028E14SH5</t>
  </si>
  <si>
    <t>INE674K14AN9</t>
  </si>
  <si>
    <t>INE397D14530</t>
  </si>
  <si>
    <t>INE700G14QB1</t>
  </si>
  <si>
    <t>INE01C314CP9</t>
  </si>
  <si>
    <t>INE01C314CH6</t>
  </si>
  <si>
    <t>INE242A14YE5</t>
  </si>
  <si>
    <t>IN002025X240</t>
  </si>
  <si>
    <t>IN002025X216</t>
  </si>
  <si>
    <t>IN002024Z313</t>
  </si>
  <si>
    <t>364 DTB (13-Nov-2025)</t>
  </si>
  <si>
    <t>IN002024Z271</t>
  </si>
  <si>
    <t>364 DTB (16-Oct-2025)</t>
  </si>
  <si>
    <t>INF0RQ622028</t>
  </si>
  <si>
    <t>Corporate Debt Market Development Fund Class A2</t>
  </si>
  <si>
    <t>Alternative Investment Fund Units</t>
  </si>
  <si>
    <t>@ Listed</t>
  </si>
  <si>
    <t>Aggregate investments by other schemes of Franklin Templeton Mutual Fund in this scheme is Rs. 359.28 Lakhs.</t>
  </si>
  <si>
    <t>AUM excluding the aggregate investments by other schemes of Franklin Templeton Mutual Fund in this scheme is Rs. 2,62,700.05 Lakhs.</t>
  </si>
  <si>
    <t xml:space="preserve">      Regular Plan Growth Option</t>
  </si>
  <si>
    <t xml:space="preserve">      Regular Plan Daily IDCW Reinvestment Option</t>
  </si>
  <si>
    <t>1509.9937 #</t>
  </si>
  <si>
    <t xml:space="preserve">      Regular Plan Weekly IDCW Option</t>
  </si>
  <si>
    <t>1247.3727 #</t>
  </si>
  <si>
    <t xml:space="preserve">      Institutional Plan Daily IDCW Reinvestment Option</t>
  </si>
  <si>
    <t>1000.5247 #</t>
  </si>
  <si>
    <t xml:space="preserve">      Institutional Plan Weekly IDCW Option</t>
  </si>
  <si>
    <t>1057.3897 #</t>
  </si>
  <si>
    <t xml:space="preserve">      Super Institutional Plan Growth Option</t>
  </si>
  <si>
    <t xml:space="preserve">      Super Institutional Plan Daily IDCW Reinvestment Option</t>
  </si>
  <si>
    <t>1000.5582 #</t>
  </si>
  <si>
    <t xml:space="preserve">      Super Institutional Plan Weekly IDCW Option</t>
  </si>
  <si>
    <t>1030.2594 #</t>
  </si>
  <si>
    <t xml:space="preserve">      Direct Super Institutional Growth Option</t>
  </si>
  <si>
    <t xml:space="preserve">      Direct Super Institutional Daily IDCW Reinvestment Option</t>
  </si>
  <si>
    <t>1002.1300 #</t>
  </si>
  <si>
    <t xml:space="preserve">      Direct Super Institutional Weekly IDCW Option</t>
  </si>
  <si>
    <t>1024.0790 #</t>
  </si>
  <si>
    <t xml:space="preserve">      Unclaimed Redemption Plan - Growth</t>
  </si>
  <si>
    <t>16.4447 #</t>
  </si>
  <si>
    <t xml:space="preserve">      Unclaimed IDCW Plan - Growth</t>
  </si>
  <si>
    <t xml:space="preserve">      Unclaimed Redemption Investor Education Plan - Growth</t>
  </si>
  <si>
    <t>10.0000 #</t>
  </si>
  <si>
    <t xml:space="preserve">      Unclaimed IDCW Investor Education Plan - Growth</t>
  </si>
  <si>
    <t>c) Residual maturity / Average Maturity as on 30-Sep-2025</t>
  </si>
  <si>
    <t>e) Risk-o-meter</t>
  </si>
  <si>
    <t xml:space="preserve">Primary Benchmark: Tier-1 Index:  NIFTY Liquid Index A-I (Effective April 1, 2024, the benchmark of the scheme is changed from CRISIL Liquid Debt B-I Index) </t>
  </si>
  <si>
    <t>Franklin India Overnight Fund</t>
  </si>
  <si>
    <t>IN002024Z289</t>
  </si>
  <si>
    <t>IN002025X158</t>
  </si>
  <si>
    <t>IN002025X166</t>
  </si>
  <si>
    <t>91 DTB (16-Oct-2025)</t>
  </si>
  <si>
    <t xml:space="preserve">      Daily IDCW Plan</t>
  </si>
  <si>
    <t>1000.5808 #</t>
  </si>
  <si>
    <t xml:space="preserve">      Weekly IDCW Plan</t>
  </si>
  <si>
    <t>1001.4539 #</t>
  </si>
  <si>
    <t xml:space="preserve">      Direct Daily IDCW Plan</t>
  </si>
  <si>
    <t>1000.5845 #</t>
  </si>
  <si>
    <t xml:space="preserve">      Direct Weekly IDCW Plan</t>
  </si>
  <si>
    <t>1001.4557 #</t>
  </si>
  <si>
    <t xml:space="preserve">      Unclaimed Redemption Plan</t>
  </si>
  <si>
    <t>12.0838 #</t>
  </si>
  <si>
    <t xml:space="preserve">      Unclaimed IDCW Plan</t>
  </si>
  <si>
    <t xml:space="preserve">      Unclaimed Redemption Investor Education Plan</t>
  </si>
  <si>
    <t xml:space="preserve">      Unclaimed IDCW Investor Education Plan</t>
  </si>
  <si>
    <t xml:space="preserve">Primary Benchmark: Tier-1 Index: NIFTY 1D Rate Index (Effective April 1, 2024, the benchmark of the scheme is changed from CRISIL Liquid Overnight Index) </t>
  </si>
  <si>
    <t>Franklin India Money Market Fund (formerly known as Franklin India Savings Fund) ^</t>
  </si>
  <si>
    <t>INE514E16CJ9</t>
  </si>
  <si>
    <t>Export-Import Bank Of India (04-Mar-2026) **</t>
  </si>
  <si>
    <t>INE556F16AZ7</t>
  </si>
  <si>
    <t>Small Industries Development Bank of India (04-Feb-2026) **</t>
  </si>
  <si>
    <t>INE476A16B64</t>
  </si>
  <si>
    <t>Canara Bank (18-Mar-2026) **</t>
  </si>
  <si>
    <t>INE238AD6983</t>
  </si>
  <si>
    <t>Axis Bank Ltd (13-Nov-2025) **</t>
  </si>
  <si>
    <t>INE028A16JT2</t>
  </si>
  <si>
    <t>Bank of Baroda (02-Jan-2026) **</t>
  </si>
  <si>
    <t>INE028A16HJ7</t>
  </si>
  <si>
    <t>Bank of Baroda (09-Jan-2026) **</t>
  </si>
  <si>
    <t>INE261F16892</t>
  </si>
  <si>
    <t>National Bank For Agriculture &amp; Rural Development (20-Jan-2026) **</t>
  </si>
  <si>
    <t>INE692A16IP5</t>
  </si>
  <si>
    <t>Union Bank of India (03-Feb-2026) **</t>
  </si>
  <si>
    <t>INE261F16934</t>
  </si>
  <si>
    <t>National Bank For Agriculture &amp; Rural Development (05-Feb-2026) **</t>
  </si>
  <si>
    <t>INE238AD6AE9</t>
  </si>
  <si>
    <t>Axis Bank Ltd (08-Jan-2026) **</t>
  </si>
  <si>
    <t>INE008A16X57</t>
  </si>
  <si>
    <t>IDBI Bank Ltd (30-Jan-2026) **</t>
  </si>
  <si>
    <t>INE261F16967</t>
  </si>
  <si>
    <t>National Bank For Agriculture &amp; Rural Development (27-Feb-2026) **</t>
  </si>
  <si>
    <t>INE476A16A73</t>
  </si>
  <si>
    <t>Canara Bank (04-Mar-2026) **</t>
  </si>
  <si>
    <t>INE040A16GN6</t>
  </si>
  <si>
    <t>HDFC Bank Ltd (12-Mar-2026) **</t>
  </si>
  <si>
    <t>INE237A167Z1</t>
  </si>
  <si>
    <t>Kotak Mahindra Bank Ltd (13-Mar-2026) **</t>
  </si>
  <si>
    <t>INE238AD6AF6</t>
  </si>
  <si>
    <t>Axis Bank Ltd (07-Jan-2026)</t>
  </si>
  <si>
    <t>INE160A16QV4</t>
  </si>
  <si>
    <t>Punjab National Bank (16-Jan-2026) **</t>
  </si>
  <si>
    <t>INE237A163Z0</t>
  </si>
  <si>
    <t>Kotak Mahindra Bank Ltd (28-Jan-2026) **</t>
  </si>
  <si>
    <t>INE028A16JM7</t>
  </si>
  <si>
    <t>Bank of Baroda (06-Feb-2026) **</t>
  </si>
  <si>
    <t>INE237A165Z5</t>
  </si>
  <si>
    <t>Kotak Mahindra Bank Ltd (18-Feb-2026) **</t>
  </si>
  <si>
    <t>INE556F16BB6</t>
  </si>
  <si>
    <t>Small Industries Development Bank of India (27-Feb-2026) **</t>
  </si>
  <si>
    <t>INE238AD6AO8</t>
  </si>
  <si>
    <t>Axis Bank Ltd (05-Mar-2026) **</t>
  </si>
  <si>
    <t>INE261F16975</t>
  </si>
  <si>
    <t>National Bank For Agriculture &amp; Rural Development (10-Mar-2026)</t>
  </si>
  <si>
    <t>INE261F16983</t>
  </si>
  <si>
    <t>National Bank For Agriculture &amp; Rural Development (13-Mar-2026) **</t>
  </si>
  <si>
    <t>INE160A16RK5</t>
  </si>
  <si>
    <t>Punjab National Bank (18-Mar-2026)</t>
  </si>
  <si>
    <t>INE040A16GS5</t>
  </si>
  <si>
    <t>HDFC Bank Ltd (24-Mar-2026) **</t>
  </si>
  <si>
    <t>INE160A16RP4</t>
  </si>
  <si>
    <t>Punjab National Bank (25-Mar-2026) **</t>
  </si>
  <si>
    <t>INE562A16ON3</t>
  </si>
  <si>
    <t>Indian Bank (25-Mar-2026) **</t>
  </si>
  <si>
    <t>INE556F16BG5</t>
  </si>
  <si>
    <t>Small Industries Development Bank of India (26-Mar-2026) **</t>
  </si>
  <si>
    <t>INE562A16OI3</t>
  </si>
  <si>
    <t>Indian Bank (12-Mar-2026)</t>
  </si>
  <si>
    <t>INE028A16IC0</t>
  </si>
  <si>
    <t>Bank of Baroda (13-Mar-2026) **</t>
  </si>
  <si>
    <t>INE238AD6AN0</t>
  </si>
  <si>
    <t>Axis Bank Ltd (04-Mar-2026) **</t>
  </si>
  <si>
    <t>INE957N14JF9</t>
  </si>
  <si>
    <t>INE763G14XZ4</t>
  </si>
  <si>
    <t>INE414G14UM8</t>
  </si>
  <si>
    <t>INE477S14DG8</t>
  </si>
  <si>
    <t>INE121A14XO2</t>
  </si>
  <si>
    <t>INE976I14QD9</t>
  </si>
  <si>
    <t>INE115A14FI3</t>
  </si>
  <si>
    <t>INE634S14039</t>
  </si>
  <si>
    <t>INE860H144V6</t>
  </si>
  <si>
    <t>INE087M14BV1</t>
  </si>
  <si>
    <t>INE976I14PW1</t>
  </si>
  <si>
    <t>IN002024Z479</t>
  </si>
  <si>
    <t>IN002024Z339</t>
  </si>
  <si>
    <t>IN002024Z487</t>
  </si>
  <si>
    <t>IN002025X141</t>
  </si>
  <si>
    <t>91 DTB (02-Oct-2025)</t>
  </si>
  <si>
    <t>IN002024Z412</t>
  </si>
  <si>
    <t>364 DTB (22-Jan-2026)</t>
  </si>
  <si>
    <t>IN2920150355</t>
  </si>
  <si>
    <t>8.39% Rajasthan UDAY (15-MAR-2026)</t>
  </si>
  <si>
    <t>IN1220150024</t>
  </si>
  <si>
    <t>8.43% Assam SDL (27-Jan-2026)</t>
  </si>
  <si>
    <t>Aggregate investments by other schemes of Franklin Templeton Mutual Fund in this scheme is Rs. 1884.91 Lakhs.</t>
  </si>
  <si>
    <t>AUM excluding the aggregate investments by other schemes of Franklin Templeton Mutual Fund in this scheme is Rs. 3,56,138.73 Lakhs.</t>
  </si>
  <si>
    <t xml:space="preserve">      Retail Plan Growth Option</t>
  </si>
  <si>
    <t xml:space="preserve">      Retail Plan Daily IDCW Option</t>
  </si>
  <si>
    <t xml:space="preserve">      Retail Plan Weekly IDCW Option</t>
  </si>
  <si>
    <t xml:space="preserve">      Retail Plan Monthly IDCW Option</t>
  </si>
  <si>
    <t xml:space="preserve">      Retail Plan Quarterly IDCW Option</t>
  </si>
  <si>
    <t xml:space="preserve">      Direct Retail Plan Growth Option</t>
  </si>
  <si>
    <t xml:space="preserve">      Direct Retail Plan Daily IDCW Option</t>
  </si>
  <si>
    <t xml:space="preserve">      Direct Retail Plan Weekly IDCW Option</t>
  </si>
  <si>
    <t xml:space="preserve">      Direct Retail Plan Monthly IDCW Option</t>
  </si>
  <si>
    <t xml:space="preserve">      Direct Retail Plan Quarterly IDCW Option</t>
  </si>
  <si>
    <t xml:space="preserve">Primary Benchmark: Tier-1 Index: NIFTY Money Market Index A-I (Effective April 1, 2024, the benchmark of the scheme is changed from NIFTY Money Market Index B-I) </t>
  </si>
  <si>
    <t>^ Franklin India Savings Fund is renames as Franklin India Money Market effective May 15, 2023.</t>
  </si>
  <si>
    <t>Franklin India Floating Rate Fund</t>
  </si>
  <si>
    <t>INE115A07PN6</t>
  </si>
  <si>
    <t>6.40% LIC Housing Finance Ltd (30-Nov-2026) **</t>
  </si>
  <si>
    <t>IN0020200120</t>
  </si>
  <si>
    <t>IN1320250096</t>
  </si>
  <si>
    <t>7.02% Bihar SDL (10-Sep-2030)</t>
  </si>
  <si>
    <t>IN1920240323</t>
  </si>
  <si>
    <t>7.04% Karnataka SDL (26-Sep-2032)</t>
  </si>
  <si>
    <t>IN0020180041</t>
  </si>
  <si>
    <t>IN0020210137</t>
  </si>
  <si>
    <t>Outstanding Interest Rate Swap Position</t>
  </si>
  <si>
    <t>Contract Name</t>
  </si>
  <si>
    <t>Notional Value (In Lakhs)</t>
  </si>
  <si>
    <t>IDFC First Bank (Pay Fixed - Receive Floating)</t>
  </si>
  <si>
    <t>Total Interest Rate Swap</t>
  </si>
  <si>
    <t>$ Yield to maturity (YTM) for floating rate securities is calculated by recomputing yield from simple average of valuation prices provided by valuation agencies.</t>
  </si>
  <si>
    <t>c) Exposure to Derivative Instruments (Interest Rate Swaps) as on September 30, 2025:</t>
  </si>
  <si>
    <t>i) Total outstanding position in Derivative Instruments (Gross Notional) as at September 30, 2025 is Rs. 12500.00 Lakhs.</t>
  </si>
  <si>
    <t>ii) Total percentage of existing assets hedged through futures is 37.43%.</t>
  </si>
  <si>
    <t>f) Risk-o-meter</t>
  </si>
  <si>
    <t xml:space="preserve">Primary Benchmark: NIFTY Short Duration Debt Index A-II (Effective April 1, 2024, the benchmark of the scheme is changed from CRISIL Low Duration Debt Index) </t>
  </si>
  <si>
    <t>Franklin India Corporate Debt Fund</t>
  </si>
  <si>
    <t>INE040A08757</t>
  </si>
  <si>
    <t>8.46% HDFC Bank Ltd (15-Jun-2026) **</t>
  </si>
  <si>
    <t>ICRA AAA</t>
  </si>
  <si>
    <t>INE556F08KF5</t>
  </si>
  <si>
    <t>7.54% Small Industries Development Bank Of India (12-Jan-2026) **</t>
  </si>
  <si>
    <t>INE020B08DK6</t>
  </si>
  <si>
    <t>5.94% REC Ltd (31-Jan-2026)</t>
  </si>
  <si>
    <t>INE941D07208</t>
  </si>
  <si>
    <t>6.75% Sikka Ports &amp; Terminals Ltd (22-Apr-2026) **</t>
  </si>
  <si>
    <t>INE134E08NM4</t>
  </si>
  <si>
    <t>7.38% Power Finance Corporation Ltd (15-Jan-2032) **</t>
  </si>
  <si>
    <t>INE692Q07456</t>
  </si>
  <si>
    <t>8.25% Toyota Financial Services India Ltd (21-Jan-2026) **</t>
  </si>
  <si>
    <t>INE557F08GC8</t>
  </si>
  <si>
    <t>7.29% National Housing Bank (04-Jul-2031)</t>
  </si>
  <si>
    <t>INE261F08DO9</t>
  </si>
  <si>
    <t>7.40% National Bank For Agriculture &amp; Rural Development (30-Jan-2026) **</t>
  </si>
  <si>
    <t>INE756I07EY1</t>
  </si>
  <si>
    <t>INE115A07QG8</t>
  </si>
  <si>
    <t>INE115A07QS3</t>
  </si>
  <si>
    <t>INE031A08962</t>
  </si>
  <si>
    <t>6.90% Housing &amp; Urban Development Corporation Ltd (23-Apr-2032) **</t>
  </si>
  <si>
    <t>INE151A08349</t>
  </si>
  <si>
    <t>7.75% Tata Communications Ltd (29-Aug-2026) **</t>
  </si>
  <si>
    <t>INE403D08215</t>
  </si>
  <si>
    <t>8.90% Bharti Telecom Ltd (05-Nov-2034) **</t>
  </si>
  <si>
    <t>INE403D08256</t>
  </si>
  <si>
    <t>8.75% Bharti Telecom Ltd (05-Nov-2028) **</t>
  </si>
  <si>
    <t>INE556F08KN9</t>
  </si>
  <si>
    <t>7.75% Small Industries Development Bank Of India (10-Jun-2027) **</t>
  </si>
  <si>
    <t>INE941D07158</t>
  </si>
  <si>
    <t>7.95% Sikka Ports &amp; Terminals Ltd (28-Oct-2026) **</t>
  </si>
  <si>
    <t>ICICI Bank (Pay Fixed - Receive Floating)</t>
  </si>
  <si>
    <t xml:space="preserve">      Half Yearly IDCW Plan</t>
  </si>
  <si>
    <t xml:space="preserve">      Annual IDCW Plan</t>
  </si>
  <si>
    <t xml:space="preserve">      Direct Half Yearly IDCW Plan</t>
  </si>
  <si>
    <t xml:space="preserve">      Direct Annual IDCW Plan</t>
  </si>
  <si>
    <t>i) Total outstanding position in Derivative Instruments (Gross Notional) as at September 30, 2025 is Rs. 18500.00 Lakhs. </t>
  </si>
  <si>
    <t>ii) Total percentage of existing assets hedged through futures is 15.37%.</t>
  </si>
  <si>
    <t>Primary Benchmark: Tier-1 Index:  NIFTY Corporate Bond Index A-II (Effective April 1, 2024, the benchmark of the scheme is changed from NIFTY Corporate Bond Index B-III)</t>
  </si>
  <si>
    <t>Franklin India Banking &amp; PSU Debt Fund</t>
  </si>
  <si>
    <t>YTC</t>
  </si>
  <si>
    <t>INE787H08188</t>
  </si>
  <si>
    <t>7.56% India Infrastructure Finance Co Ltd (20-Mar-2028) **</t>
  </si>
  <si>
    <t>INE090A08UM1</t>
  </si>
  <si>
    <t>7.45% ICICI Bank Ltd (27-Jun-2040) **</t>
  </si>
  <si>
    <t>INE261F08EA6</t>
  </si>
  <si>
    <t>7.50% National Bank For Agriculture &amp; Rural Development (31-Aug-2026)</t>
  </si>
  <si>
    <t>INE134E08LA3</t>
  </si>
  <si>
    <t>7.20% Power Finance Corporation Ltd (10-Aug-2035) **</t>
  </si>
  <si>
    <t>INE040A08500</t>
  </si>
  <si>
    <t>8.35% HDFC Bank Ltd (13-May-2026) **</t>
  </si>
  <si>
    <t>INE557F08FR8</t>
  </si>
  <si>
    <t>7.22% National Housing Bank (23-Jul-2026) **</t>
  </si>
  <si>
    <t>INE053F08312</t>
  </si>
  <si>
    <t>7.41% Indian Railway Finance Corporation Ltd (15-Oct-2026) **</t>
  </si>
  <si>
    <t>INE557F08FY4</t>
  </si>
  <si>
    <t>7.59% National Housing Bank (14-Jul-2027) **</t>
  </si>
  <si>
    <t>INE040A08567</t>
  </si>
  <si>
    <t>7.78% HDFC Bank Ltd (27-Mar-2027) **</t>
  </si>
  <si>
    <t>INE476A16ZQ5</t>
  </si>
  <si>
    <t>Canara Bank (12-Dec-2025) **</t>
  </si>
  <si>
    <t>INE476A16D96</t>
  </si>
  <si>
    <t>Canara Bank (27-Feb-2026) **</t>
  </si>
  <si>
    <t>i) Total outstanding position in Derivative Instruments (Gross Notional) as at September 30, 2025 is Rs. 14000.00 Lakhs. </t>
  </si>
  <si>
    <t>ii) Total percentage of existing assets hedged through futures is 28.04%.</t>
  </si>
  <si>
    <t>Primary Benchmark: Nifty Banking &amp; PSU Debt Index A-II (Effective April 1, 2024, the benchmark of the scheme is changed from NIFTY Banking &amp; PSU Debt Index)</t>
  </si>
  <si>
    <t>Franklin India Ultra Short Duration Fund</t>
  </si>
  <si>
    <t>INE403D08132</t>
  </si>
  <si>
    <t>8.80% Bharti Telecom Ltd (21-Nov-2025) **</t>
  </si>
  <si>
    <t>INE692A16II0</t>
  </si>
  <si>
    <t>Union Bank of India (18-Dec-2025) **</t>
  </si>
  <si>
    <t>INE040A16GA3</t>
  </si>
  <si>
    <t>HDFC Bank Ltd (18-Dec-2025)</t>
  </si>
  <si>
    <t>INE160A16QT8</t>
  </si>
  <si>
    <t>Punjab National Bank (08-Jan-2026) **</t>
  </si>
  <si>
    <t>INE763G14ZO3</t>
  </si>
  <si>
    <t>INE916D144I1</t>
  </si>
  <si>
    <t>IN0020210160</t>
  </si>
  <si>
    <t>IN2620160035</t>
  </si>
  <si>
    <t>7.49% Nagaland SDL (14-Sep-2026)</t>
  </si>
  <si>
    <t>i) Total outstanding position in Derivative Instruments (Gross Notional) as at September 30, 2025 is Rs. 6000.00 Lakhs. </t>
  </si>
  <si>
    <t>ii) Total percentage of existing assets hedged through futures is 20.44%.</t>
  </si>
  <si>
    <t xml:space="preserve">Primary Benchmark: Nifty Ultra Short Duration Debt Index A-I </t>
  </si>
  <si>
    <t>Franklin India Medium to Long Duration Fund</t>
  </si>
  <si>
    <t>IN3120240509</t>
  </si>
  <si>
    <t>7.15% Tamil Nadu SDL (22-Jan-2035)</t>
  </si>
  <si>
    <t>IN1020180205</t>
  </si>
  <si>
    <t>8.42% Andhra Pradesh SDL (08-Aug-2029)</t>
  </si>
  <si>
    <t>IN4920210114</t>
  </si>
  <si>
    <t>7.14% Jammu &amp; Kashmir SDL (29-Dec-2036)</t>
  </si>
  <si>
    <t>IN1620230343</t>
  </si>
  <si>
    <t>7.77% Haryana SDL (10-Jan-2036)</t>
  </si>
  <si>
    <t>Primary Benchmark: CRISIL Medium to Long Duration Debt A-III Index</t>
  </si>
  <si>
    <t>Franklin India Low Duration Fund</t>
  </si>
  <si>
    <t>INE306N07NL3</t>
  </si>
  <si>
    <t>8.30% Tata Capital Ltd (13-Mar-2026)</t>
  </si>
  <si>
    <t>INE071G07637</t>
  </si>
  <si>
    <t>INE134E08NQ5</t>
  </si>
  <si>
    <t>7.75% Power Finance Corporation Ltd (15-Apr-2026) **</t>
  </si>
  <si>
    <t>INE756I07EO2</t>
  </si>
  <si>
    <t>7.99% HDB Financial Services Ltd (16-Mar-2026) **</t>
  </si>
  <si>
    <t>INE507T07062</t>
  </si>
  <si>
    <t>6.59% Summit Digitel Infrastructure Ltd (16-Jun-2026) **</t>
  </si>
  <si>
    <t>INE041007084</t>
  </si>
  <si>
    <t>7.05% Embassy Office Parks Reit (18-Oct-2026) **</t>
  </si>
  <si>
    <t>IN2620160050</t>
  </si>
  <si>
    <t>6.89% Nagaland (23-Nov-2026)</t>
  </si>
  <si>
    <t>IN2820160363</t>
  </si>
  <si>
    <t>7.88% Punjab SDL (01-MAR-2027)</t>
  </si>
  <si>
    <t>IN2320160020</t>
  </si>
  <si>
    <t>7.69% Manipur SDL (09-Aug-2026)</t>
  </si>
  <si>
    <t>i) Total outstanding position in Derivative Instruments (Gross Notional) as at September 30, 2025 is Rs. 11000.00 Lakhs. </t>
  </si>
  <si>
    <t>ii) Total percentage of existing assets hedged through futures is 27.83%.</t>
  </si>
  <si>
    <t>Primary Benchmark: NIFTY Low Duration Debt Index A-I</t>
  </si>
  <si>
    <t>Franklin India Long Duration Fund</t>
  </si>
  <si>
    <t>Primary Benchmark: CRISIL Long Duration Debt A-III Index</t>
  </si>
  <si>
    <t>Franklin India Government Securities Fund</t>
  </si>
  <si>
    <t>IN002024Z297</t>
  </si>
  <si>
    <t>364 DTB (30-Oct-2025)</t>
  </si>
  <si>
    <t xml:space="preserve">      Growth Option</t>
  </si>
  <si>
    <t xml:space="preserve">      Quarterly IDCW Option</t>
  </si>
  <si>
    <t xml:space="preserve">      Direct Growth Option</t>
  </si>
  <si>
    <t xml:space="preserve">      Direct Quarterly IDCW Option</t>
  </si>
  <si>
    <t>i) Total outstanding position in Derivative Instruments (Gross Notional) as at September 30, 2025 is Rs. 7500.00 Lakhs. </t>
  </si>
  <si>
    <t>ii) Total percentage of existing assets hedged through futures is 44.55%.</t>
  </si>
  <si>
    <t xml:space="preserve">Primary Benchmark: NIFTY All Duration G-Sec Index </t>
  </si>
  <si>
    <t>Franklin India Retirement Fund (formerly known as Franklin India Pension Plan)^</t>
  </si>
  <si>
    <t>INE261F08EO7</t>
  </si>
  <si>
    <t>7.48% National Bank For Agriculture &amp; Rural Development (15-Sep-2028)</t>
  </si>
  <si>
    <t>INE377Y07417</t>
  </si>
  <si>
    <t>7.90% Bajaj Housing Finance Ltd (28-Apr-2028) **</t>
  </si>
  <si>
    <t>INE115A07PV9</t>
  </si>
  <si>
    <t>7.90% LIC Housing Finance Ltd (23-Jun-2027) **</t>
  </si>
  <si>
    <t>INE0KUG08076</t>
  </si>
  <si>
    <t>7.03% National Bank for Financing Infrastructure and Development (08-Apr-2030)</t>
  </si>
  <si>
    <t>IN0020240118</t>
  </si>
  <si>
    <t>7.09% GOI 2054 (05-Aug-2054)</t>
  </si>
  <si>
    <t>Primary Benchmark: CRISIL Short Term Debt Hybrid 60+40 Index (Effective August 12, 2024, the benchmark is changed from 40% Nifty 500+60% Crisil Composite Bond Index)</t>
  </si>
  <si>
    <t>^ Franklin India Pension Plan is renames as Franklin India Retirement Fund effective July 11, 2025.</t>
  </si>
  <si>
    <t>Franklin India Conservative Hybrid Fund (formerly known as Franklin India Debt Hybrid Fund)^</t>
  </si>
  <si>
    <t>INE950O07420</t>
  </si>
  <si>
    <t>8.20% Mahindra Rural Housing Finance Ltd (30-Jan-2026) **</t>
  </si>
  <si>
    <t>INE774D07UX3</t>
  </si>
  <si>
    <t>8.10% Mahindra &amp; Mahindra Financial Services Ltd (21-May-2026) **</t>
  </si>
  <si>
    <t>Primary Benchmark: CRISIL Hybrid 85+15 Conservative Index</t>
  </si>
  <si>
    <t>^ Franklin India Debt Hybrid Fund is renames as Franklin India Conservative Hybrid Fund effective July 11, 2025.</t>
  </si>
  <si>
    <t>Franklin India Dynamic Accrual Fund - Segregated Portfolio 3 - 9.50% Yes Bank Ltd CO 23 Dec 2021</t>
  </si>
  <si>
    <t>INE528G08352</t>
  </si>
  <si>
    <t>9.50% Yes Bank Ltd (23-Dec-2116) ~~~ $$ **</t>
  </si>
  <si>
    <t>ICRA D</t>
  </si>
  <si>
    <t xml:space="preserve"> $$ Indicates securities below investment grade or default</t>
  </si>
  <si>
    <t>~~~ Call option for December 23, 2021 has not been exercised by the issuer as per RBI Regulations and thereby, per SEBI circular dated March 22, 2021, maturity of the security has been moved to 100 years from the date of issuance.</t>
  </si>
  <si>
    <t>c) Main portfolio of the Scheme Franklin India Dynamic Accrual Fund ceased to exist as per Regulation 41(3) of SEBI Mutual Fund Regulations and therefore no separate disclosure is published for the main portfolio</t>
  </si>
  <si>
    <t>Franklin India Short-Term Income Plan (No. of segregated Portfolios in the scheme - 3) - (under winding up) $$$</t>
  </si>
  <si>
    <t xml:space="preserve">      Institutional Plan Growth Option</t>
  </si>
  <si>
    <t>* All units in the scheme have been extinguished post distribution based on NAV dated May 02, 2025 which is the last declared NAV.</t>
  </si>
  <si>
    <t>This metric is computed basis market value of the securities (including accrued interest) held in the portfolio. Since there is no security in the portfolio, this metric is not applicable</t>
  </si>
  <si>
    <t>e) Essel Infra Projects Ltd - Further to the favorable Decision from the Delhi High Court, the Debenture Trustees have recovered Rs. 16,078.96 Lakhs (across 4 schemes) from sale of pledged shares. We continue efforts to recover the maximum value for the benefit of the unitholders. Recovery made by Franklin India Short Term Income Plan is 5,092.71 Lakhs.</t>
  </si>
  <si>
    <t>https://www.franklintempletonindia.com/download/en-in/valuation-policy/a0e293eb-f28b-4edc-9535-c7d9e7321ddc/fair_valuation_reliance_big_reliance_infra_november_4_2020-kgox4tdb-en-in.pdf</t>
  </si>
  <si>
    <t>As of May 2, 2025, all units of Franklin India Short-Term Income Plan (FISTIP) stand extinguished.100% of the AUM of the scheme stands distributed to investors (except cases with incomplete KYC documentation or requiring remediation). Investors may note that in addition to the payments till date, any amount received by the schemes including recoveries/ receipts from securities which are currently valued at zero or have matured but defaulted on their repayment obligation, shall be paid out to investors as and when such amounts are recovered/received. There is no portfolio left to evaluate riskometer for the fun except the securities which are currently valued at zero or have matured but defaulted on their repayment obligation. On account of this, the riskometer for FISTIP  has not been disclosed.</t>
  </si>
  <si>
    <t>Franklin India Short Term Income Plan - Segregated Portfolio 3 - 9.50% Yes Bank Ltd CO 23 Dec 2021</t>
  </si>
  <si>
    <t>Franklin India Credit Risk Fund - Segregated Portfolio 3 - 9.50% Yes Bank Ltd CO 23 Dec 2021</t>
  </si>
  <si>
    <t>c) Main portfolio of the Scheme Franklin India Credit Risk Fund ceased to exist as per Regulation 41(3) of SEBI Mutual Fund Regulations and therefore no separate disclosure is published for the main portfolio</t>
  </si>
  <si>
    <t>e) During the month additional instances of fair valuation/deviation from valuation price provided by the valuation agencies</t>
  </si>
  <si>
    <t>Risk level of tier-1 benchmark as on September 30, 2025</t>
  </si>
  <si>
    <t>Refer below link for rationale of devation under Valuation policy</t>
  </si>
  <si>
    <t>Additional Disclosure Valuation Policy</t>
  </si>
  <si>
    <t>(b) Unlisted ***</t>
  </si>
  <si>
    <t>e) *** Total value and percentage of illiquid securities is Rs.0.01 Lakh and 0.0000024% of net assets.</t>
  </si>
  <si>
    <t xml:space="preserve">f) During the month additional instances of fair valuation/deviation from valuation price provided by the valuation agencies </t>
  </si>
  <si>
    <t xml:space="preserve">g) Risk-o-meter </t>
  </si>
  <si>
    <t>(b) Unlisted  ***</t>
  </si>
  <si>
    <t>d) *** Total value and percentage of illiquid securities is Rs.0.01 Lakh and 0.0000016% of net assets.</t>
  </si>
  <si>
    <t>d) *** Total value and percentage of illiquid securities is Rs.0.00 Lakh and 0.0000001% of net assets.</t>
  </si>
  <si>
    <t>d) *** Total value and percentage of illiquid securities is Rs.0.01 Lakh and 0.0000004% of net assets.</t>
  </si>
  <si>
    <t xml:space="preserve">Primary Benchmark: 65% Nifty 500+ 20% Nifty Short Duration Index+ 5% Domestic price of gold+ 5% Domestic price of silver+ 5% iCOMDEX </t>
  </si>
  <si>
    <t>b) During the month additional instances of fair valuation/deviation from valuation price provided by the valuation agencies</t>
  </si>
  <si>
    <t>## awaiting listing</t>
  </si>
  <si>
    <t>h) Risk-o-meter</t>
  </si>
  <si>
    <t>Primary Benchmark: CRISIL Hybrid 50+50 - Moderate Index</t>
  </si>
  <si>
    <t>Unlisted Equity Valuation</t>
  </si>
  <si>
    <t>Alternative Investment Fund ##</t>
  </si>
  <si>
    <t>## In accordance with SEBI/HO/IMD/PoD2/P/CIR/2023/129 circular dated July 27, 2023, Investment in Corporate Debt Market Development Fund.</t>
  </si>
  <si>
    <t>8.3324% HDB Financial Services Ltd (10-May-2027) **</t>
  </si>
  <si>
    <t>8.1432% LIC Housing Finance Ltd (25-Mar-2026) **</t>
  </si>
  <si>
    <t>7.9265% LIC Housing Finance (14-Jul-2027) **</t>
  </si>
  <si>
    <t>8.1432% LIC Housing Finance Ltd. (25-Mar-2026) **</t>
  </si>
  <si>
    <t>8.0610% ICICI Home Finance Co. Ltd. (25-Mar-2026) **</t>
  </si>
  <si>
    <t>GOI FRB 2031 (07-Dec-2031) $</t>
  </si>
  <si>
    <t>GOI FRB 2034 (30-Oct-2034) $</t>
  </si>
  <si>
    <t>7.37% GOI 2028 (23-Oct-2028) $ ~~</t>
  </si>
  <si>
    <t>7.06% GOI 2028 (10-Apr-2028) $ ~~</t>
  </si>
  <si>
    <t>91 DTB (13-Nov-2025) $ ~~</t>
  </si>
  <si>
    <t>6.90% GOI 2065 (15-Apr-2065) $ ~~</t>
  </si>
  <si>
    <t>GOI FRB 2028 (04-Oct-2028) $$ ~~</t>
  </si>
  <si>
    <t>ICICI Securities Ltd (22-Dec-2025) ** @</t>
  </si>
  <si>
    <t>Kotak Mahindra Prime Ltd (05-Nov-2025) ** @</t>
  </si>
  <si>
    <t>GOI FRB 2033 (22-Sep-2033) $$ ~~</t>
  </si>
  <si>
    <t>364 DTB (05-Mar-2026) $ ~~</t>
  </si>
  <si>
    <t>364 DTB (27-Nov-2025) $ ##</t>
  </si>
  <si>
    <t>364 DTB (12-Mar-2026) $ ##</t>
  </si>
  <si>
    <t>Tata Capital Ltd (26-Feb-2026) ** @</t>
  </si>
  <si>
    <t>Bahadur Chand Investments Pvt Ltd (04-Mar-2026) ** @</t>
  </si>
  <si>
    <t>Aditya Birla Capital Ltd (06-Feb-2026) ** @</t>
  </si>
  <si>
    <t>Mankind Pharma Ltd (17-Oct-2025) ** @</t>
  </si>
  <si>
    <t>LIC Housing Finance Ltd (21-Jan-2026) ** @</t>
  </si>
  <si>
    <t>Tata Capital Ltd (10-Jun-2026) ** @</t>
  </si>
  <si>
    <t>Cholamandalam Investment and Finance Co Ltd (26-May-2026) ** @</t>
  </si>
  <si>
    <t>Tata Capital Ltd (19-Mar-2026) ** @</t>
  </si>
  <si>
    <t>Muthoot Finance Ltd (09-Mar-2026) ** @</t>
  </si>
  <si>
    <t>ICICI Securities Ltd (20-Feb-2026) ** @</t>
  </si>
  <si>
    <t>Hero Fincorp Ltd (02-Feb-2026) ** @</t>
  </si>
  <si>
    <t>364 DTB (23-Oct-2025) $ ~~</t>
  </si>
  <si>
    <t>364 DTB (16-Oct-2025) $ ~~</t>
  </si>
  <si>
    <t>91 DTB (09-Oct-2025) $ ~~</t>
  </si>
  <si>
    <t>Reliance Retail Ventures Ltd (21-Nov-2025) ** @</t>
  </si>
  <si>
    <t>National Bank For Agriculture &amp; Rural Development (20-Oct-2025) ** @</t>
  </si>
  <si>
    <t>Julius Baer Capital (India) Pvt Ltd (20-Oct-2025) ** @</t>
  </si>
  <si>
    <t>Indian Oil Corporation Ltd (07-Nov-2025) ** @</t>
  </si>
  <si>
    <t>Axis Securities Ltd (13-Nov-2025) ** @</t>
  </si>
  <si>
    <t>Reliance Retail Ventures Ltd (11-Dec-2025) ** @</t>
  </si>
  <si>
    <t>Indian Oil Corporation Ltd (24-Dec-2025) ** @</t>
  </si>
  <si>
    <t>Bajaj Financial Securities Ltd (13-Nov-2025) ** @</t>
  </si>
  <si>
    <t>HDFC Securities Ltd (24-Dec-2025) ** @</t>
  </si>
  <si>
    <t>Godrej Properties Ltd (31-Oct-2025) ** @</t>
  </si>
  <si>
    <t>Tata Power Co Ltd (27-Nov-2025) ** @</t>
  </si>
  <si>
    <t>Kotak Securities Ltd (21-Nov-2025) ** @</t>
  </si>
  <si>
    <t>Aditya Birla Capital Ltd (25-Nov-2025) ** @</t>
  </si>
  <si>
    <t>Bharti Airtel Ltd (03-Dec-2025) ** @</t>
  </si>
  <si>
    <t>HDFC Securities Ltd (23-Dec-2025) ** @</t>
  </si>
  <si>
    <t>Bajaj Financial Securities Ltd (11-Dec-2025) ** @</t>
  </si>
  <si>
    <t>Bajaj Financial Securities Ltd (20-Oct-2025) ** @</t>
  </si>
  <si>
    <t>Indian Oil Corporation Ltd (03-Nov-2025) ** @</t>
  </si>
  <si>
    <t>91 DTB (11-Dec-2025) $ ~~</t>
  </si>
  <si>
    <t>91 DTB (20-Nov-2025) $$ ~~</t>
  </si>
  <si>
    <t>$ ~~ 100.00%of the Investment in this security by scheme is placed with Clearing Corporation of India Limited (CCIL) as collateral.</t>
  </si>
  <si>
    <t>$$ ~~ 82.29%of the Investment in this security by scheme is placed with Clearing Corporation of India Limited (CCIL) as collateral.</t>
  </si>
  <si>
    <t>$ ~~ 100%of the Investment in this security by scheme is placed with Clearing Corporation of India Limited (CCIL) as collateral.</t>
  </si>
  <si>
    <t>$ ~~ 94.09% of the Investment in this security by scheme is placed with Clearing Corporation of India Limited (CCIL) as collateral.</t>
  </si>
  <si>
    <t>$ ## 100.00% of the Investment in this security by scheme is placed with Clearing Corporation of India Limited (CCIL) as collateral.</t>
  </si>
  <si>
    <t>$$ ~~ 44.00%of the Investment in this security by scheme is placed with Clearing Corporation of India Limited (CCIL) as collateral.</t>
  </si>
  <si>
    <t>$ ~~ 18.95%of the Investment in this security by scheme is placed with Clearing Corporation of India Limited (CCIL) as collateral.</t>
  </si>
  <si>
    <t>$ ~~ 6.41%of the Investment in this security by scheme is placed with Clearing Corporation of India Limited (CCIL) as collateral.</t>
  </si>
  <si>
    <t>$$ ~~ 73.33%of the Investment in this security by scheme is placed with Clearing Corporation of India Limited (CCIL) as collateral.</t>
  </si>
  <si>
    <t>$ ~~ 2.30%of the Investment in this security by scheme is placed with Clearing Corporation of India Limited (CCIL) as collateral.</t>
  </si>
  <si>
    <t>$ ~~ 9.91% of the Investment in this security by scheme is placed with Clearing Corporation of India Limited (CCIL) as collateral.</t>
  </si>
  <si>
    <t>$ ~~ 100.00% of the Investment in this security by scheme is placed with NSE as collateral.</t>
  </si>
  <si>
    <t>$ ~ 47.27% of the Investment in this security by scheme is placed with NSE as collateral.</t>
  </si>
  <si>
    <t>$$ ~~ 16.14% of the Investment in this security by scheme is placed with NSE as collateral.</t>
  </si>
  <si>
    <t>^ ~~ 26.53% of the Investment in this security by scheme is placed with NSE as collateral.</t>
  </si>
  <si>
    <t>! ~~ 43.73% of the Investment in this security by scheme is placed with NSE as collateral.</t>
  </si>
  <si>
    <t># ~~ 25.64% of the Investment in this security by scheme is placed with NSE as collateral.</t>
  </si>
  <si>
    <t>Axis Bank Ltd $$ ~~</t>
  </si>
  <si>
    <t>Reliance Industries Ltd # ~~</t>
  </si>
  <si>
    <t>HDFC Bank Ltd ^ ~~</t>
  </si>
  <si>
    <t>Kotak Mahindra Bank Ltd $ ~</t>
  </si>
  <si>
    <t>Infosys Ltd ! ~~</t>
  </si>
  <si>
    <t>HDFC Bank Ltd ! ^</t>
  </si>
  <si>
    <t>ICICI Bank Ltd ## ~~</t>
  </si>
  <si>
    <t>Bharti Airtel Ltd # *</t>
  </si>
  <si>
    <t>Reliance Industries Ltd ! ~~</t>
  </si>
  <si>
    <t>Infosys Ltd # ~~</t>
  </si>
  <si>
    <t>Axis Bank Ltd ^ ~~</t>
  </si>
  <si>
    <t>HCL Technologies Ltd ## **</t>
  </si>
  <si>
    <t>Sun Pharmaceutical Industries Ltd !! ^^</t>
  </si>
  <si>
    <t>Hindustan Unilever Ltd !! ~~</t>
  </si>
  <si>
    <t>6.90% GOI 2065 (15-Apr-2065) $$ ~~ $$ ##</t>
  </si>
  <si>
    <t>7.38% GOI 2027 (20-Jun-2027) $ #</t>
  </si>
  <si>
    <t>$$ ~~ 42.58% of the Investment in this security by scheme is placed with NSE as collateral.</t>
  </si>
  <si>
    <t># ~~ 6.23% of the Investment in this security by scheme is placed with NSE as collateral.</t>
  </si>
  <si>
    <t>## ~~ 3.07% of the Investment in this security by scheme is placed with NSE as collateral.</t>
  </si>
  <si>
    <t>^ ~~ 10.43% of the Investment in this security by scheme is placed with NSE as collateral.</t>
  </si>
  <si>
    <t>! ~~ 12.74% of the Investment in this security by scheme is placed with NSE as collateral.</t>
  </si>
  <si>
    <t>!! ~~ 10.53% of the Investment in this security by scheme is placed with NSE as collateral.</t>
  </si>
  <si>
    <t>! ^ 6.27% of the Investment in this security by scheme is placed with NSE as collateral.</t>
  </si>
  <si>
    <t>!! ^^ 4.16% of the Investment in this security by scheme is placed with NSE as collateral.</t>
  </si>
  <si>
    <t># * 7.04% of the Investment in this security by scheme is placed with NSE as collateral.</t>
  </si>
  <si>
    <t>## ** 12.05% of the Investment in this security by scheme is placed with NSE as collateral.</t>
  </si>
  <si>
    <t>$ # 83.33% of the Investment in this security by scheme is placed with Clearing Corporation of India Limited (CCIL) as collateral.</t>
  </si>
  <si>
    <t>$$ ## 3.58% of the Investment in this security by scheme is placed with Clearing Corporation of India Limited (CCIL) as collateral.</t>
  </si>
  <si>
    <t>5.63% GOI 2026 (12-Apr-2026) $ ~~</t>
  </si>
  <si>
    <t>$ ~~ 100.00% of the Investment in this security by scheme is placed with Clearing Corporation of India Limited (CCIL) as collateral.</t>
  </si>
  <si>
    <t>HDFC Bank Ltd !! ~~</t>
  </si>
  <si>
    <t>RBL Bank Ltd ## !!</t>
  </si>
  <si>
    <t>Sammaan Capital Ltd $ ~~</t>
  </si>
  <si>
    <t>Axis Bank Ltd # *</t>
  </si>
  <si>
    <t>IDFC First Bank Ltd !! ^^</t>
  </si>
  <si>
    <t>Tata Consultancy Services Ltd $ #</t>
  </si>
  <si>
    <t>Godrej Properties Ltd ! ~~</t>
  </si>
  <si>
    <t>HCL Technologies Ltd $$ ##</t>
  </si>
  <si>
    <t>Tata Consumer Products Ltd ! ^</t>
  </si>
  <si>
    <t>Aditya Birla Capital Ltd ## **</t>
  </si>
  <si>
    <t>ABB India Ltd ^ ~~</t>
  </si>
  <si>
    <t>ITC Ltd $$ ~~</t>
  </si>
  <si>
    <t>364 DTB (29-Jan-2026) $ ~~</t>
  </si>
  <si>
    <t>364 DTB (27-Feb-2026) $ ~~</t>
  </si>
  <si>
    <t>364 DTB (26-Mar-2026) $ ~~</t>
  </si>
  <si>
    <t>Franklin India Money Market Fund Direct-Growth Plan $ ~~</t>
  </si>
  <si>
    <t>Franklin India Liquid Fund Direct-Growth Plan $ ~~</t>
  </si>
  <si>
    <t>$$ ~~ 80.65% of the Investment in this security by scheme is placed with NSE as collateral.</t>
  </si>
  <si>
    <t># ~~16.24% of the Investment in this security by scheme is placed with NSE as collateral.</t>
  </si>
  <si>
    <t>## ~~ 55.42% of the Investment in this security by scheme is placed with NSE as collateral.</t>
  </si>
  <si>
    <t>^ ~~ 99.33% of the Investment in this security by scheme is placed with NSE as collateral.</t>
  </si>
  <si>
    <t>! ~~ 64.94% of the Investment in this security by scheme is placed with NSE as collateral.</t>
  </si>
  <si>
    <t>!! ~~ 18.94% of the Investment in this security by scheme is placed with NSE as collateral.</t>
  </si>
  <si>
    <t>! ^ 69.04% of the Investment in this security by scheme is placed with NSE as collateral.</t>
  </si>
  <si>
    <t>!! ^^ 50.74% of the Investment in this security by scheme is placed with NSE as collateral.</t>
  </si>
  <si>
    <t># * 49.08% of the Investment in this security by scheme is placed with NSE as collateral.</t>
  </si>
  <si>
    <t>## ** 59.74% of the Investment in this security by scheme is placed with NSE as collateral.</t>
  </si>
  <si>
    <t>$ # 45.35% of the Investment in this security by scheme is placed with NSE as collateral.</t>
  </si>
  <si>
    <t>$$ ## 47.23% of the Investment in this security by scheme is placed with NSE as collateral.</t>
  </si>
  <si>
    <t>## !! 10.68% of the Investment in this security by scheme is placed with NSE as collateral.</t>
  </si>
  <si>
    <t>91 DTB (13-Nov-2025)$ ~~</t>
  </si>
  <si>
    <t>As on 02-May-2025 *</t>
  </si>
  <si>
    <t>f) @@@ Coupons/ part payments/ maturity payments were due to be paid by Nufuture Digital (India) Ltd. on July 31, 2020, August 31, 2020, September 2, 2020, September 30, 2020, October 31, 2020, November 30, 2020, December 31, 2020, January 31, 2021, February 28, 2021, March 31, 2021, April 30, 2021, May 31, 2021, June 30,2021, July 31, 2021, August 31,2021, September 30, 2021, October 31, 2021, November 30, 2021, December 31, 2021 by Future Ideas Co. Ltd. on July 31, 2020, October 31, 2020, January 31, 2021, April 30, 2021, July 31, 2021, October 31, 2021, January 31, 2022, April 30, 2022, July 31, 2022, October 31, 2022 , January 31, 2023 and by Rivaaz Trade Ventures Pvt Ltd on July 31, 2020, August 31, 2020, September 30, 2020, October 31, 2020, November 7, 2020, December 30, 2020, June 30,2021, December 30, 2021, June 30, 2022, December 30, 2022, December 31, 2023. However, these issuers were unable to meet their payment obligations. Due to default in payment, the securities of these issuers were valued at zero basis the AMFI standard haircut matrix. This amount only reflects the realizable value as on the date of disclosure and does not indicate any reduction or write-off of the amount repayable by the issuers.</t>
  </si>
  <si>
    <t>g) Maturity proceeds from Reliance Big Private Ltd (RBPL) (ISIN: INE333T07048 and INE333T07055) &amp; Reliance Infrastructure Consulting &amp; Engineers Private Ltd (RICEPL) (ISIN: INE428K07011) were due on January 14, 2021 and January 31, 2021 respectively. However, the issuers were unable to meet their payment obligations. The securities of the issuer were fair valued at zero on November 4, 2020. Pursuant to National Company Law Tribunal (NCLT) order, the scheme received its proportionate share of INR 82.71 lacs on April 15, 2025 for RBPL and of INR 50.72 lacs on April 30, 2025 for RICEPL as part of corporate resolution process. Kindly refer note on our website on fair valuation.</t>
  </si>
  <si>
    <t>h) Post the creation of the segregated portfolio i.e. 8.25% Vodafone Idea Ltd 10JUL20 - Segregated Portfolio 1 on January 24, 2020, the annual coupon due and the full principal due along with the interest was received by the segregated portfolio on June 12, 2020 and July 10, 2020 respectively. With these receipts, the segregated portfolio completed full recovery on July 10, 2020.</t>
  </si>
  <si>
    <t>i) Post the creation of the segregated portfolio i.e. 10.90% Vodafone Idea Ltd 02-Sep-2023 - Segregated Portfolio 2 on January 24, 2020, the annual coupon due and the full principal due along with the interest was received by the segregated portfolio on September 3, 2020, September 3, 2021, September 2, 2022 and September 1, 2023. With these receipts, the segregated portfolio completed full recovery on September 1, 2023.</t>
  </si>
  <si>
    <t>j) Risk-o-meter</t>
  </si>
  <si>
    <t>$$$ This scheme is under winding-up wherein SBI Fund Management Limited (SBIFM) was appointed as the liquidator as per the order of Hon'ble Supreme Court (SC) dated February 12, 2021. On July 7, 2024 , the SC accepted the closure report filed by SBIFM with regards to the winding up and allowed their request to transfer the amount remaining unclaimed to FTMF for further distribution in accordance with the applicable laws. On Jan 1, 2025, SBIFM transferred the cash balances pertaining to unclaimed payouts and expenses amounting to Rs 1,651.24 Lakhs to the scheme. All units in the scheme have been extinguished post distribution based on NAV dated May 2, 2025 which is the last declared NAV.</t>
  </si>
  <si>
    <t>(0.00)*</t>
  </si>
  <si>
    <t>Rs. 2,661.07 Lacs</t>
  </si>
  <si>
    <t>This scheme has exposure to floating rate or interest rate derivative instruments.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</si>
</sst>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_(* \(#,##0.00\);_(* &quot;-&quot;??_);_(@_)"/>
    <numFmt numFmtId="165" formatCode="#,##0.0000"/>
    <numFmt numFmtId="166" formatCode="#,##0.00%"/>
    <numFmt numFmtId="167" formatCode="#,##0.000"/>
    <numFmt numFmtId="168" formatCode="#,##0.0000_);\(#,##0.0000\)"/>
    <numFmt numFmtId="169" formatCode="0.000%"/>
  </numFmts>
  <fonts count="13" x14ac:knownFonts="1">
    <font>
      <sz val="11"/>
      <color theme="1"/>
      <name val="Calibri"/>
      <family val="2"/>
      <scheme val="minor"/>
    </font>
    <font>
      <b/>
      <sz val="9"/>
      <name val="Arial"/>
      <family val="2"/>
    </font>
    <font>
      <sz val="9"/>
      <name val="Arial"/>
      <family val="2"/>
    </font>
    <font>
      <b/>
      <sz val="8"/>
      <name val="Arial"/>
      <family val="2"/>
    </font>
    <font>
      <b/>
      <sz val="11"/>
      <color indexed="63"/>
      <name val="Arial"/>
      <family val="2"/>
    </font>
    <font>
      <u/>
      <sz val="11"/>
      <color theme="10"/>
      <name val="Calibri"/>
      <family val="2"/>
      <scheme val="minor"/>
    </font>
    <font>
      <sz val="9"/>
      <color theme="1"/>
      <name val="Arial"/>
      <family val="2"/>
    </font>
    <font>
      <b/>
      <sz val="8"/>
      <color theme="1"/>
      <name val="Arial"/>
      <family val="2"/>
    </font>
    <font>
      <sz val="8"/>
      <color theme="1"/>
      <name val="Arial"/>
      <family val="2"/>
    </font>
    <font>
      <b/>
      <sz val="9"/>
      <color theme="1"/>
      <name val="Arial"/>
      <family val="2"/>
    </font>
    <font>
      <u/>
      <sz val="8"/>
      <color theme="10"/>
      <name val="Arial"/>
      <family val="2"/>
    </font>
    <font>
      <sz val="8"/>
      <color rgb="FF000000"/>
      <name val="Arial"/>
      <family val="2"/>
    </font>
    <font>
      <sz val="11"/>
      <color theme="1"/>
      <name val="Calibri"/>
      <family val="2"/>
      <scheme val="minor"/>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4">
    <xf numFmtId="0" fontId="0" fillId="0" borderId="0"/>
    <xf numFmtId="0" fontId="5" fillId="0" borderId="0" applyNumberFormat="0" applyFill="0" applyBorder="0" applyAlignment="0" applyProtection="0"/>
    <xf numFmtId="9" fontId="12" fillId="0" borderId="0" applyFont="0" applyFill="0" applyBorder="0" applyAlignment="0" applyProtection="0"/>
    <xf numFmtId="43" fontId="12" fillId="0" borderId="0" applyFont="0" applyFill="0" applyBorder="0" applyAlignment="0" applyProtection="0"/>
  </cellStyleXfs>
  <cellXfs count="124">
    <xf numFmtId="0" fontId="0" fillId="0" borderId="0" xfId="0"/>
    <xf numFmtId="0" fontId="6" fillId="2" borderId="0" xfId="0" applyFont="1" applyFill="1"/>
    <xf numFmtId="0" fontId="1" fillId="2" borderId="0" xfId="0" applyFont="1" applyFill="1" applyAlignment="1">
      <alignment horizontal="left" vertical="top" wrapText="1"/>
    </xf>
    <xf numFmtId="0" fontId="2" fillId="2" borderId="0" xfId="0" applyFont="1" applyFill="1" applyAlignment="1">
      <alignment horizontal="left" vertical="top" wrapText="1"/>
    </xf>
    <xf numFmtId="4" fontId="2" fillId="2" borderId="0" xfId="0" applyNumberFormat="1" applyFont="1" applyFill="1" applyAlignment="1">
      <alignment horizontal="left" vertical="top" wrapText="1"/>
    </xf>
    <xf numFmtId="4" fontId="6" fillId="2" borderId="0" xfId="0" applyNumberFormat="1" applyFont="1" applyFill="1"/>
    <xf numFmtId="0" fontId="7" fillId="0" borderId="1" xfId="0" applyFont="1" applyBorder="1" applyAlignment="1">
      <alignment vertical="center"/>
    </xf>
    <xf numFmtId="0" fontId="8" fillId="2" borderId="0" xfId="0" applyFont="1" applyFill="1"/>
    <xf numFmtId="0" fontId="3" fillId="2" borderId="0" xfId="0" applyFont="1" applyFill="1" applyAlignment="1">
      <alignment horizontal="left" vertical="top"/>
    </xf>
    <xf numFmtId="4" fontId="8" fillId="3" borderId="0" xfId="0" applyNumberFormat="1" applyFont="1" applyFill="1"/>
    <xf numFmtId="39" fontId="8" fillId="2" borderId="0" xfId="0" applyNumberFormat="1" applyFont="1" applyFill="1"/>
    <xf numFmtId="39" fontId="8" fillId="3" borderId="0" xfId="0" applyNumberFormat="1" applyFont="1" applyFill="1"/>
    <xf numFmtId="2"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2" borderId="0" xfId="0" applyFont="1" applyFill="1"/>
    <xf numFmtId="39" fontId="7" fillId="3" borderId="0" xfId="0" applyNumberFormat="1" applyFont="1" applyFill="1"/>
    <xf numFmtId="0" fontId="7" fillId="2" borderId="2" xfId="0" applyFont="1" applyFill="1" applyBorder="1"/>
    <xf numFmtId="0" fontId="8" fillId="2" borderId="2" xfId="0" applyFont="1" applyFill="1" applyBorder="1"/>
    <xf numFmtId="39" fontId="8" fillId="2" borderId="2" xfId="0" applyNumberFormat="1" applyFont="1" applyFill="1" applyBorder="1"/>
    <xf numFmtId="39" fontId="8" fillId="3" borderId="2" xfId="0" applyNumberFormat="1" applyFont="1" applyFill="1" applyBorder="1"/>
    <xf numFmtId="0" fontId="7" fillId="2" borderId="3" xfId="0" applyFont="1" applyFill="1" applyBorder="1"/>
    <xf numFmtId="0" fontId="8" fillId="2" borderId="3" xfId="0" applyFont="1" applyFill="1" applyBorder="1"/>
    <xf numFmtId="39" fontId="8" fillId="2" borderId="3" xfId="0" applyNumberFormat="1" applyFont="1" applyFill="1" applyBorder="1"/>
    <xf numFmtId="39" fontId="8" fillId="3" borderId="3" xfId="0" applyNumberFormat="1" applyFont="1" applyFill="1" applyBorder="1"/>
    <xf numFmtId="3" fontId="8" fillId="2" borderId="3" xfId="0" applyNumberFormat="1" applyFont="1" applyFill="1" applyBorder="1"/>
    <xf numFmtId="39" fontId="7" fillId="2" borderId="3" xfId="0" applyNumberFormat="1" applyFont="1" applyFill="1" applyBorder="1"/>
    <xf numFmtId="39" fontId="7" fillId="3" borderId="3" xfId="0" applyNumberFormat="1" applyFont="1" applyFill="1" applyBorder="1"/>
    <xf numFmtId="0" fontId="7" fillId="2" borderId="4" xfId="0" applyFont="1" applyFill="1" applyBorder="1"/>
    <xf numFmtId="39" fontId="7" fillId="2" borderId="4" xfId="0" applyNumberFormat="1" applyFont="1" applyFill="1" applyBorder="1"/>
    <xf numFmtId="39" fontId="7" fillId="3" borderId="4" xfId="0" applyNumberFormat="1" applyFont="1" applyFill="1" applyBorder="1"/>
    <xf numFmtId="0" fontId="7" fillId="2" borderId="0" xfId="0" applyFont="1" applyFill="1" applyAlignment="1">
      <alignment horizontal="right"/>
    </xf>
    <xf numFmtId="165" fontId="8" fillId="2" borderId="0" xfId="0" applyNumberFormat="1" applyFont="1" applyFill="1"/>
    <xf numFmtId="0" fontId="7" fillId="2" borderId="1" xfId="0" applyFont="1" applyFill="1" applyBorder="1" applyAlignment="1">
      <alignment horizontal="center"/>
    </xf>
    <xf numFmtId="165" fontId="8" fillId="2" borderId="1" xfId="0" applyNumberFormat="1" applyFont="1" applyFill="1" applyBorder="1"/>
    <xf numFmtId="4" fontId="8" fillId="2" borderId="0" xfId="0" applyNumberFormat="1" applyFont="1" applyFill="1"/>
    <xf numFmtId="0" fontId="9" fillId="2" borderId="0" xfId="0" applyFont="1" applyFill="1"/>
    <xf numFmtId="166" fontId="8" fillId="2" borderId="0" xfId="0" applyNumberFormat="1" applyFont="1" applyFill="1"/>
    <xf numFmtId="0" fontId="7" fillId="0" borderId="5" xfId="0" applyFont="1" applyBorder="1" applyAlignment="1">
      <alignment vertical="center"/>
    </xf>
    <xf numFmtId="0" fontId="7" fillId="0" borderId="5" xfId="0" applyFont="1" applyBorder="1" applyAlignment="1">
      <alignment horizontal="center" vertical="center"/>
    </xf>
    <xf numFmtId="2" fontId="7" fillId="0" borderId="5" xfId="0" applyNumberFormat="1" applyFont="1" applyBorder="1" applyAlignment="1">
      <alignment horizontal="center" vertical="center"/>
    </xf>
    <xf numFmtId="0" fontId="9" fillId="2" borderId="5" xfId="0" applyFont="1" applyFill="1" applyBorder="1"/>
    <xf numFmtId="0" fontId="7" fillId="2" borderId="6" xfId="0" applyFont="1" applyFill="1" applyBorder="1"/>
    <xf numFmtId="0" fontId="8" fillId="2" borderId="6" xfId="0" applyFont="1" applyFill="1" applyBorder="1"/>
    <xf numFmtId="39" fontId="8" fillId="2" borderId="6" xfId="0" applyNumberFormat="1" applyFont="1" applyFill="1" applyBorder="1"/>
    <xf numFmtId="39" fontId="8" fillId="3" borderId="6" xfId="0" applyNumberFormat="1" applyFont="1" applyFill="1" applyBorder="1"/>
    <xf numFmtId="3" fontId="8" fillId="2" borderId="6" xfId="0" applyNumberFormat="1" applyFont="1" applyFill="1" applyBorder="1"/>
    <xf numFmtId="4" fontId="8" fillId="2" borderId="6" xfId="0" applyNumberFormat="1" applyFont="1" applyFill="1" applyBorder="1"/>
    <xf numFmtId="39" fontId="7" fillId="2" borderId="6" xfId="0" applyNumberFormat="1" applyFont="1" applyFill="1" applyBorder="1"/>
    <xf numFmtId="39" fontId="7" fillId="3" borderId="6" xfId="0" applyNumberFormat="1" applyFont="1" applyFill="1" applyBorder="1"/>
    <xf numFmtId="0" fontId="7" fillId="2" borderId="7" xfId="0" applyFont="1" applyFill="1" applyBorder="1"/>
    <xf numFmtId="39" fontId="7" fillId="2" borderId="7" xfId="0" applyNumberFormat="1" applyFont="1" applyFill="1" applyBorder="1"/>
    <xf numFmtId="39" fontId="7" fillId="3" borderId="7" xfId="0" applyNumberFormat="1" applyFont="1" applyFill="1" applyBorder="1"/>
    <xf numFmtId="2" fontId="7" fillId="0" borderId="1" xfId="0" applyNumberFormat="1" applyFont="1" applyBorder="1" applyAlignment="1">
      <alignment horizontal="center" vertical="center" wrapText="1"/>
    </xf>
    <xf numFmtId="2" fontId="7" fillId="0" borderId="5" xfId="0" applyNumberFormat="1" applyFont="1" applyBorder="1" applyAlignment="1">
      <alignment horizontal="center" vertical="center" wrapText="1"/>
    </xf>
    <xf numFmtId="0" fontId="9" fillId="2" borderId="5" xfId="0" applyFont="1" applyFill="1" applyBorder="1" applyAlignment="1">
      <alignment vertical="center" wrapText="1"/>
    </xf>
    <xf numFmtId="165" fontId="8" fillId="2" borderId="0" xfId="0" applyNumberFormat="1" applyFont="1" applyFill="1" applyAlignment="1">
      <alignment horizontal="right"/>
    </xf>
    <xf numFmtId="0" fontId="7" fillId="3" borderId="0" xfId="0" applyFont="1" applyFill="1"/>
    <xf numFmtId="0" fontId="8" fillId="3" borderId="0" xfId="0" applyFont="1" applyFill="1"/>
    <xf numFmtId="2" fontId="7" fillId="3" borderId="1" xfId="0" applyNumberFormat="1" applyFont="1" applyFill="1" applyBorder="1" applyAlignment="1">
      <alignment horizontal="center" vertical="center"/>
    </xf>
    <xf numFmtId="39" fontId="7" fillId="3" borderId="8" xfId="0" applyNumberFormat="1" applyFont="1" applyFill="1" applyBorder="1"/>
    <xf numFmtId="2" fontId="8" fillId="2" borderId="3" xfId="0" applyNumberFormat="1" applyFont="1" applyFill="1" applyBorder="1"/>
    <xf numFmtId="4" fontId="8" fillId="2" borderId="3" xfId="0" applyNumberFormat="1" applyFont="1" applyFill="1" applyBorder="1"/>
    <xf numFmtId="39" fontId="8" fillId="3" borderId="4" xfId="0" applyNumberFormat="1" applyFont="1" applyFill="1" applyBorder="1"/>
    <xf numFmtId="39" fontId="7" fillId="0" borderId="6" xfId="0" applyNumberFormat="1" applyFont="1" applyBorder="1"/>
    <xf numFmtId="4" fontId="7" fillId="0" borderId="0" xfId="0" applyNumberFormat="1" applyFont="1"/>
    <xf numFmtId="4" fontId="8" fillId="2" borderId="0" xfId="0" applyNumberFormat="1" applyFont="1" applyFill="1" applyAlignment="1">
      <alignment horizontal="right"/>
    </xf>
    <xf numFmtId="0" fontId="10" fillId="3" borderId="0" xfId="1" applyFont="1" applyFill="1"/>
    <xf numFmtId="0" fontId="7" fillId="3" borderId="0" xfId="0" applyFont="1" applyFill="1" applyAlignment="1">
      <alignment horizontal="left" wrapText="1"/>
    </xf>
    <xf numFmtId="0" fontId="7" fillId="3" borderId="0" xfId="0" applyFont="1" applyFill="1" applyAlignment="1">
      <alignment horizontal="left"/>
    </xf>
    <xf numFmtId="0" fontId="8" fillId="3" borderId="0" xfId="0" applyFont="1" applyFill="1" applyAlignment="1">
      <alignment horizontal="left" wrapText="1"/>
    </xf>
    <xf numFmtId="0" fontId="8" fillId="3" borderId="0" xfId="0" applyFont="1" applyFill="1" applyAlignment="1">
      <alignment horizontal="left"/>
    </xf>
    <xf numFmtId="39" fontId="7" fillId="3" borderId="0" xfId="0" applyNumberFormat="1" applyFont="1" applyFill="1" applyAlignment="1">
      <alignment horizontal="right"/>
    </xf>
    <xf numFmtId="167" fontId="8" fillId="2" borderId="0" xfId="0" applyNumberFormat="1" applyFont="1" applyFill="1"/>
    <xf numFmtId="0" fontId="7" fillId="3" borderId="2" xfId="0" applyFont="1" applyFill="1" applyBorder="1"/>
    <xf numFmtId="39" fontId="7" fillId="3" borderId="2" xfId="0" applyNumberFormat="1" applyFont="1" applyFill="1" applyBorder="1"/>
    <xf numFmtId="0" fontId="7" fillId="3" borderId="3" xfId="0" applyFont="1" applyFill="1" applyBorder="1"/>
    <xf numFmtId="0" fontId="7" fillId="3" borderId="3" xfId="0" applyFont="1" applyFill="1" applyBorder="1" applyAlignment="1">
      <alignment horizontal="center"/>
    </xf>
    <xf numFmtId="0" fontId="8" fillId="3" borderId="3" xfId="0" applyFont="1" applyFill="1" applyBorder="1"/>
    <xf numFmtId="0" fontId="7" fillId="3" borderId="3" xfId="0" applyFont="1" applyFill="1" applyBorder="1" applyAlignment="1">
      <alignment horizontal="center" wrapText="1"/>
    </xf>
    <xf numFmtId="0" fontId="8" fillId="2" borderId="11" xfId="0" applyFont="1" applyFill="1" applyBorder="1"/>
    <xf numFmtId="4" fontId="8" fillId="3" borderId="3" xfId="0" applyNumberFormat="1" applyFont="1" applyFill="1" applyBorder="1"/>
    <xf numFmtId="0" fontId="8" fillId="0" borderId="3" xfId="0" applyFont="1" applyBorder="1"/>
    <xf numFmtId="39" fontId="7" fillId="0" borderId="3" xfId="0" applyNumberFormat="1" applyFont="1" applyBorder="1"/>
    <xf numFmtId="0" fontId="7" fillId="3" borderId="4" xfId="0" applyFont="1" applyFill="1" applyBorder="1"/>
    <xf numFmtId="0" fontId="8" fillId="3" borderId="4" xfId="0" applyFont="1" applyFill="1" applyBorder="1"/>
    <xf numFmtId="4" fontId="7" fillId="3" borderId="4" xfId="0" applyNumberFormat="1" applyFont="1" applyFill="1" applyBorder="1"/>
    <xf numFmtId="0" fontId="5" fillId="3" borderId="0" xfId="1" applyFill="1"/>
    <xf numFmtId="0" fontId="7" fillId="0" borderId="3" xfId="0" applyFont="1" applyBorder="1"/>
    <xf numFmtId="168" fontId="8" fillId="2" borderId="3" xfId="0" applyNumberFormat="1" applyFont="1" applyFill="1" applyBorder="1"/>
    <xf numFmtId="168" fontId="8" fillId="2" borderId="3" xfId="0" applyNumberFormat="1" applyFont="1" applyFill="1" applyBorder="1" applyAlignment="1">
      <alignment horizontal="right"/>
    </xf>
    <xf numFmtId="0" fontId="7" fillId="0" borderId="4" xfId="0" applyFont="1" applyBorder="1"/>
    <xf numFmtId="0" fontId="8" fillId="0" borderId="4" xfId="0" applyFont="1" applyBorder="1"/>
    <xf numFmtId="4" fontId="7" fillId="0" borderId="4" xfId="0" applyNumberFormat="1" applyFont="1" applyBorder="1"/>
    <xf numFmtId="39" fontId="7" fillId="0" borderId="4" xfId="0" applyNumberFormat="1" applyFont="1" applyBorder="1"/>
    <xf numFmtId="0" fontId="7" fillId="3" borderId="0" xfId="0" applyFont="1" applyFill="1" applyAlignment="1">
      <alignment vertical="top"/>
    </xf>
    <xf numFmtId="0" fontId="7" fillId="3" borderId="0" xfId="0" applyFont="1" applyFill="1" applyAlignment="1">
      <alignment vertical="top" wrapText="1"/>
    </xf>
    <xf numFmtId="39" fontId="8" fillId="2" borderId="2" xfId="0" applyNumberFormat="1" applyFont="1" applyFill="1" applyBorder="1" applyAlignment="1">
      <alignment horizontal="center" vertical="center" wrapText="1"/>
    </xf>
    <xf numFmtId="0" fontId="8" fillId="2" borderId="3" xfId="0" applyFont="1" applyFill="1" applyBorder="1" applyAlignment="1">
      <alignment wrapText="1"/>
    </xf>
    <xf numFmtId="164" fontId="7" fillId="2" borderId="3" xfId="0" applyNumberFormat="1" applyFont="1" applyFill="1" applyBorder="1"/>
    <xf numFmtId="4" fontId="7" fillId="2" borderId="0" xfId="0" applyNumberFormat="1" applyFont="1" applyFill="1" applyAlignment="1">
      <alignment horizontal="right"/>
    </xf>
    <xf numFmtId="0" fontId="5" fillId="2" borderId="0" xfId="1" applyFill="1"/>
    <xf numFmtId="0" fontId="10" fillId="2" borderId="0" xfId="1" applyFont="1" applyFill="1"/>
    <xf numFmtId="0" fontId="7" fillId="0" borderId="1" xfId="0" applyFont="1" applyBorder="1" applyAlignment="1">
      <alignment horizontal="center" vertical="center" wrapText="1"/>
    </xf>
    <xf numFmtId="0" fontId="7" fillId="2" borderId="0" xfId="0" applyFont="1" applyFill="1" applyAlignment="1">
      <alignment vertical="top" wrapText="1"/>
    </xf>
    <xf numFmtId="0" fontId="11" fillId="3" borderId="0" xfId="0" applyFont="1" applyFill="1" applyAlignment="1">
      <alignment vertical="center"/>
    </xf>
    <xf numFmtId="169" fontId="8" fillId="2" borderId="0" xfId="2" applyNumberFormat="1" applyFont="1" applyFill="1"/>
    <xf numFmtId="39" fontId="7" fillId="2" borderId="0" xfId="0" applyNumberFormat="1" applyFont="1" applyFill="1"/>
    <xf numFmtId="43" fontId="7" fillId="3" borderId="6" xfId="3" applyFont="1" applyFill="1" applyBorder="1" applyAlignment="1">
      <alignment horizontal="right"/>
    </xf>
    <xf numFmtId="0" fontId="8" fillId="2" borderId="9" xfId="0" applyFont="1" applyFill="1" applyBorder="1"/>
    <xf numFmtId="0" fontId="8" fillId="2" borderId="10" xfId="0" applyFont="1" applyFill="1" applyBorder="1"/>
    <xf numFmtId="0" fontId="4" fillId="4" borderId="8" xfId="0" applyFont="1" applyFill="1" applyBorder="1" applyAlignment="1">
      <alignment horizontal="center" vertical="center" wrapText="1"/>
    </xf>
    <xf numFmtId="0" fontId="4" fillId="4" borderId="0" xfId="0" applyFont="1" applyFill="1" applyAlignment="1">
      <alignment horizontal="center" vertical="center" wrapText="1"/>
    </xf>
    <xf numFmtId="0" fontId="7" fillId="2" borderId="9" xfId="0" applyFont="1" applyFill="1" applyBorder="1"/>
    <xf numFmtId="0" fontId="7" fillId="2" borderId="10" xfId="0" applyFont="1" applyFill="1" applyBorder="1"/>
    <xf numFmtId="0" fontId="8" fillId="2" borderId="0" xfId="0" applyFont="1" applyFill="1" applyAlignment="1">
      <alignment vertical="top" wrapText="1"/>
    </xf>
    <xf numFmtId="0" fontId="8" fillId="3" borderId="0" xfId="0" applyFont="1" applyFill="1" applyAlignment="1">
      <alignment horizontal="left" wrapText="1"/>
    </xf>
    <xf numFmtId="0" fontId="7" fillId="2" borderId="0" xfId="0" applyFont="1" applyFill="1" applyAlignment="1">
      <alignment horizontal="left" vertical="center" wrapText="1"/>
    </xf>
    <xf numFmtId="0" fontId="7" fillId="2" borderId="0" xfId="0" applyFont="1" applyFill="1" applyAlignment="1">
      <alignment wrapText="1"/>
    </xf>
    <xf numFmtId="0" fontId="0" fillId="0" borderId="0" xfId="0" applyAlignment="1">
      <alignment wrapText="1"/>
    </xf>
    <xf numFmtId="0" fontId="7" fillId="2" borderId="0" xfId="0" applyFont="1" applyFill="1" applyAlignment="1">
      <alignment horizontal="justify" wrapText="1"/>
    </xf>
    <xf numFmtId="0" fontId="0" fillId="0" borderId="0" xfId="0" applyAlignment="1">
      <alignment horizontal="justify" wrapText="1"/>
    </xf>
    <xf numFmtId="0" fontId="8" fillId="3" borderId="0" xfId="0" applyFont="1" applyFill="1" applyAlignment="1">
      <alignment wrapText="1"/>
    </xf>
    <xf numFmtId="0" fontId="7" fillId="2" borderId="0" xfId="0" applyFont="1" applyFill="1" applyAlignment="1">
      <alignment horizontal="left" vertical="top" wrapText="1"/>
    </xf>
    <xf numFmtId="0" fontId="7" fillId="2" borderId="0" xfId="0" applyFont="1" applyFill="1" applyAlignment="1">
      <alignment vertical="top" wrapText="1"/>
    </xf>
  </cellXfs>
  <cellStyles count="4">
    <cellStyle name="Comma" xfId="3" builtinId="3"/>
    <cellStyle name="Hyperlink" xfId="1" builtinId="8"/>
    <cellStyle name="Normal" xfId="0" builtinId="0"/>
    <cellStyle name="Percent" xfId="2" builtinId="5"/>
  </cellStyles>
  <dxfs count="124">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
      <numFmt numFmtId="170" formatCode="&quot;0.00*&quo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1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0.png"/></Relationships>
</file>

<file path=xl/drawings/_rels/drawing1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jpeg"/></Relationships>
</file>

<file path=xl/drawings/_rels/drawing36.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128</xdr:row>
      <xdr:rowOff>123825</xdr:rowOff>
    </xdr:from>
    <xdr:to>
      <xdr:col>1</xdr:col>
      <xdr:colOff>285750</xdr:colOff>
      <xdr:row>140</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8478500"/>
          <a:ext cx="273367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111</xdr:row>
      <xdr:rowOff>0</xdr:rowOff>
    </xdr:from>
    <xdr:to>
      <xdr:col>1</xdr:col>
      <xdr:colOff>209550</xdr:colOff>
      <xdr:row>123</xdr:row>
      <xdr:rowOff>104775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5925800"/>
          <a:ext cx="2752725"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66</xdr:row>
      <xdr:rowOff>76200</xdr:rowOff>
    </xdr:from>
    <xdr:to>
      <xdr:col>1</xdr:col>
      <xdr:colOff>533400</xdr:colOff>
      <xdr:row>80</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715500"/>
          <a:ext cx="289560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48</xdr:row>
      <xdr:rowOff>9525</xdr:rowOff>
    </xdr:from>
    <xdr:to>
      <xdr:col>1</xdr:col>
      <xdr:colOff>381000</xdr:colOff>
      <xdr:row>61</xdr:row>
      <xdr:rowOff>38100</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7077075"/>
          <a:ext cx="2781300"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89</xdr:row>
      <xdr:rowOff>123825</xdr:rowOff>
    </xdr:from>
    <xdr:to>
      <xdr:col>1</xdr:col>
      <xdr:colOff>457200</xdr:colOff>
      <xdr:row>103</xdr:row>
      <xdr:rowOff>38100</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2763500"/>
          <a:ext cx="2895600"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71</xdr:row>
      <xdr:rowOff>19050</xdr:rowOff>
    </xdr:from>
    <xdr:to>
      <xdr:col>1</xdr:col>
      <xdr:colOff>276225</xdr:colOff>
      <xdr:row>84</xdr:row>
      <xdr:rowOff>57150</xdr:rowOff>
    </xdr:to>
    <xdr:pic>
      <xdr:nvPicPr>
        <xdr:cNvPr id="3" name="Picture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086975"/>
          <a:ext cx="278130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126</xdr:row>
      <xdr:rowOff>47625</xdr:rowOff>
    </xdr:from>
    <xdr:to>
      <xdr:col>1</xdr:col>
      <xdr:colOff>447675</xdr:colOff>
      <xdr:row>139</xdr:row>
      <xdr:rowOff>57150</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8402300"/>
          <a:ext cx="295275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109</xdr:row>
      <xdr:rowOff>9525</xdr:rowOff>
    </xdr:from>
    <xdr:to>
      <xdr:col>1</xdr:col>
      <xdr:colOff>352425</xdr:colOff>
      <xdr:row>122</xdr:row>
      <xdr:rowOff>85725</xdr:rowOff>
    </xdr:to>
    <xdr:pic>
      <xdr:nvPicPr>
        <xdr:cNvPr id="3" name="Picture 4">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15935325"/>
          <a:ext cx="2847975" cy="193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119</xdr:row>
      <xdr:rowOff>0</xdr:rowOff>
    </xdr:from>
    <xdr:to>
      <xdr:col>1</xdr:col>
      <xdr:colOff>371475</xdr:colOff>
      <xdr:row>132</xdr:row>
      <xdr:rowOff>114300</xdr:rowOff>
    </xdr:to>
    <xdr:pic>
      <xdr:nvPicPr>
        <xdr:cNvPr id="2" name="Picture 2">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7354550"/>
          <a:ext cx="29051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138</xdr:row>
      <xdr:rowOff>133350</xdr:rowOff>
    </xdr:from>
    <xdr:to>
      <xdr:col>1</xdr:col>
      <xdr:colOff>447675</xdr:colOff>
      <xdr:row>152</xdr:row>
      <xdr:rowOff>57150</xdr:rowOff>
    </xdr:to>
    <xdr:pic>
      <xdr:nvPicPr>
        <xdr:cNvPr id="3" name="Picture 3">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20202525"/>
          <a:ext cx="289560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120</xdr:row>
      <xdr:rowOff>121920</xdr:rowOff>
    </xdr:from>
    <xdr:to>
      <xdr:col>1</xdr:col>
      <xdr:colOff>203835</xdr:colOff>
      <xdr:row>134</xdr:row>
      <xdr:rowOff>87630</xdr:rowOff>
    </xdr:to>
    <xdr:pic>
      <xdr:nvPicPr>
        <xdr:cNvPr id="2" name="Picture 4">
          <a:extLst>
            <a:ext uri="{FF2B5EF4-FFF2-40B4-BE49-F238E27FC236}">
              <a16:creationId xmlns:a16="http://schemas.microsoft.com/office/drawing/2014/main" id="{E583CB86-AEF7-47F0-8DA9-78EF83E1D3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6809720"/>
          <a:ext cx="2870835" cy="1965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141</xdr:row>
      <xdr:rowOff>7620</xdr:rowOff>
    </xdr:from>
    <xdr:to>
      <xdr:col>1</xdr:col>
      <xdr:colOff>182880</xdr:colOff>
      <xdr:row>153</xdr:row>
      <xdr:rowOff>105909</xdr:rowOff>
    </xdr:to>
    <xdr:pic>
      <xdr:nvPicPr>
        <xdr:cNvPr id="3" name="Picture 2">
          <a:extLst>
            <a:ext uri="{FF2B5EF4-FFF2-40B4-BE49-F238E27FC236}">
              <a16:creationId xmlns:a16="http://schemas.microsoft.com/office/drawing/2014/main" id="{8226EFE1-55A2-47E1-85E2-9DFCA0379B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 y="19695795"/>
          <a:ext cx="2827020" cy="1812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155</xdr:row>
      <xdr:rowOff>85725</xdr:rowOff>
    </xdr:from>
    <xdr:to>
      <xdr:col>1</xdr:col>
      <xdr:colOff>371475</xdr:colOff>
      <xdr:row>169</xdr:row>
      <xdr:rowOff>9525</xdr:rowOff>
    </xdr:to>
    <xdr:pic>
      <xdr:nvPicPr>
        <xdr:cNvPr id="2" name="Picture 4">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2059900"/>
          <a:ext cx="287655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137</xdr:row>
      <xdr:rowOff>28575</xdr:rowOff>
    </xdr:from>
    <xdr:to>
      <xdr:col>1</xdr:col>
      <xdr:colOff>257175</xdr:colOff>
      <xdr:row>150</xdr:row>
      <xdr:rowOff>66675</xdr:rowOff>
    </xdr:to>
    <xdr:pic>
      <xdr:nvPicPr>
        <xdr:cNvPr id="3" name="Picture 3">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19431000"/>
          <a:ext cx="277177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133350</xdr:colOff>
      <xdr:row>164</xdr:row>
      <xdr:rowOff>104775</xdr:rowOff>
    </xdr:from>
    <xdr:to>
      <xdr:col>1</xdr:col>
      <xdr:colOff>533400</xdr:colOff>
      <xdr:row>178</xdr:row>
      <xdr:rowOff>28575</xdr:rowOff>
    </xdr:to>
    <xdr:pic>
      <xdr:nvPicPr>
        <xdr:cNvPr id="2" name="Picture 3">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1955125"/>
          <a:ext cx="29813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145</xdr:row>
      <xdr:rowOff>85725</xdr:rowOff>
    </xdr:from>
    <xdr:to>
      <xdr:col>1</xdr:col>
      <xdr:colOff>438150</xdr:colOff>
      <xdr:row>159</xdr:row>
      <xdr:rowOff>28575</xdr:rowOff>
    </xdr:to>
    <xdr:pic>
      <xdr:nvPicPr>
        <xdr:cNvPr id="3" name="Picture 4">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19221450"/>
          <a:ext cx="2847975"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133350</xdr:colOff>
      <xdr:row>138</xdr:row>
      <xdr:rowOff>19050</xdr:rowOff>
    </xdr:from>
    <xdr:to>
      <xdr:col>1</xdr:col>
      <xdr:colOff>314325</xdr:colOff>
      <xdr:row>151</xdr:row>
      <xdr:rowOff>114300</xdr:rowOff>
    </xdr:to>
    <xdr:pic>
      <xdr:nvPicPr>
        <xdr:cNvPr id="2" name="Picture 4">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8869025"/>
          <a:ext cx="28765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158</xdr:row>
      <xdr:rowOff>38100</xdr:rowOff>
    </xdr:from>
    <xdr:to>
      <xdr:col>1</xdr:col>
      <xdr:colOff>333375</xdr:colOff>
      <xdr:row>170</xdr:row>
      <xdr:rowOff>19050</xdr:rowOff>
    </xdr:to>
    <xdr:pic>
      <xdr:nvPicPr>
        <xdr:cNvPr id="3" name="Picture 3">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21745575"/>
          <a:ext cx="300037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133350</xdr:colOff>
      <xdr:row>199</xdr:row>
      <xdr:rowOff>85725</xdr:rowOff>
    </xdr:from>
    <xdr:to>
      <xdr:col>1</xdr:col>
      <xdr:colOff>114300</xdr:colOff>
      <xdr:row>211</xdr:row>
      <xdr:rowOff>57150</xdr:rowOff>
    </xdr:to>
    <xdr:pic>
      <xdr:nvPicPr>
        <xdr:cNvPr id="2" name="Picture 2">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7184350"/>
          <a:ext cx="2562225"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180</xdr:row>
      <xdr:rowOff>0</xdr:rowOff>
    </xdr:from>
    <xdr:to>
      <xdr:col>1</xdr:col>
      <xdr:colOff>285750</xdr:colOff>
      <xdr:row>193</xdr:row>
      <xdr:rowOff>114300</xdr:rowOff>
    </xdr:to>
    <xdr:pic>
      <xdr:nvPicPr>
        <xdr:cNvPr id="3" name="Picture 3">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4384000"/>
          <a:ext cx="280987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114300</xdr:colOff>
      <xdr:row>128</xdr:row>
      <xdr:rowOff>0</xdr:rowOff>
    </xdr:from>
    <xdr:to>
      <xdr:col>1</xdr:col>
      <xdr:colOff>514350</xdr:colOff>
      <xdr:row>142</xdr:row>
      <xdr:rowOff>38100</xdr:rowOff>
    </xdr:to>
    <xdr:pic>
      <xdr:nvPicPr>
        <xdr:cNvPr id="2" name="Picture 4">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856422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108</xdr:row>
      <xdr:rowOff>76200</xdr:rowOff>
    </xdr:from>
    <xdr:to>
      <xdr:col>1</xdr:col>
      <xdr:colOff>514350</xdr:colOff>
      <xdr:row>122</xdr:row>
      <xdr:rowOff>114300</xdr:rowOff>
    </xdr:to>
    <xdr:pic>
      <xdr:nvPicPr>
        <xdr:cNvPr id="3" name="Picture 5">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578292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87</xdr:row>
      <xdr:rowOff>9525</xdr:rowOff>
    </xdr:from>
    <xdr:to>
      <xdr:col>1</xdr:col>
      <xdr:colOff>342900</xdr:colOff>
      <xdr:row>100</xdr:row>
      <xdr:rowOff>104775</xdr:rowOff>
    </xdr:to>
    <xdr:pic>
      <xdr:nvPicPr>
        <xdr:cNvPr id="4" name="Picture 6">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12715875"/>
          <a:ext cx="28765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71</xdr:row>
      <xdr:rowOff>123825</xdr:rowOff>
    </xdr:from>
    <xdr:to>
      <xdr:col>1</xdr:col>
      <xdr:colOff>333375</xdr:colOff>
      <xdr:row>84</xdr:row>
      <xdr:rowOff>114300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0477500"/>
          <a:ext cx="26765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51</xdr:row>
      <xdr:rowOff>133350</xdr:rowOff>
    </xdr:from>
    <xdr:to>
      <xdr:col>1</xdr:col>
      <xdr:colOff>447675</xdr:colOff>
      <xdr:row>65</xdr:row>
      <xdr:rowOff>114300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7629525"/>
          <a:ext cx="2838450"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19050</xdr:colOff>
      <xdr:row>88</xdr:row>
      <xdr:rowOff>57150</xdr:rowOff>
    </xdr:from>
    <xdr:to>
      <xdr:col>1</xdr:col>
      <xdr:colOff>542925</xdr:colOff>
      <xdr:row>102</xdr:row>
      <xdr:rowOff>95250</xdr:rowOff>
    </xdr:to>
    <xdr:pic>
      <xdr:nvPicPr>
        <xdr:cNvPr id="2" name="Picture 3">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262062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67</xdr:row>
      <xdr:rowOff>0</xdr:rowOff>
    </xdr:from>
    <xdr:to>
      <xdr:col>1</xdr:col>
      <xdr:colOff>400050</xdr:colOff>
      <xdr:row>80</xdr:row>
      <xdr:rowOff>95250</xdr:rowOff>
    </xdr:to>
    <xdr:pic>
      <xdr:nvPicPr>
        <xdr:cNvPr id="3" name="Picture 4">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9563100"/>
          <a:ext cx="28765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104775</xdr:colOff>
      <xdr:row>162</xdr:row>
      <xdr:rowOff>66675</xdr:rowOff>
    </xdr:from>
    <xdr:to>
      <xdr:col>1</xdr:col>
      <xdr:colOff>628650</xdr:colOff>
      <xdr:row>176</xdr:row>
      <xdr:rowOff>104775</xdr:rowOff>
    </xdr:to>
    <xdr:pic>
      <xdr:nvPicPr>
        <xdr:cNvPr id="2" name="Picture 5">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277427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142</xdr:row>
      <xdr:rowOff>123825</xdr:rowOff>
    </xdr:from>
    <xdr:to>
      <xdr:col>1</xdr:col>
      <xdr:colOff>342900</xdr:colOff>
      <xdr:row>156</xdr:row>
      <xdr:rowOff>95250</xdr:rowOff>
    </xdr:to>
    <xdr:pic>
      <xdr:nvPicPr>
        <xdr:cNvPr id="3" name="Picture 6">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9973925"/>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76200</xdr:colOff>
      <xdr:row>136</xdr:row>
      <xdr:rowOff>57150</xdr:rowOff>
    </xdr:from>
    <xdr:to>
      <xdr:col>1</xdr:col>
      <xdr:colOff>600075</xdr:colOff>
      <xdr:row>150</xdr:row>
      <xdr:rowOff>95250</xdr:rowOff>
    </xdr:to>
    <xdr:pic>
      <xdr:nvPicPr>
        <xdr:cNvPr id="2" name="Picture 3">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905000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114</xdr:row>
      <xdr:rowOff>95250</xdr:rowOff>
    </xdr:from>
    <xdr:to>
      <xdr:col>1</xdr:col>
      <xdr:colOff>419100</xdr:colOff>
      <xdr:row>128</xdr:row>
      <xdr:rowOff>66675</xdr:rowOff>
    </xdr:to>
    <xdr:pic>
      <xdr:nvPicPr>
        <xdr:cNvPr id="3" name="Picture 4">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5944850"/>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95250</xdr:colOff>
      <xdr:row>162</xdr:row>
      <xdr:rowOff>95250</xdr:rowOff>
    </xdr:from>
    <xdr:to>
      <xdr:col>1</xdr:col>
      <xdr:colOff>619125</xdr:colOff>
      <xdr:row>177</xdr:row>
      <xdr:rowOff>0</xdr:rowOff>
    </xdr:to>
    <xdr:pic>
      <xdr:nvPicPr>
        <xdr:cNvPr id="2" name="Picture 3">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2659975"/>
          <a:ext cx="3105150"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142</xdr:row>
      <xdr:rowOff>76200</xdr:rowOff>
    </xdr:from>
    <xdr:to>
      <xdr:col>1</xdr:col>
      <xdr:colOff>447675</xdr:colOff>
      <xdr:row>156</xdr:row>
      <xdr:rowOff>47625</xdr:rowOff>
    </xdr:to>
    <xdr:pic>
      <xdr:nvPicPr>
        <xdr:cNvPr id="3" name="Picture 4">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9783425"/>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57150</xdr:colOff>
      <xdr:row>117</xdr:row>
      <xdr:rowOff>47625</xdr:rowOff>
    </xdr:from>
    <xdr:to>
      <xdr:col>1</xdr:col>
      <xdr:colOff>466725</xdr:colOff>
      <xdr:row>131</xdr:row>
      <xdr:rowOff>9525</xdr:rowOff>
    </xdr:to>
    <xdr:pic>
      <xdr:nvPicPr>
        <xdr:cNvPr id="2" name="Picture 3">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7325975"/>
          <a:ext cx="29908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95</xdr:row>
      <xdr:rowOff>104775</xdr:rowOff>
    </xdr:from>
    <xdr:to>
      <xdr:col>1</xdr:col>
      <xdr:colOff>476250</xdr:colOff>
      <xdr:row>109</xdr:row>
      <xdr:rowOff>76200</xdr:rowOff>
    </xdr:to>
    <xdr:pic>
      <xdr:nvPicPr>
        <xdr:cNvPr id="3" name="Picture 4">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14239875"/>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106</xdr:row>
      <xdr:rowOff>66675</xdr:rowOff>
    </xdr:from>
    <xdr:to>
      <xdr:col>1</xdr:col>
      <xdr:colOff>542925</xdr:colOff>
      <xdr:row>120</xdr:row>
      <xdr:rowOff>104775</xdr:rowOff>
    </xdr:to>
    <xdr:pic>
      <xdr:nvPicPr>
        <xdr:cNvPr id="2" name="Picture 3">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577340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87</xdr:row>
      <xdr:rowOff>0</xdr:rowOff>
    </xdr:from>
    <xdr:to>
      <xdr:col>1</xdr:col>
      <xdr:colOff>371475</xdr:colOff>
      <xdr:row>100</xdr:row>
      <xdr:rowOff>95250</xdr:rowOff>
    </xdr:to>
    <xdr:pic>
      <xdr:nvPicPr>
        <xdr:cNvPr id="3" name="Picture 4">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2992100"/>
          <a:ext cx="28765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76200</xdr:colOff>
      <xdr:row>94</xdr:row>
      <xdr:rowOff>38100</xdr:rowOff>
    </xdr:from>
    <xdr:to>
      <xdr:col>1</xdr:col>
      <xdr:colOff>600075</xdr:colOff>
      <xdr:row>108</xdr:row>
      <xdr:rowOff>76200</xdr:rowOff>
    </xdr:to>
    <xdr:pic>
      <xdr:nvPicPr>
        <xdr:cNvPr id="2" name="Picture 3">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317307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74</xdr:row>
      <xdr:rowOff>95250</xdr:rowOff>
    </xdr:from>
    <xdr:to>
      <xdr:col>1</xdr:col>
      <xdr:colOff>400050</xdr:colOff>
      <xdr:row>88</xdr:row>
      <xdr:rowOff>57150</xdr:rowOff>
    </xdr:to>
    <xdr:pic>
      <xdr:nvPicPr>
        <xdr:cNvPr id="3" name="Picture 4">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0372725"/>
          <a:ext cx="28765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92</xdr:row>
      <xdr:rowOff>0</xdr:rowOff>
    </xdr:from>
    <xdr:to>
      <xdr:col>1</xdr:col>
      <xdr:colOff>485775</xdr:colOff>
      <xdr:row>105</xdr:row>
      <xdr:rowOff>104775</xdr:rowOff>
    </xdr:to>
    <xdr:pic>
      <xdr:nvPicPr>
        <xdr:cNvPr id="2" name="Picture 3">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2992100"/>
          <a:ext cx="30003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72</xdr:row>
      <xdr:rowOff>57150</xdr:rowOff>
    </xdr:from>
    <xdr:to>
      <xdr:col>1</xdr:col>
      <xdr:colOff>342900</xdr:colOff>
      <xdr:row>86</xdr:row>
      <xdr:rowOff>28575</xdr:rowOff>
    </xdr:to>
    <xdr:pic>
      <xdr:nvPicPr>
        <xdr:cNvPr id="3" name="Picture 4">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0191750"/>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95250</xdr:colOff>
      <xdr:row>129</xdr:row>
      <xdr:rowOff>95250</xdr:rowOff>
    </xdr:from>
    <xdr:to>
      <xdr:col>1</xdr:col>
      <xdr:colOff>619125</xdr:colOff>
      <xdr:row>144</xdr:row>
      <xdr:rowOff>0</xdr:rowOff>
    </xdr:to>
    <xdr:pic>
      <xdr:nvPicPr>
        <xdr:cNvPr id="2" name="Picture 3">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7945100"/>
          <a:ext cx="3105150"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107</xdr:row>
      <xdr:rowOff>66675</xdr:rowOff>
    </xdr:from>
    <xdr:to>
      <xdr:col>1</xdr:col>
      <xdr:colOff>400050</xdr:colOff>
      <xdr:row>121</xdr:row>
      <xdr:rowOff>38100</xdr:rowOff>
    </xdr:to>
    <xdr:pic>
      <xdr:nvPicPr>
        <xdr:cNvPr id="3" name="Picture 4">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4773275"/>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95250</xdr:colOff>
      <xdr:row>141</xdr:row>
      <xdr:rowOff>38100</xdr:rowOff>
    </xdr:from>
    <xdr:to>
      <xdr:col>1</xdr:col>
      <xdr:colOff>495300</xdr:colOff>
      <xdr:row>155</xdr:row>
      <xdr:rowOff>76200</xdr:rowOff>
    </xdr:to>
    <xdr:pic>
      <xdr:nvPicPr>
        <xdr:cNvPr id="2" name="Picture 4">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003107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120</xdr:row>
      <xdr:rowOff>19050</xdr:rowOff>
    </xdr:from>
    <xdr:to>
      <xdr:col>1</xdr:col>
      <xdr:colOff>400050</xdr:colOff>
      <xdr:row>134</xdr:row>
      <xdr:rowOff>57150</xdr:rowOff>
    </xdr:to>
    <xdr:pic>
      <xdr:nvPicPr>
        <xdr:cNvPr id="3" name="Picture 5">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01165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99</xdr:row>
      <xdr:rowOff>57150</xdr:rowOff>
    </xdr:from>
    <xdr:to>
      <xdr:col>1</xdr:col>
      <xdr:colOff>304800</xdr:colOff>
      <xdr:row>113</xdr:row>
      <xdr:rowOff>28575</xdr:rowOff>
    </xdr:to>
    <xdr:pic>
      <xdr:nvPicPr>
        <xdr:cNvPr id="4" name="Picture 6">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4049375"/>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142</xdr:row>
      <xdr:rowOff>114300</xdr:rowOff>
    </xdr:from>
    <xdr:to>
      <xdr:col>1</xdr:col>
      <xdr:colOff>457200</xdr:colOff>
      <xdr:row>154</xdr:row>
      <xdr:rowOff>114300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0326350"/>
          <a:ext cx="273367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125</xdr:row>
      <xdr:rowOff>0</xdr:rowOff>
    </xdr:from>
    <xdr:to>
      <xdr:col>1</xdr:col>
      <xdr:colOff>371475</xdr:colOff>
      <xdr:row>137</xdr:row>
      <xdr:rowOff>114300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17783175"/>
          <a:ext cx="276225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57150</xdr:colOff>
      <xdr:row>93</xdr:row>
      <xdr:rowOff>19050</xdr:rowOff>
    </xdr:from>
    <xdr:to>
      <xdr:col>1</xdr:col>
      <xdr:colOff>581025</xdr:colOff>
      <xdr:row>107</xdr:row>
      <xdr:rowOff>57150</xdr:rowOff>
    </xdr:to>
    <xdr:pic>
      <xdr:nvPicPr>
        <xdr:cNvPr id="2" name="Picture 3">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329690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73</xdr:row>
      <xdr:rowOff>57150</xdr:rowOff>
    </xdr:from>
    <xdr:to>
      <xdr:col>1</xdr:col>
      <xdr:colOff>504825</xdr:colOff>
      <xdr:row>87</xdr:row>
      <xdr:rowOff>28575</xdr:rowOff>
    </xdr:to>
    <xdr:pic>
      <xdr:nvPicPr>
        <xdr:cNvPr id="3" name="Picture 4">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10477500"/>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171450</xdr:colOff>
      <xdr:row>110</xdr:row>
      <xdr:rowOff>0</xdr:rowOff>
    </xdr:from>
    <xdr:to>
      <xdr:col>1</xdr:col>
      <xdr:colOff>695325</xdr:colOff>
      <xdr:row>124</xdr:row>
      <xdr:rowOff>38100</xdr:rowOff>
    </xdr:to>
    <xdr:pic>
      <xdr:nvPicPr>
        <xdr:cNvPr id="2" name="Picture 3">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584960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90</xdr:row>
      <xdr:rowOff>85725</xdr:rowOff>
    </xdr:from>
    <xdr:to>
      <xdr:col>1</xdr:col>
      <xdr:colOff>457200</xdr:colOff>
      <xdr:row>104</xdr:row>
      <xdr:rowOff>57150</xdr:rowOff>
    </xdr:to>
    <xdr:pic>
      <xdr:nvPicPr>
        <xdr:cNvPr id="3" name="Picture 4">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3077825"/>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171450</xdr:colOff>
      <xdr:row>109</xdr:row>
      <xdr:rowOff>66675</xdr:rowOff>
    </xdr:from>
    <xdr:to>
      <xdr:col>1</xdr:col>
      <xdr:colOff>695325</xdr:colOff>
      <xdr:row>123</xdr:row>
      <xdr:rowOff>104775</xdr:rowOff>
    </xdr:to>
    <xdr:pic>
      <xdr:nvPicPr>
        <xdr:cNvPr id="2" name="Picture 3">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563052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89</xdr:row>
      <xdr:rowOff>114300</xdr:rowOff>
    </xdr:from>
    <xdr:to>
      <xdr:col>1</xdr:col>
      <xdr:colOff>476250</xdr:colOff>
      <xdr:row>103</xdr:row>
      <xdr:rowOff>85725</xdr:rowOff>
    </xdr:to>
    <xdr:pic>
      <xdr:nvPicPr>
        <xdr:cNvPr id="3" name="Picture 4">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12820650"/>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171450</xdr:colOff>
      <xdr:row>118</xdr:row>
      <xdr:rowOff>57150</xdr:rowOff>
    </xdr:from>
    <xdr:to>
      <xdr:col>1</xdr:col>
      <xdr:colOff>695325</xdr:colOff>
      <xdr:row>132</xdr:row>
      <xdr:rowOff>95250</xdr:rowOff>
    </xdr:to>
    <xdr:pic>
      <xdr:nvPicPr>
        <xdr:cNvPr id="2" name="Picture 3">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633537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97</xdr:row>
      <xdr:rowOff>114300</xdr:rowOff>
    </xdr:from>
    <xdr:to>
      <xdr:col>1</xdr:col>
      <xdr:colOff>428625</xdr:colOff>
      <xdr:row>111</xdr:row>
      <xdr:rowOff>85725</xdr:rowOff>
    </xdr:to>
    <xdr:pic>
      <xdr:nvPicPr>
        <xdr:cNvPr id="3" name="Picture 4">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3392150"/>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57150</xdr:colOff>
      <xdr:row>55</xdr:row>
      <xdr:rowOff>104775</xdr:rowOff>
    </xdr:from>
    <xdr:to>
      <xdr:col>1</xdr:col>
      <xdr:colOff>676275</xdr:colOff>
      <xdr:row>70</xdr:row>
      <xdr:rowOff>19050</xdr:rowOff>
    </xdr:to>
    <xdr:pic>
      <xdr:nvPicPr>
        <xdr:cNvPr id="2" name="Picture 3">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8096250"/>
          <a:ext cx="312420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35</xdr:row>
      <xdr:rowOff>19050</xdr:rowOff>
    </xdr:from>
    <xdr:to>
      <xdr:col>1</xdr:col>
      <xdr:colOff>476250</xdr:colOff>
      <xdr:row>48</xdr:row>
      <xdr:rowOff>123825</xdr:rowOff>
    </xdr:to>
    <xdr:pic>
      <xdr:nvPicPr>
        <xdr:cNvPr id="3" name="Picture 4">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5153025"/>
          <a:ext cx="28860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57150</xdr:colOff>
      <xdr:row>47</xdr:row>
      <xdr:rowOff>0</xdr:rowOff>
    </xdr:from>
    <xdr:to>
      <xdr:col>1</xdr:col>
      <xdr:colOff>333375</xdr:colOff>
      <xdr:row>60</xdr:row>
      <xdr:rowOff>38100</xdr:rowOff>
    </xdr:to>
    <xdr:pic>
      <xdr:nvPicPr>
        <xdr:cNvPr id="2" name="Picture 3">
          <a:extLst>
            <a:ext uri="{FF2B5EF4-FFF2-40B4-BE49-F238E27FC236}">
              <a16:creationId xmlns:a16="http://schemas.microsoft.com/office/drawing/2014/main" id="{00000000-0008-0000-2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562725"/>
          <a:ext cx="278130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66</xdr:row>
      <xdr:rowOff>0</xdr:rowOff>
    </xdr:from>
    <xdr:to>
      <xdr:col>1</xdr:col>
      <xdr:colOff>285750</xdr:colOff>
      <xdr:row>78</xdr:row>
      <xdr:rowOff>0</xdr:rowOff>
    </xdr:to>
    <xdr:pic>
      <xdr:nvPicPr>
        <xdr:cNvPr id="3" name="Picture 3">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9277350"/>
          <a:ext cx="273367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114300</xdr:colOff>
      <xdr:row>45</xdr:row>
      <xdr:rowOff>57150</xdr:rowOff>
    </xdr:from>
    <xdr:to>
      <xdr:col>1</xdr:col>
      <xdr:colOff>647700</xdr:colOff>
      <xdr:row>59</xdr:row>
      <xdr:rowOff>95250</xdr:rowOff>
    </xdr:to>
    <xdr:pic>
      <xdr:nvPicPr>
        <xdr:cNvPr id="2" name="Picture 4">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638925"/>
          <a:ext cx="303847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66</xdr:row>
      <xdr:rowOff>38100</xdr:rowOff>
    </xdr:from>
    <xdr:to>
      <xdr:col>1</xdr:col>
      <xdr:colOff>676275</xdr:colOff>
      <xdr:row>79</xdr:row>
      <xdr:rowOff>47625</xdr:rowOff>
    </xdr:to>
    <xdr:pic>
      <xdr:nvPicPr>
        <xdr:cNvPr id="5" name="Picture 4">
          <a:extLst>
            <a:ext uri="{FF2B5EF4-FFF2-40B4-BE49-F238E27FC236}">
              <a16:creationId xmlns:a16="http://schemas.microsoft.com/office/drawing/2014/main" id="{16CA6E85-A11B-4F69-89DF-3338A5B83B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8854440"/>
          <a:ext cx="3023235" cy="1693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102</xdr:row>
      <xdr:rowOff>0</xdr:rowOff>
    </xdr:from>
    <xdr:to>
      <xdr:col>1</xdr:col>
      <xdr:colOff>161925</xdr:colOff>
      <xdr:row>114</xdr:row>
      <xdr:rowOff>0</xdr:rowOff>
    </xdr:to>
    <xdr:pic>
      <xdr:nvPicPr>
        <xdr:cNvPr id="2" name="Picture 3">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5116175"/>
          <a:ext cx="270510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84</xdr:row>
      <xdr:rowOff>0</xdr:rowOff>
    </xdr:from>
    <xdr:to>
      <xdr:col>1</xdr:col>
      <xdr:colOff>190500</xdr:colOff>
      <xdr:row>97</xdr:row>
      <xdr:rowOff>38100</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544425"/>
          <a:ext cx="277177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120</xdr:row>
      <xdr:rowOff>57150</xdr:rowOff>
    </xdr:from>
    <xdr:to>
      <xdr:col>1</xdr:col>
      <xdr:colOff>247650</xdr:colOff>
      <xdr:row>133</xdr:row>
      <xdr:rowOff>95250</xdr:rowOff>
    </xdr:to>
    <xdr:pic>
      <xdr:nvPicPr>
        <xdr:cNvPr id="2" name="Picture 3">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7125950"/>
          <a:ext cx="277177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106680</xdr:colOff>
      <xdr:row>139</xdr:row>
      <xdr:rowOff>60960</xdr:rowOff>
    </xdr:from>
    <xdr:to>
      <xdr:col>1</xdr:col>
      <xdr:colOff>401955</xdr:colOff>
      <xdr:row>152</xdr:row>
      <xdr:rowOff>114300</xdr:rowOff>
    </xdr:to>
    <xdr:pic>
      <xdr:nvPicPr>
        <xdr:cNvPr id="4" name="Picture 3">
          <a:extLst>
            <a:ext uri="{FF2B5EF4-FFF2-40B4-BE49-F238E27FC236}">
              <a16:creationId xmlns:a16="http://schemas.microsoft.com/office/drawing/2014/main" id="{53D84728-D094-4A54-AC64-5D6EFBB3C4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680" y="18021300"/>
          <a:ext cx="2947035" cy="173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142875</xdr:colOff>
      <xdr:row>119</xdr:row>
      <xdr:rowOff>85725</xdr:rowOff>
    </xdr:from>
    <xdr:to>
      <xdr:col>1</xdr:col>
      <xdr:colOff>295275</xdr:colOff>
      <xdr:row>131</xdr:row>
      <xdr:rowOff>114300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7059275"/>
          <a:ext cx="27336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101</xdr:row>
      <xdr:rowOff>0</xdr:rowOff>
    </xdr:from>
    <xdr:to>
      <xdr:col>1</xdr:col>
      <xdr:colOff>180975</xdr:colOff>
      <xdr:row>114</xdr:row>
      <xdr:rowOff>38100</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401800"/>
          <a:ext cx="276225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116</xdr:row>
      <xdr:rowOff>142875</xdr:rowOff>
    </xdr:from>
    <xdr:to>
      <xdr:col>1</xdr:col>
      <xdr:colOff>142875</xdr:colOff>
      <xdr:row>128</xdr:row>
      <xdr:rowOff>123825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211675"/>
          <a:ext cx="2724150"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98</xdr:row>
      <xdr:rowOff>0</xdr:rowOff>
    </xdr:from>
    <xdr:to>
      <xdr:col>1</xdr:col>
      <xdr:colOff>180975</xdr:colOff>
      <xdr:row>110</xdr:row>
      <xdr:rowOff>114300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4497050"/>
          <a:ext cx="27432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76</xdr:row>
      <xdr:rowOff>76200</xdr:rowOff>
    </xdr:from>
    <xdr:to>
      <xdr:col>1</xdr:col>
      <xdr:colOff>371475</xdr:colOff>
      <xdr:row>90</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1287125"/>
          <a:ext cx="287655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59</xdr:row>
      <xdr:rowOff>0</xdr:rowOff>
    </xdr:from>
    <xdr:to>
      <xdr:col>1</xdr:col>
      <xdr:colOff>219075</xdr:colOff>
      <xdr:row>72</xdr:row>
      <xdr:rowOff>38100</xdr:rowOff>
    </xdr:to>
    <xdr:pic>
      <xdr:nvPicPr>
        <xdr:cNvPr id="3" name="Picture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8782050"/>
          <a:ext cx="277177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111</xdr:row>
      <xdr:rowOff>104775</xdr:rowOff>
    </xdr:from>
    <xdr:to>
      <xdr:col>1</xdr:col>
      <xdr:colOff>257175</xdr:colOff>
      <xdr:row>123</xdr:row>
      <xdr:rowOff>104775</xdr:rowOff>
    </xdr:to>
    <xdr:pic>
      <xdr:nvPicPr>
        <xdr:cNvPr id="2" name="Picture 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6602075"/>
          <a:ext cx="272415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92</xdr:row>
      <xdr:rowOff>95250</xdr:rowOff>
    </xdr:from>
    <xdr:to>
      <xdr:col>1</xdr:col>
      <xdr:colOff>190500</xdr:colOff>
      <xdr:row>105</xdr:row>
      <xdr:rowOff>66675</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3877925"/>
          <a:ext cx="27432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franklintempletonindia.com/downloadsServlet/pdf/product-labels-jg9o5k7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franklintempletonindia.com/downloadsServlet/pdf/product-labels-jg9o5k7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www.franklintempletonindia.com/downloadsServlet/pdf/product-labels-jg9o5k7l"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franklintempletonindia.com/download/en-in/valuation-policy/644a9c97-0a3f-4cac-af1e-dd41cc3bab05/Unlisted%20Equity%20Valuation%202025.pdf" TargetMode="External"/><Relationship Id="rId1" Type="http://schemas.openxmlformats.org/officeDocument/2006/relationships/hyperlink" Target="https://www.franklintempletonindia.com/download/en-in/valuation-policy/f5b41266-40b4-4c9f-9aa8-c9cef9e3ecd2/Additional-disclosure-valuation-policy-ixahxj0q-en-in.pdf"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www.franklintempletonindia.com/downloadsServlet/pdf/product-labels-jg9o5k7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www.franklintempletonindia.com/downloadsServlet/pdf/product-labels-jg9o5k7l"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https://www.franklintempletonindia.com/downloadsServlet/pdf/product-labels-jg9o5k7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https://www.franklintempletonindia.com/downloadsServlet/pdf/product-labels-jg9o5k7l"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https://www.franklintempletonindia.com/downloadsServlet/pdf/product-labels-jg9o5k7l"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9.bin"/><Relationship Id="rId1" Type="http://schemas.openxmlformats.org/officeDocument/2006/relationships/hyperlink" Target="https://www.franklintempletonindia.com/downloadsServlet/pdf/product-labels-jg9o5k7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https://www.franklintempletonindia.com/downloadsServlet/pdf/product-labels-jg9o5k7l"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1.bin"/><Relationship Id="rId1" Type="http://schemas.openxmlformats.org/officeDocument/2006/relationships/hyperlink" Target="https://www.franklintempletonindia.com/downloadsServlet/pdf/product-labels-jg9o5k7l"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2.bin"/><Relationship Id="rId1" Type="http://schemas.openxmlformats.org/officeDocument/2006/relationships/hyperlink" Target="https://www.franklintempletonindia.com/downloadsServlet/pdf/product-labels-jg9o5k7l" TargetMode="Externa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s://www.franklintempletonindia.com/download/en-in/valuation-policy/644a9c97-0a3f-4cac-af1e-dd41cc3bab05/Unlisted%20Equity%20Valuation%202025.pdf" TargetMode="External"/><Relationship Id="rId1" Type="http://schemas.openxmlformats.org/officeDocument/2006/relationships/hyperlink" Target="https://www.franklintempletonindia.com/download/en-in/valuation-policy/f5b41266-40b4-4c9f-9aa8-c9cef9e3ecd2/Additional-disclosure-valuation-policy-ixahxj0q-en-in.pdf" TargetMode="External"/><Relationship Id="rId4"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4.bin"/><Relationship Id="rId1" Type="http://schemas.openxmlformats.org/officeDocument/2006/relationships/hyperlink" Target="https://www.franklintempletonindia.com/downloadsServlet/pdf/product-labels-jg9o5k7l" TargetMode="Externa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www.franklintempletonindia.com/download/en-in/valuation-policy/a0e293eb-f28b-4edc-9535-c7d9e7321ddc/fair_valuation_reliance_big_reliance_infra_november_4_2020-kgox4tdb-en-in.pdf"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3"/>
  <sheetViews>
    <sheetView tabSelected="1" workbookViewId="0">
      <selection sqref="A1:G1"/>
    </sheetView>
  </sheetViews>
  <sheetFormatPr defaultColWidth="9.28515625" defaultRowHeight="11.25" x14ac:dyDescent="0.2"/>
  <cols>
    <col min="1" max="1" width="38.7109375" style="7" bestFit="1" customWidth="1"/>
    <col min="2" max="2" width="50.5703125" style="7" bestFit="1" customWidth="1"/>
    <col min="3" max="3" width="24.7109375" style="7" bestFit="1" customWidth="1"/>
    <col min="4" max="4" width="15.42578125" style="7" bestFit="1" customWidth="1"/>
    <col min="5" max="5" width="26.7109375" style="10" customWidth="1"/>
    <col min="6" max="6" width="13.5703125" style="11" bestFit="1" customWidth="1"/>
    <col min="7" max="7" width="4.5703125" style="10" bestFit="1" customWidth="1"/>
    <col min="8" max="16384" width="9.28515625" style="7"/>
  </cols>
  <sheetData>
    <row r="1" spans="1:9" s="1" customFormat="1" ht="15" x14ac:dyDescent="0.2">
      <c r="A1" s="110" t="s">
        <v>1031</v>
      </c>
      <c r="B1" s="111"/>
      <c r="C1" s="111"/>
      <c r="D1" s="111"/>
      <c r="E1" s="111"/>
      <c r="F1" s="111"/>
      <c r="G1" s="111"/>
    </row>
    <row r="2" spans="1:9" s="1" customFormat="1" ht="12" x14ac:dyDescent="0.2">
      <c r="E2" s="5"/>
      <c r="F2" s="9"/>
      <c r="G2" s="10"/>
    </row>
    <row r="3" spans="1:9" s="1" customFormat="1" ht="12" x14ac:dyDescent="0.2">
      <c r="A3" s="8" t="s">
        <v>7</v>
      </c>
      <c r="B3" s="2"/>
      <c r="C3" s="3"/>
      <c r="D3" s="3"/>
      <c r="E3" s="4"/>
      <c r="F3" s="9"/>
      <c r="G3" s="10"/>
    </row>
    <row r="4" spans="1:9" s="1" customFormat="1" ht="33.75" x14ac:dyDescent="0.2">
      <c r="A4" s="6" t="s">
        <v>2</v>
      </c>
      <c r="B4" s="6" t="s">
        <v>0</v>
      </c>
      <c r="C4" s="13" t="s">
        <v>1032</v>
      </c>
      <c r="D4" s="13" t="s">
        <v>1</v>
      </c>
      <c r="E4" s="52" t="s">
        <v>6</v>
      </c>
      <c r="F4" s="12" t="s">
        <v>3</v>
      </c>
      <c r="G4" s="12" t="s">
        <v>5</v>
      </c>
    </row>
    <row r="5" spans="1:9" x14ac:dyDescent="0.2">
      <c r="A5" s="16" t="s">
        <v>19</v>
      </c>
      <c r="B5" s="17"/>
      <c r="C5" s="17"/>
      <c r="D5" s="17"/>
      <c r="E5" s="18"/>
      <c r="F5" s="19"/>
      <c r="G5" s="18"/>
    </row>
    <row r="6" spans="1:9" x14ac:dyDescent="0.2">
      <c r="A6" s="20" t="s">
        <v>20</v>
      </c>
      <c r="B6" s="21"/>
      <c r="C6" s="21"/>
      <c r="D6" s="21"/>
      <c r="E6" s="22"/>
      <c r="F6" s="23"/>
      <c r="G6" s="22"/>
    </row>
    <row r="7" spans="1:9" x14ac:dyDescent="0.2">
      <c r="A7" s="21" t="s">
        <v>1033</v>
      </c>
      <c r="B7" s="21" t="s">
        <v>1034</v>
      </c>
      <c r="C7" s="21" t="s">
        <v>21</v>
      </c>
      <c r="D7" s="24">
        <v>1750</v>
      </c>
      <c r="E7" s="22">
        <v>18686.617225999998</v>
      </c>
      <c r="F7" s="23">
        <v>7.1035749736993301</v>
      </c>
      <c r="G7" s="22">
        <v>6.1253000000000002</v>
      </c>
    </row>
    <row r="8" spans="1:9" x14ac:dyDescent="0.2">
      <c r="A8" s="21" t="s">
        <v>1035</v>
      </c>
      <c r="B8" s="21" t="s">
        <v>1036</v>
      </c>
      <c r="C8" s="21" t="s">
        <v>1037</v>
      </c>
      <c r="D8" s="24">
        <v>1000</v>
      </c>
      <c r="E8" s="22">
        <v>10101.7754795</v>
      </c>
      <c r="F8" s="23">
        <v>3.8401128796207602</v>
      </c>
      <c r="G8" s="22">
        <v>6.3449999999999998</v>
      </c>
    </row>
    <row r="9" spans="1:9" x14ac:dyDescent="0.2">
      <c r="A9" s="21" t="s">
        <v>1038</v>
      </c>
      <c r="B9" s="21" t="s">
        <v>1039</v>
      </c>
      <c r="C9" s="21" t="s">
        <v>21</v>
      </c>
      <c r="D9" s="24">
        <v>150</v>
      </c>
      <c r="E9" s="22">
        <v>1603.6673218999999</v>
      </c>
      <c r="F9" s="23">
        <v>0.60962189765080099</v>
      </c>
      <c r="G9" s="22">
        <v>5.7949999999999999</v>
      </c>
    </row>
    <row r="10" spans="1:9" x14ac:dyDescent="0.2">
      <c r="A10" s="20" t="s">
        <v>27</v>
      </c>
      <c r="B10" s="20"/>
      <c r="C10" s="20"/>
      <c r="D10" s="20"/>
      <c r="E10" s="25">
        <f>SUM(E6:E9)</f>
        <v>30392.060027399999</v>
      </c>
      <c r="F10" s="26">
        <f>SUM(F6:F9)</f>
        <v>11.553309750970891</v>
      </c>
      <c r="G10" s="25"/>
      <c r="H10" s="14"/>
      <c r="I10" s="14"/>
    </row>
    <row r="11" spans="1:9" x14ac:dyDescent="0.2">
      <c r="A11" s="21"/>
      <c r="B11" s="21"/>
      <c r="C11" s="21"/>
      <c r="D11" s="21"/>
      <c r="E11" s="22"/>
      <c r="F11" s="23"/>
      <c r="G11" s="22"/>
    </row>
    <row r="12" spans="1:9" x14ac:dyDescent="0.2">
      <c r="A12" s="20" t="s">
        <v>28</v>
      </c>
      <c r="B12" s="21"/>
      <c r="C12" s="21"/>
      <c r="D12" s="21"/>
      <c r="E12" s="22"/>
      <c r="F12" s="23"/>
      <c r="G12" s="22"/>
    </row>
    <row r="13" spans="1:9" x14ac:dyDescent="0.2">
      <c r="A13" s="20" t="s">
        <v>29</v>
      </c>
      <c r="B13" s="21"/>
      <c r="C13" s="21"/>
      <c r="D13" s="21"/>
      <c r="E13" s="22"/>
      <c r="F13" s="23"/>
      <c r="G13" s="22"/>
    </row>
    <row r="14" spans="1:9" x14ac:dyDescent="0.2">
      <c r="A14" s="21" t="s">
        <v>1040</v>
      </c>
      <c r="B14" s="21" t="s">
        <v>1041</v>
      </c>
      <c r="C14" s="21" t="s">
        <v>31</v>
      </c>
      <c r="D14" s="24">
        <v>5000</v>
      </c>
      <c r="E14" s="22">
        <v>24718.9</v>
      </c>
      <c r="F14" s="23">
        <v>9.3967012484775498</v>
      </c>
      <c r="G14" s="22">
        <v>5.7652000000000001</v>
      </c>
    </row>
    <row r="15" spans="1:9" x14ac:dyDescent="0.2">
      <c r="A15" s="21" t="s">
        <v>1042</v>
      </c>
      <c r="B15" s="21" t="s">
        <v>1043</v>
      </c>
      <c r="C15" s="21" t="s">
        <v>32</v>
      </c>
      <c r="D15" s="24">
        <v>2000</v>
      </c>
      <c r="E15" s="22">
        <v>9909.48</v>
      </c>
      <c r="F15" s="23">
        <v>3.76701322015799</v>
      </c>
      <c r="G15" s="22">
        <v>5.8497000000000003</v>
      </c>
    </row>
    <row r="16" spans="1:9" x14ac:dyDescent="0.2">
      <c r="A16" s="21" t="s">
        <v>1044</v>
      </c>
      <c r="B16" s="21" t="s">
        <v>1045</v>
      </c>
      <c r="C16" s="21" t="s">
        <v>30</v>
      </c>
      <c r="D16" s="24">
        <v>2000</v>
      </c>
      <c r="E16" s="22">
        <v>9899.5</v>
      </c>
      <c r="F16" s="23">
        <v>3.76321939929784</v>
      </c>
      <c r="G16" s="22">
        <v>5.7897999999999996</v>
      </c>
    </row>
    <row r="17" spans="1:9" x14ac:dyDescent="0.2">
      <c r="A17" s="21" t="s">
        <v>1046</v>
      </c>
      <c r="B17" s="21" t="s">
        <v>1047</v>
      </c>
      <c r="C17" s="21" t="s">
        <v>30</v>
      </c>
      <c r="D17" s="24">
        <v>2000</v>
      </c>
      <c r="E17" s="22">
        <v>9897.9500000000007</v>
      </c>
      <c r="F17" s="23">
        <v>3.7626301786231702</v>
      </c>
      <c r="G17" s="22">
        <v>5.7899000000000003</v>
      </c>
    </row>
    <row r="18" spans="1:9" x14ac:dyDescent="0.2">
      <c r="A18" s="21" t="s">
        <v>1048</v>
      </c>
      <c r="B18" s="21" t="s">
        <v>1049</v>
      </c>
      <c r="C18" s="21" t="s">
        <v>32</v>
      </c>
      <c r="D18" s="24">
        <v>2000</v>
      </c>
      <c r="E18" s="22">
        <v>9879.66</v>
      </c>
      <c r="F18" s="23">
        <v>3.7556773746620502</v>
      </c>
      <c r="G18" s="22">
        <v>5.6999000000000004</v>
      </c>
    </row>
    <row r="19" spans="1:9" x14ac:dyDescent="0.2">
      <c r="A19" s="21" t="s">
        <v>1050</v>
      </c>
      <c r="B19" s="21" t="s">
        <v>1051</v>
      </c>
      <c r="C19" s="21" t="s">
        <v>30</v>
      </c>
      <c r="D19" s="24">
        <v>1000</v>
      </c>
      <c r="E19" s="22">
        <v>4984.6499999999996</v>
      </c>
      <c r="F19" s="23">
        <v>1.8948766683883</v>
      </c>
      <c r="G19" s="22">
        <v>5.9157999999999999</v>
      </c>
    </row>
    <row r="20" spans="1:9" x14ac:dyDescent="0.2">
      <c r="A20" s="21" t="s">
        <v>1052</v>
      </c>
      <c r="B20" s="21" t="s">
        <v>1053</v>
      </c>
      <c r="C20" s="21" t="s">
        <v>32</v>
      </c>
      <c r="D20" s="24">
        <v>1000</v>
      </c>
      <c r="E20" s="22">
        <v>4941</v>
      </c>
      <c r="F20" s="23">
        <v>1.8782834539048101</v>
      </c>
      <c r="G20" s="22">
        <v>5.7350000000000003</v>
      </c>
    </row>
    <row r="21" spans="1:9" x14ac:dyDescent="0.2">
      <c r="A21" s="20" t="s">
        <v>27</v>
      </c>
      <c r="B21" s="20"/>
      <c r="C21" s="20"/>
      <c r="D21" s="20"/>
      <c r="E21" s="25">
        <f>SUM(E13:E20)</f>
        <v>74231.14</v>
      </c>
      <c r="F21" s="26">
        <f>SUM(F13:F20)</f>
        <v>28.218401543511707</v>
      </c>
      <c r="G21" s="25"/>
      <c r="H21" s="14"/>
      <c r="I21" s="14"/>
    </row>
    <row r="22" spans="1:9" x14ac:dyDescent="0.2">
      <c r="A22" s="21"/>
      <c r="B22" s="21"/>
      <c r="C22" s="21"/>
      <c r="D22" s="21"/>
      <c r="E22" s="22"/>
      <c r="F22" s="23"/>
      <c r="G22" s="22"/>
    </row>
    <row r="23" spans="1:9" x14ac:dyDescent="0.2">
      <c r="A23" s="20" t="s">
        <v>1054</v>
      </c>
      <c r="B23" s="21"/>
      <c r="C23" s="21"/>
      <c r="D23" s="21"/>
      <c r="E23" s="22"/>
      <c r="F23" s="23"/>
      <c r="G23" s="22"/>
    </row>
    <row r="24" spans="1:9" x14ac:dyDescent="0.2">
      <c r="A24" s="21" t="s">
        <v>1055</v>
      </c>
      <c r="B24" s="21" t="s">
        <v>1472</v>
      </c>
      <c r="C24" s="21" t="s">
        <v>30</v>
      </c>
      <c r="D24" s="24">
        <v>4000</v>
      </c>
      <c r="E24" s="22">
        <v>19836.62</v>
      </c>
      <c r="F24" s="23">
        <v>7.5407397545835204</v>
      </c>
      <c r="G24" s="22">
        <v>5.8949999999999996</v>
      </c>
    </row>
    <row r="25" spans="1:9" x14ac:dyDescent="0.2">
      <c r="A25" s="21" t="s">
        <v>1056</v>
      </c>
      <c r="B25" s="21" t="s">
        <v>1473</v>
      </c>
      <c r="C25" s="21" t="s">
        <v>1057</v>
      </c>
      <c r="D25" s="24">
        <v>3000</v>
      </c>
      <c r="E25" s="22">
        <v>14954.145</v>
      </c>
      <c r="F25" s="23">
        <v>5.6847041329272097</v>
      </c>
      <c r="G25" s="22">
        <v>5.8906999999999998</v>
      </c>
    </row>
    <row r="26" spans="1:9" x14ac:dyDescent="0.2">
      <c r="A26" s="21" t="s">
        <v>1058</v>
      </c>
      <c r="B26" s="21" t="s">
        <v>1474</v>
      </c>
      <c r="C26" s="21" t="s">
        <v>32</v>
      </c>
      <c r="D26" s="24">
        <v>2000</v>
      </c>
      <c r="E26" s="22">
        <v>9964.11</v>
      </c>
      <c r="F26" s="23">
        <v>3.7877803978723801</v>
      </c>
      <c r="G26" s="22">
        <v>6.9195000000000002</v>
      </c>
    </row>
    <row r="27" spans="1:9" x14ac:dyDescent="0.2">
      <c r="A27" s="21" t="s">
        <v>1059</v>
      </c>
      <c r="B27" s="21" t="s">
        <v>1475</v>
      </c>
      <c r="C27" s="21" t="s">
        <v>1057</v>
      </c>
      <c r="D27" s="24">
        <v>2000</v>
      </c>
      <c r="E27" s="22">
        <v>9940.7999999999993</v>
      </c>
      <c r="F27" s="23">
        <v>3.7789192792100601</v>
      </c>
      <c r="G27" s="22">
        <v>5.8747999999999996</v>
      </c>
    </row>
    <row r="28" spans="1:9" x14ac:dyDescent="0.2">
      <c r="A28" s="21" t="s">
        <v>1060</v>
      </c>
      <c r="B28" s="21" t="s">
        <v>1476</v>
      </c>
      <c r="C28" s="21" t="s">
        <v>32</v>
      </c>
      <c r="D28" s="24">
        <v>2000</v>
      </c>
      <c r="E28" s="22">
        <v>9921.89</v>
      </c>
      <c r="F28" s="23">
        <v>3.7717307869790702</v>
      </c>
      <c r="G28" s="22">
        <v>6.6825000000000001</v>
      </c>
    </row>
    <row r="29" spans="1:9" x14ac:dyDescent="0.2">
      <c r="A29" s="21" t="s">
        <v>1061</v>
      </c>
      <c r="B29" s="21" t="s">
        <v>1477</v>
      </c>
      <c r="C29" s="21" t="s">
        <v>30</v>
      </c>
      <c r="D29" s="24">
        <v>2000</v>
      </c>
      <c r="E29" s="22">
        <v>9887.59</v>
      </c>
      <c r="F29" s="23">
        <v>3.75869190366214</v>
      </c>
      <c r="G29" s="22">
        <v>5.8448000000000002</v>
      </c>
    </row>
    <row r="30" spans="1:9" x14ac:dyDescent="0.2">
      <c r="A30" s="21" t="s">
        <v>1062</v>
      </c>
      <c r="B30" s="21" t="s">
        <v>1478</v>
      </c>
      <c r="C30" s="21" t="s">
        <v>1057</v>
      </c>
      <c r="D30" s="24">
        <v>2000</v>
      </c>
      <c r="E30" s="22">
        <v>9868.73</v>
      </c>
      <c r="F30" s="23">
        <v>3.75152241854969</v>
      </c>
      <c r="G30" s="22">
        <v>5.7798999999999996</v>
      </c>
    </row>
    <row r="31" spans="1:9" x14ac:dyDescent="0.2">
      <c r="A31" s="21" t="s">
        <v>1063</v>
      </c>
      <c r="B31" s="21" t="s">
        <v>1479</v>
      </c>
      <c r="C31" s="21" t="s">
        <v>32</v>
      </c>
      <c r="D31" s="24">
        <v>1800</v>
      </c>
      <c r="E31" s="22">
        <v>8929.3410000000003</v>
      </c>
      <c r="F31" s="23">
        <v>3.3944208570276899</v>
      </c>
      <c r="G31" s="22">
        <v>6.7173999999999996</v>
      </c>
    </row>
    <row r="32" spans="1:9" x14ac:dyDescent="0.2">
      <c r="A32" s="21" t="s">
        <v>1064</v>
      </c>
      <c r="B32" s="21" t="s">
        <v>1480</v>
      </c>
      <c r="C32" s="21" t="s">
        <v>1057</v>
      </c>
      <c r="D32" s="24">
        <v>1500</v>
      </c>
      <c r="E32" s="22">
        <v>7387.7025000000003</v>
      </c>
      <c r="F32" s="23">
        <v>2.80837874278915</v>
      </c>
      <c r="G32" s="22">
        <v>6.6050000000000004</v>
      </c>
    </row>
    <row r="33" spans="1:9" x14ac:dyDescent="0.2">
      <c r="A33" s="21" t="s">
        <v>1065</v>
      </c>
      <c r="B33" s="21" t="s">
        <v>1481</v>
      </c>
      <c r="C33" s="21" t="s">
        <v>1057</v>
      </c>
      <c r="D33" s="24">
        <v>1000</v>
      </c>
      <c r="E33" s="22">
        <v>4974.9350000000004</v>
      </c>
      <c r="F33" s="23">
        <v>1.8911835852564101</v>
      </c>
      <c r="G33" s="22">
        <v>6.1299000000000001</v>
      </c>
    </row>
    <row r="34" spans="1:9" x14ac:dyDescent="0.2">
      <c r="A34" s="21" t="s">
        <v>1066</v>
      </c>
      <c r="B34" s="21" t="s">
        <v>1482</v>
      </c>
      <c r="C34" s="21" t="s">
        <v>32</v>
      </c>
      <c r="D34" s="24">
        <v>1000</v>
      </c>
      <c r="E34" s="22">
        <v>4953.625</v>
      </c>
      <c r="F34" s="23">
        <v>1.8830827513356001</v>
      </c>
      <c r="G34" s="22">
        <v>5.9949000000000003</v>
      </c>
    </row>
    <row r="35" spans="1:9" x14ac:dyDescent="0.2">
      <c r="A35" s="21" t="s">
        <v>1067</v>
      </c>
      <c r="B35" s="21" t="s">
        <v>1483</v>
      </c>
      <c r="C35" s="21" t="s">
        <v>32</v>
      </c>
      <c r="D35" s="24">
        <v>1000</v>
      </c>
      <c r="E35" s="22">
        <v>4953.4049999999997</v>
      </c>
      <c r="F35" s="23">
        <v>1.8829991200140399</v>
      </c>
      <c r="G35" s="22">
        <v>6.7325999999999997</v>
      </c>
    </row>
    <row r="36" spans="1:9" x14ac:dyDescent="0.2">
      <c r="A36" s="21" t="s">
        <v>1068</v>
      </c>
      <c r="B36" s="21" t="s">
        <v>1484</v>
      </c>
      <c r="C36" s="21" t="s">
        <v>31</v>
      </c>
      <c r="D36" s="24">
        <v>1000</v>
      </c>
      <c r="E36" s="22">
        <v>4950.8950000000004</v>
      </c>
      <c r="F36" s="23">
        <v>1.8820449626634399</v>
      </c>
      <c r="G36" s="22">
        <v>6.5822000000000003</v>
      </c>
    </row>
    <row r="37" spans="1:9" x14ac:dyDescent="0.2">
      <c r="A37" s="21" t="s">
        <v>1069</v>
      </c>
      <c r="B37" s="21" t="s">
        <v>1485</v>
      </c>
      <c r="C37" s="21" t="s">
        <v>32</v>
      </c>
      <c r="D37" s="24">
        <v>1000</v>
      </c>
      <c r="E37" s="22">
        <v>4950.0200000000004</v>
      </c>
      <c r="F37" s="23">
        <v>1.8817123380890299</v>
      </c>
      <c r="G37" s="22">
        <v>5.8501000000000003</v>
      </c>
    </row>
    <row r="38" spans="1:9" x14ac:dyDescent="0.2">
      <c r="A38" s="21" t="s">
        <v>1070</v>
      </c>
      <c r="B38" s="21" t="s">
        <v>1486</v>
      </c>
      <c r="C38" s="21" t="s">
        <v>1057</v>
      </c>
      <c r="D38" s="24">
        <v>1000</v>
      </c>
      <c r="E38" s="22">
        <v>4926.0150000000003</v>
      </c>
      <c r="F38" s="23">
        <v>1.87258702047903</v>
      </c>
      <c r="G38" s="22">
        <v>6.6048</v>
      </c>
    </row>
    <row r="39" spans="1:9" x14ac:dyDescent="0.2">
      <c r="A39" s="21" t="s">
        <v>1071</v>
      </c>
      <c r="B39" s="21" t="s">
        <v>1487</v>
      </c>
      <c r="C39" s="21" t="s">
        <v>32</v>
      </c>
      <c r="D39" s="24">
        <v>700</v>
      </c>
      <c r="E39" s="22">
        <v>3455.3715000000002</v>
      </c>
      <c r="F39" s="23">
        <v>1.3135331138523001</v>
      </c>
      <c r="G39" s="22">
        <v>6.64</v>
      </c>
    </row>
    <row r="40" spans="1:9" x14ac:dyDescent="0.2">
      <c r="A40" s="21" t="s">
        <v>1072</v>
      </c>
      <c r="B40" s="21" t="s">
        <v>1488</v>
      </c>
      <c r="C40" s="21" t="s">
        <v>32</v>
      </c>
      <c r="D40" s="24">
        <v>500</v>
      </c>
      <c r="E40" s="22">
        <v>2491.2399999999998</v>
      </c>
      <c r="F40" s="23">
        <v>0.94702587972188101</v>
      </c>
      <c r="G40" s="22">
        <v>6.7549999999999999</v>
      </c>
    </row>
    <row r="41" spans="1:9" x14ac:dyDescent="0.2">
      <c r="A41" s="21" t="s">
        <v>1073</v>
      </c>
      <c r="B41" s="21" t="s">
        <v>1489</v>
      </c>
      <c r="C41" s="21" t="s">
        <v>1057</v>
      </c>
      <c r="D41" s="24">
        <v>500</v>
      </c>
      <c r="E41" s="22">
        <v>2486.7925</v>
      </c>
      <c r="F41" s="23">
        <v>0.94533519652794396</v>
      </c>
      <c r="G41" s="22">
        <v>5.8749000000000002</v>
      </c>
    </row>
    <row r="42" spans="1:9" x14ac:dyDescent="0.2">
      <c r="A42" s="20" t="s">
        <v>27</v>
      </c>
      <c r="B42" s="20"/>
      <c r="C42" s="20"/>
      <c r="D42" s="20"/>
      <c r="E42" s="25">
        <f>SUM(E23:E41)</f>
        <v>138833.22750000001</v>
      </c>
      <c r="F42" s="26">
        <f>SUM(F23:F41)</f>
        <v>52.776392241540584</v>
      </c>
      <c r="G42" s="25"/>
      <c r="H42" s="14"/>
      <c r="I42" s="14"/>
    </row>
    <row r="43" spans="1:9" x14ac:dyDescent="0.2">
      <c r="A43" s="21"/>
      <c r="B43" s="21"/>
      <c r="C43" s="21"/>
      <c r="D43" s="21"/>
      <c r="E43" s="22"/>
      <c r="F43" s="23"/>
      <c r="G43" s="22"/>
    </row>
    <row r="44" spans="1:9" x14ac:dyDescent="0.2">
      <c r="A44" s="20" t="s">
        <v>33</v>
      </c>
      <c r="B44" s="21"/>
      <c r="C44" s="21"/>
      <c r="D44" s="21"/>
      <c r="E44" s="22"/>
      <c r="F44" s="23"/>
      <c r="G44" s="22"/>
    </row>
    <row r="45" spans="1:9" x14ac:dyDescent="0.2">
      <c r="A45" s="21" t="s">
        <v>1074</v>
      </c>
      <c r="B45" s="21" t="s">
        <v>1490</v>
      </c>
      <c r="C45" s="21" t="s">
        <v>35</v>
      </c>
      <c r="D45" s="24">
        <v>40000000</v>
      </c>
      <c r="E45" s="22">
        <v>39582.68</v>
      </c>
      <c r="F45" s="23">
        <v>15.047053816071401</v>
      </c>
      <c r="G45" s="22">
        <v>5.42</v>
      </c>
    </row>
    <row r="46" spans="1:9" x14ac:dyDescent="0.2">
      <c r="A46" s="21" t="s">
        <v>1075</v>
      </c>
      <c r="B46" s="21" t="s">
        <v>1491</v>
      </c>
      <c r="C46" s="21" t="s">
        <v>35</v>
      </c>
      <c r="D46" s="24">
        <v>17500000</v>
      </c>
      <c r="E46" s="22">
        <v>17370.990000000002</v>
      </c>
      <c r="F46" s="23">
        <v>6.6034493209766998</v>
      </c>
      <c r="G46" s="22">
        <v>5.4218999999999999</v>
      </c>
    </row>
    <row r="47" spans="1:9" x14ac:dyDescent="0.2">
      <c r="A47" s="21" t="s">
        <v>1076</v>
      </c>
      <c r="B47" s="21" t="s">
        <v>1077</v>
      </c>
      <c r="C47" s="21" t="s">
        <v>35</v>
      </c>
      <c r="D47" s="24">
        <v>3500000</v>
      </c>
      <c r="E47" s="22">
        <v>3477.8764999999999</v>
      </c>
      <c r="F47" s="23">
        <v>1.3220882179061699</v>
      </c>
      <c r="G47" s="22">
        <v>5.3996000000000004</v>
      </c>
    </row>
    <row r="48" spans="1:9" x14ac:dyDescent="0.2">
      <c r="A48" s="21" t="s">
        <v>1078</v>
      </c>
      <c r="B48" s="21" t="s">
        <v>1079</v>
      </c>
      <c r="C48" s="21" t="s">
        <v>35</v>
      </c>
      <c r="D48" s="24">
        <v>300000</v>
      </c>
      <c r="E48" s="22">
        <v>299.33580000000001</v>
      </c>
      <c r="F48" s="23">
        <v>0.113790220664108</v>
      </c>
      <c r="G48" s="22">
        <v>5.3994</v>
      </c>
    </row>
    <row r="49" spans="1:9" x14ac:dyDescent="0.2">
      <c r="A49" s="20" t="s">
        <v>27</v>
      </c>
      <c r="B49" s="20"/>
      <c r="C49" s="20"/>
      <c r="D49" s="20"/>
      <c r="E49" s="25">
        <f>SUM(E44:E48)</f>
        <v>60730.882299999997</v>
      </c>
      <c r="F49" s="26">
        <f>SUM(F44:F48)</f>
        <v>23.086381575618379</v>
      </c>
      <c r="G49" s="25"/>
      <c r="H49" s="14"/>
      <c r="I49" s="14"/>
    </row>
    <row r="50" spans="1:9" x14ac:dyDescent="0.2">
      <c r="A50" s="21"/>
      <c r="B50" s="21"/>
      <c r="C50" s="21"/>
      <c r="D50" s="21"/>
      <c r="E50" s="22"/>
      <c r="F50" s="23"/>
      <c r="G50" s="22"/>
    </row>
    <row r="51" spans="1:9" x14ac:dyDescent="0.2">
      <c r="A51" s="20" t="s">
        <v>1438</v>
      </c>
      <c r="B51" s="21"/>
      <c r="C51" s="21"/>
      <c r="D51" s="21"/>
      <c r="E51" s="22"/>
      <c r="F51" s="23"/>
      <c r="G51" s="22"/>
    </row>
    <row r="52" spans="1:9" x14ac:dyDescent="0.2">
      <c r="A52" s="21" t="s">
        <v>1080</v>
      </c>
      <c r="B52" s="21" t="s">
        <v>1081</v>
      </c>
      <c r="C52" s="21" t="s">
        <v>1082</v>
      </c>
      <c r="D52" s="24">
        <v>6427.4570000000003</v>
      </c>
      <c r="E52" s="22">
        <v>731.80033419999995</v>
      </c>
      <c r="F52" s="23">
        <v>0.27818831396273402</v>
      </c>
      <c r="G52" s="22">
        <v>5.62</v>
      </c>
    </row>
    <row r="53" spans="1:9" x14ac:dyDescent="0.2">
      <c r="A53" s="20" t="s">
        <v>27</v>
      </c>
      <c r="B53" s="20"/>
      <c r="C53" s="20"/>
      <c r="D53" s="20"/>
      <c r="E53" s="25">
        <f>SUM(E52:E52)</f>
        <v>731.80033419999995</v>
      </c>
      <c r="F53" s="26">
        <f>SUM(F52:F52)</f>
        <v>0.27818831396273402</v>
      </c>
      <c r="G53" s="25"/>
      <c r="H53" s="14"/>
      <c r="I53" s="14"/>
    </row>
    <row r="54" spans="1:9" x14ac:dyDescent="0.2">
      <c r="A54" s="21"/>
      <c r="B54" s="21"/>
      <c r="C54" s="21"/>
      <c r="D54" s="21"/>
      <c r="E54" s="22"/>
      <c r="F54" s="23"/>
      <c r="G54" s="22"/>
    </row>
    <row r="55" spans="1:9" x14ac:dyDescent="0.2">
      <c r="A55" s="20" t="s">
        <v>37</v>
      </c>
      <c r="B55" s="20"/>
      <c r="C55" s="20"/>
      <c r="D55" s="20"/>
      <c r="E55" s="25">
        <f>E10+E21+E42+E49+E53</f>
        <v>304919.11016159999</v>
      </c>
      <c r="F55" s="26">
        <f>F10+F21+F42+F49+F53</f>
        <v>115.91267342560428</v>
      </c>
      <c r="G55" s="25"/>
      <c r="H55" s="14"/>
      <c r="I55" s="14"/>
    </row>
    <row r="56" spans="1:9" x14ac:dyDescent="0.2">
      <c r="A56" s="20"/>
      <c r="B56" s="20"/>
      <c r="C56" s="20"/>
      <c r="D56" s="20"/>
      <c r="E56" s="25"/>
      <c r="F56" s="26"/>
      <c r="G56" s="25"/>
      <c r="H56" s="14"/>
      <c r="I56" s="14"/>
    </row>
    <row r="57" spans="1:9" x14ac:dyDescent="0.2">
      <c r="A57" s="20" t="s">
        <v>39</v>
      </c>
      <c r="B57" s="20"/>
      <c r="C57" s="20"/>
      <c r="D57" s="20"/>
      <c r="E57" s="25">
        <f>E59-(E10+E21+E42+E49+E53)</f>
        <v>-41859.773205399979</v>
      </c>
      <c r="F57" s="26">
        <f>F59-(F10+F21+F42+F49+F53)</f>
        <v>-15.912673425604282</v>
      </c>
      <c r="G57" s="25"/>
      <c r="H57" s="14"/>
      <c r="I57" s="14"/>
    </row>
    <row r="58" spans="1:9" x14ac:dyDescent="0.2">
      <c r="A58" s="20"/>
      <c r="B58" s="20"/>
      <c r="C58" s="20"/>
      <c r="D58" s="20"/>
      <c r="E58" s="25"/>
      <c r="F58" s="26"/>
      <c r="G58" s="25"/>
      <c r="H58" s="14"/>
      <c r="I58" s="14"/>
    </row>
    <row r="59" spans="1:9" x14ac:dyDescent="0.2">
      <c r="A59" s="27" t="s">
        <v>38</v>
      </c>
      <c r="B59" s="27"/>
      <c r="C59" s="27"/>
      <c r="D59" s="27"/>
      <c r="E59" s="28">
        <v>263059.33695620002</v>
      </c>
      <c r="F59" s="29">
        <v>100</v>
      </c>
      <c r="G59" s="28"/>
      <c r="H59" s="14"/>
      <c r="I59" s="14"/>
    </row>
    <row r="60" spans="1:9" x14ac:dyDescent="0.2">
      <c r="A60" s="7" t="s">
        <v>1492</v>
      </c>
    </row>
    <row r="61" spans="1:9" x14ac:dyDescent="0.2">
      <c r="A61" s="7" t="s">
        <v>1493</v>
      </c>
    </row>
    <row r="63" spans="1:9" x14ac:dyDescent="0.2">
      <c r="A63" s="14" t="s">
        <v>1083</v>
      </c>
    </row>
    <row r="64" spans="1:9" x14ac:dyDescent="0.2">
      <c r="A64" s="14" t="s">
        <v>40</v>
      </c>
    </row>
    <row r="65" spans="1:4" x14ac:dyDescent="0.2">
      <c r="A65" s="14" t="s">
        <v>1439</v>
      </c>
    </row>
    <row r="66" spans="1:4" x14ac:dyDescent="0.2">
      <c r="A66" s="14"/>
    </row>
    <row r="67" spans="1:4" x14ac:dyDescent="0.2">
      <c r="A67" s="14" t="s">
        <v>1084</v>
      </c>
    </row>
    <row r="68" spans="1:4" x14ac:dyDescent="0.2">
      <c r="A68" s="14" t="s">
        <v>1085</v>
      </c>
    </row>
    <row r="70" spans="1:4" x14ac:dyDescent="0.2">
      <c r="A70" s="14" t="s">
        <v>41</v>
      </c>
    </row>
    <row r="71" spans="1:4" x14ac:dyDescent="0.2">
      <c r="A71" s="14" t="s">
        <v>42</v>
      </c>
    </row>
    <row r="72" spans="1:4" x14ac:dyDescent="0.2">
      <c r="A72" s="14" t="s">
        <v>43</v>
      </c>
      <c r="B72" s="14"/>
      <c r="C72" s="30" t="s">
        <v>45</v>
      </c>
      <c r="D72" s="14" t="s">
        <v>44</v>
      </c>
    </row>
    <row r="73" spans="1:4" x14ac:dyDescent="0.2">
      <c r="A73" s="7" t="s">
        <v>1086</v>
      </c>
      <c r="C73" s="55">
        <v>5823.7754999999997</v>
      </c>
      <c r="D73" s="31">
        <v>5988.3333000000002</v>
      </c>
    </row>
    <row r="74" spans="1:4" x14ac:dyDescent="0.2">
      <c r="A74" s="7" t="s">
        <v>1087</v>
      </c>
      <c r="C74" s="55" t="s">
        <v>1088</v>
      </c>
      <c r="D74" s="31">
        <v>1509.2342000000001</v>
      </c>
    </row>
    <row r="75" spans="1:4" x14ac:dyDescent="0.2">
      <c r="A75" s="7" t="s">
        <v>1089</v>
      </c>
      <c r="C75" s="55" t="s">
        <v>1090</v>
      </c>
      <c r="D75" s="31">
        <v>1244.9584</v>
      </c>
    </row>
    <row r="76" spans="1:4" x14ac:dyDescent="0.2">
      <c r="A76" s="7" t="s">
        <v>1091</v>
      </c>
      <c r="C76" s="55" t="s">
        <v>1092</v>
      </c>
      <c r="D76" s="31">
        <v>1000</v>
      </c>
    </row>
    <row r="77" spans="1:4" x14ac:dyDescent="0.2">
      <c r="A77" s="7" t="s">
        <v>1093</v>
      </c>
      <c r="C77" s="55" t="s">
        <v>1094</v>
      </c>
      <c r="D77" s="31">
        <v>1055.2952</v>
      </c>
    </row>
    <row r="78" spans="1:4" x14ac:dyDescent="0.2">
      <c r="A78" s="7" t="s">
        <v>1095</v>
      </c>
      <c r="C78" s="55">
        <v>3865.4524999999999</v>
      </c>
      <c r="D78" s="31">
        <v>3987.8888000000002</v>
      </c>
    </row>
    <row r="79" spans="1:4" x14ac:dyDescent="0.2">
      <c r="A79" s="7" t="s">
        <v>1096</v>
      </c>
      <c r="C79" s="55" t="s">
        <v>1097</v>
      </c>
      <c r="D79" s="31">
        <v>1000</v>
      </c>
    </row>
    <row r="80" spans="1:4" x14ac:dyDescent="0.2">
      <c r="A80" s="7" t="s">
        <v>1098</v>
      </c>
      <c r="C80" s="55" t="s">
        <v>1099</v>
      </c>
      <c r="D80" s="31">
        <v>1031.9665</v>
      </c>
    </row>
    <row r="81" spans="1:4" x14ac:dyDescent="0.2">
      <c r="A81" s="7" t="s">
        <v>1100</v>
      </c>
      <c r="C81" s="55">
        <v>3896.6876000000002</v>
      </c>
      <c r="D81" s="31">
        <v>4021.5997000000002</v>
      </c>
    </row>
    <row r="82" spans="1:4" x14ac:dyDescent="0.2">
      <c r="A82" s="7" t="s">
        <v>1101</v>
      </c>
      <c r="C82" s="55" t="s">
        <v>1102</v>
      </c>
      <c r="D82" s="31">
        <v>1002.272</v>
      </c>
    </row>
    <row r="83" spans="1:4" x14ac:dyDescent="0.2">
      <c r="A83" s="7" t="s">
        <v>1103</v>
      </c>
      <c r="C83" s="55" t="s">
        <v>1104</v>
      </c>
      <c r="D83" s="31">
        <v>1022.0434</v>
      </c>
    </row>
    <row r="84" spans="1:4" x14ac:dyDescent="0.2">
      <c r="A84" s="7" t="s">
        <v>1105</v>
      </c>
      <c r="C84" s="55" t="s">
        <v>1106</v>
      </c>
      <c r="D84" s="31">
        <v>16.9709</v>
      </c>
    </row>
    <row r="85" spans="1:4" x14ac:dyDescent="0.2">
      <c r="A85" s="7" t="s">
        <v>1107</v>
      </c>
      <c r="C85" s="55" t="s">
        <v>1106</v>
      </c>
      <c r="D85" s="31">
        <v>16.9709</v>
      </c>
    </row>
    <row r="86" spans="1:4" x14ac:dyDescent="0.2">
      <c r="A86" s="7" t="s">
        <v>1108</v>
      </c>
      <c r="C86" s="55" t="s">
        <v>1109</v>
      </c>
      <c r="D86" s="31">
        <v>10</v>
      </c>
    </row>
    <row r="87" spans="1:4" x14ac:dyDescent="0.2">
      <c r="A87" s="7" t="s">
        <v>1110</v>
      </c>
      <c r="C87" s="55" t="s">
        <v>1109</v>
      </c>
      <c r="D87" s="31">
        <v>10</v>
      </c>
    </row>
    <row r="89" spans="1:4" x14ac:dyDescent="0.2">
      <c r="A89" s="7" t="s">
        <v>988</v>
      </c>
    </row>
    <row r="91" spans="1:4" x14ac:dyDescent="0.2">
      <c r="A91" s="14" t="s">
        <v>50</v>
      </c>
    </row>
    <row r="92" spans="1:4" x14ac:dyDescent="0.2">
      <c r="A92" s="112" t="s">
        <v>51</v>
      </c>
      <c r="B92" s="113"/>
      <c r="C92" s="32" t="s">
        <v>52</v>
      </c>
    </row>
    <row r="93" spans="1:4" x14ac:dyDescent="0.2">
      <c r="A93" s="108" t="s">
        <v>1087</v>
      </c>
      <c r="B93" s="109"/>
      <c r="C93" s="33">
        <v>42.819091810000003</v>
      </c>
    </row>
    <row r="94" spans="1:4" x14ac:dyDescent="0.2">
      <c r="A94" s="108" t="s">
        <v>1089</v>
      </c>
      <c r="B94" s="109"/>
      <c r="C94" s="33">
        <v>37.105129920000003</v>
      </c>
    </row>
    <row r="95" spans="1:4" x14ac:dyDescent="0.2">
      <c r="A95" s="108" t="s">
        <v>1091</v>
      </c>
      <c r="B95" s="109"/>
      <c r="C95" s="33">
        <v>29.693727840000001</v>
      </c>
    </row>
    <row r="96" spans="1:4" x14ac:dyDescent="0.2">
      <c r="A96" s="108" t="s">
        <v>1093</v>
      </c>
      <c r="B96" s="109"/>
      <c r="C96" s="33">
        <v>32.950852990000001</v>
      </c>
    </row>
    <row r="97" spans="1:9" x14ac:dyDescent="0.2">
      <c r="A97" s="108" t="s">
        <v>1096</v>
      </c>
      <c r="B97" s="109"/>
      <c r="C97" s="33">
        <v>31.72767189</v>
      </c>
    </row>
    <row r="98" spans="1:9" x14ac:dyDescent="0.2">
      <c r="A98" s="108" t="s">
        <v>1098</v>
      </c>
      <c r="B98" s="109"/>
      <c r="C98" s="33">
        <v>30.436036569999999</v>
      </c>
    </row>
    <row r="99" spans="1:9" x14ac:dyDescent="0.2">
      <c r="A99" s="108" t="s">
        <v>1101</v>
      </c>
      <c r="B99" s="109"/>
      <c r="C99" s="33">
        <v>31.42836054</v>
      </c>
    </row>
    <row r="100" spans="1:9" x14ac:dyDescent="0.2">
      <c r="A100" s="108" t="s">
        <v>1103</v>
      </c>
      <c r="B100" s="109"/>
      <c r="C100" s="33">
        <v>34.257465969999998</v>
      </c>
    </row>
    <row r="101" spans="1:9" x14ac:dyDescent="0.2">
      <c r="A101" s="7" t="s">
        <v>53</v>
      </c>
    </row>
    <row r="102" spans="1:9" x14ac:dyDescent="0.2">
      <c r="A102" s="7" t="s">
        <v>54</v>
      </c>
    </row>
    <row r="104" spans="1:9" x14ac:dyDescent="0.2">
      <c r="A104" s="14" t="s">
        <v>1111</v>
      </c>
      <c r="D104" s="34">
        <v>0.184115714657795</v>
      </c>
      <c r="E104" s="10" t="s">
        <v>55</v>
      </c>
    </row>
    <row r="106" spans="1:9" x14ac:dyDescent="0.2">
      <c r="A106" s="14" t="s">
        <v>957</v>
      </c>
      <c r="D106" s="30" t="s">
        <v>56</v>
      </c>
    </row>
    <row r="108" spans="1:9" x14ac:dyDescent="0.2">
      <c r="A108" s="56" t="s">
        <v>1112</v>
      </c>
      <c r="B108" s="57"/>
      <c r="C108" s="57"/>
      <c r="D108" s="57"/>
      <c r="E108" s="11"/>
      <c r="G108" s="11"/>
      <c r="H108" s="57"/>
      <c r="I108" s="57"/>
    </row>
    <row r="109" spans="1:9" x14ac:dyDescent="0.2">
      <c r="A109" s="57"/>
      <c r="B109" s="57"/>
      <c r="C109" s="57"/>
      <c r="D109" s="57"/>
      <c r="E109" s="11"/>
      <c r="G109" s="11"/>
      <c r="H109" s="57"/>
      <c r="I109" s="57"/>
    </row>
    <row r="110" spans="1:9" x14ac:dyDescent="0.2">
      <c r="A110" s="56" t="s">
        <v>993</v>
      </c>
      <c r="B110" s="57"/>
      <c r="C110" s="57"/>
      <c r="D110" s="57"/>
      <c r="E110" s="11"/>
      <c r="G110" s="11"/>
      <c r="H110" s="57"/>
      <c r="I110" s="57"/>
    </row>
    <row r="111" spans="1:9" x14ac:dyDescent="0.2">
      <c r="A111" s="57"/>
      <c r="B111" s="57"/>
      <c r="C111" s="57"/>
      <c r="D111" s="57"/>
      <c r="E111" s="11"/>
      <c r="G111" s="11"/>
      <c r="H111" s="57"/>
      <c r="I111" s="57"/>
    </row>
    <row r="112" spans="1:9" x14ac:dyDescent="0.2">
      <c r="A112" s="57"/>
      <c r="B112" s="57"/>
      <c r="C112" s="57"/>
      <c r="D112" s="57"/>
      <c r="E112" s="11"/>
      <c r="G112" s="11"/>
      <c r="H112" s="57"/>
      <c r="I112" s="57"/>
    </row>
    <row r="113" spans="1:9" x14ac:dyDescent="0.2">
      <c r="A113" s="57"/>
      <c r="B113" s="57"/>
      <c r="C113" s="57"/>
      <c r="D113" s="57"/>
      <c r="E113" s="11"/>
      <c r="G113" s="11"/>
      <c r="H113" s="57"/>
      <c r="I113" s="57"/>
    </row>
    <row r="114" spans="1:9" x14ac:dyDescent="0.2">
      <c r="A114" s="57"/>
      <c r="B114" s="57"/>
      <c r="C114" s="57"/>
      <c r="D114" s="57"/>
      <c r="E114" s="11"/>
      <c r="G114" s="11"/>
      <c r="H114" s="57"/>
      <c r="I114" s="57"/>
    </row>
    <row r="115" spans="1:9" x14ac:dyDescent="0.2">
      <c r="A115" s="57"/>
      <c r="B115" s="57"/>
      <c r="C115" s="57"/>
      <c r="D115" s="57"/>
      <c r="E115" s="11"/>
      <c r="G115" s="11"/>
      <c r="H115" s="57"/>
      <c r="I115" s="57"/>
    </row>
    <row r="116" spans="1:9" x14ac:dyDescent="0.2">
      <c r="A116" s="57"/>
      <c r="B116" s="57"/>
      <c r="C116" s="57"/>
      <c r="D116" s="57"/>
      <c r="E116" s="11"/>
      <c r="G116" s="11"/>
      <c r="H116" s="57"/>
      <c r="I116" s="57"/>
    </row>
    <row r="117" spans="1:9" x14ac:dyDescent="0.2">
      <c r="A117" s="57"/>
      <c r="B117" s="57"/>
      <c r="C117" s="57"/>
      <c r="D117" s="57"/>
      <c r="E117" s="11"/>
      <c r="G117" s="11"/>
      <c r="H117" s="57"/>
      <c r="I117" s="57"/>
    </row>
    <row r="118" spans="1:9" x14ac:dyDescent="0.2">
      <c r="A118" s="57"/>
      <c r="B118" s="57"/>
      <c r="C118" s="57"/>
      <c r="D118" s="57"/>
      <c r="E118" s="11"/>
      <c r="G118" s="11"/>
      <c r="H118" s="57"/>
      <c r="I118" s="57"/>
    </row>
    <row r="119" spans="1:9" x14ac:dyDescent="0.2">
      <c r="A119" s="57"/>
      <c r="B119" s="57"/>
      <c r="C119" s="57"/>
      <c r="D119" s="57"/>
      <c r="E119" s="11"/>
      <c r="G119" s="11"/>
      <c r="H119" s="57"/>
      <c r="I119" s="57"/>
    </row>
    <row r="120" spans="1:9" x14ac:dyDescent="0.2">
      <c r="A120" s="57"/>
      <c r="B120" s="57"/>
      <c r="C120" s="57"/>
      <c r="D120" s="57"/>
      <c r="E120" s="11"/>
      <c r="G120" s="11"/>
      <c r="H120" s="57"/>
      <c r="I120" s="57"/>
    </row>
    <row r="121" spans="1:9" x14ac:dyDescent="0.2">
      <c r="A121" s="57"/>
      <c r="B121" s="57"/>
      <c r="C121" s="57"/>
      <c r="D121" s="57"/>
      <c r="E121" s="11"/>
      <c r="G121" s="11"/>
      <c r="H121" s="57"/>
      <c r="I121" s="57"/>
    </row>
    <row r="122" spans="1:9" x14ac:dyDescent="0.2">
      <c r="A122" s="57"/>
      <c r="B122" s="57"/>
      <c r="C122" s="57"/>
      <c r="D122" s="57"/>
      <c r="E122" s="11"/>
      <c r="G122" s="11"/>
      <c r="H122" s="57"/>
      <c r="I122" s="57"/>
    </row>
    <row r="123" spans="1:9" x14ac:dyDescent="0.2">
      <c r="A123" s="57"/>
      <c r="B123" s="57"/>
      <c r="C123" s="57"/>
      <c r="D123" s="57"/>
      <c r="E123" s="11"/>
      <c r="G123" s="11"/>
      <c r="H123" s="57"/>
      <c r="I123" s="57"/>
    </row>
    <row r="124" spans="1:9" x14ac:dyDescent="0.2">
      <c r="A124" s="57"/>
      <c r="B124" s="57"/>
      <c r="C124" s="57"/>
      <c r="D124" s="57"/>
      <c r="E124" s="11"/>
      <c r="G124" s="11"/>
      <c r="H124" s="57"/>
      <c r="I124" s="57"/>
    </row>
    <row r="125" spans="1:9" x14ac:dyDescent="0.2">
      <c r="A125" s="57"/>
      <c r="B125" s="57"/>
      <c r="C125" s="57"/>
      <c r="D125" s="57"/>
      <c r="E125" s="11"/>
      <c r="G125" s="11"/>
      <c r="H125" s="57"/>
      <c r="I125" s="57"/>
    </row>
    <row r="126" spans="1:9" x14ac:dyDescent="0.2">
      <c r="A126" s="56" t="s">
        <v>1113</v>
      </c>
      <c r="B126" s="57"/>
      <c r="C126" s="57"/>
      <c r="D126" s="57"/>
      <c r="E126" s="11"/>
      <c r="G126" s="11"/>
      <c r="H126" s="57"/>
      <c r="I126" s="57"/>
    </row>
    <row r="127" spans="1:9" x14ac:dyDescent="0.2">
      <c r="A127" s="57"/>
      <c r="B127" s="57"/>
      <c r="C127" s="57"/>
      <c r="D127" s="57"/>
      <c r="E127" s="11"/>
      <c r="G127" s="11"/>
      <c r="H127" s="57"/>
      <c r="I127" s="57"/>
    </row>
    <row r="128" spans="1:9" x14ac:dyDescent="0.2">
      <c r="A128" s="56" t="s">
        <v>1421</v>
      </c>
      <c r="B128" s="57"/>
      <c r="C128" s="57"/>
      <c r="D128" s="57"/>
      <c r="E128" s="11"/>
      <c r="G128" s="11"/>
      <c r="H128" s="57"/>
      <c r="I128" s="57"/>
    </row>
    <row r="129" spans="1:9" x14ac:dyDescent="0.2">
      <c r="A129" s="57"/>
      <c r="B129" s="57"/>
      <c r="C129" s="57"/>
      <c r="D129" s="57"/>
      <c r="E129" s="11"/>
      <c r="G129" s="11"/>
      <c r="H129" s="57"/>
      <c r="I129" s="57"/>
    </row>
    <row r="130" spans="1:9" x14ac:dyDescent="0.2">
      <c r="A130" s="57"/>
      <c r="B130" s="57"/>
      <c r="C130" s="57"/>
      <c r="D130" s="57"/>
      <c r="E130" s="11"/>
      <c r="G130" s="11"/>
      <c r="H130" s="57"/>
      <c r="I130" s="57"/>
    </row>
    <row r="131" spans="1:9" x14ac:dyDescent="0.2">
      <c r="A131" s="57"/>
      <c r="B131" s="57"/>
      <c r="C131" s="57"/>
      <c r="D131" s="57"/>
      <c r="E131" s="11"/>
      <c r="G131" s="11"/>
      <c r="H131" s="57"/>
      <c r="I131" s="57"/>
    </row>
    <row r="132" spans="1:9" x14ac:dyDescent="0.2">
      <c r="A132" s="57"/>
      <c r="B132" s="57"/>
      <c r="C132" s="57"/>
      <c r="D132" s="57"/>
      <c r="E132" s="11"/>
      <c r="G132" s="11"/>
      <c r="H132" s="57"/>
      <c r="I132" s="57"/>
    </row>
    <row r="133" spans="1:9" x14ac:dyDescent="0.2">
      <c r="A133" s="57"/>
      <c r="B133" s="57"/>
      <c r="C133" s="57"/>
      <c r="D133" s="57"/>
      <c r="E133" s="11"/>
      <c r="G133" s="11"/>
      <c r="H133" s="57"/>
      <c r="I133" s="57"/>
    </row>
    <row r="134" spans="1:9" x14ac:dyDescent="0.2">
      <c r="A134" s="57"/>
      <c r="B134" s="57"/>
      <c r="C134" s="57"/>
      <c r="D134" s="57"/>
      <c r="E134" s="11"/>
      <c r="G134" s="11"/>
      <c r="H134" s="57"/>
      <c r="I134" s="57"/>
    </row>
    <row r="135" spans="1:9" x14ac:dyDescent="0.2">
      <c r="A135" s="57"/>
      <c r="B135" s="57"/>
      <c r="C135" s="57"/>
      <c r="D135" s="57"/>
      <c r="E135" s="11"/>
      <c r="G135" s="11"/>
      <c r="H135" s="57"/>
      <c r="I135" s="57"/>
    </row>
    <row r="136" spans="1:9" x14ac:dyDescent="0.2">
      <c r="A136" s="57"/>
      <c r="B136" s="57"/>
      <c r="C136" s="57"/>
      <c r="D136" s="57"/>
      <c r="E136" s="11"/>
      <c r="G136" s="11"/>
      <c r="H136" s="57"/>
      <c r="I136" s="57"/>
    </row>
    <row r="137" spans="1:9" x14ac:dyDescent="0.2">
      <c r="A137" s="57"/>
      <c r="B137" s="57"/>
      <c r="C137" s="57"/>
      <c r="D137" s="57"/>
      <c r="E137" s="11"/>
      <c r="G137" s="11"/>
      <c r="H137" s="57"/>
      <c r="I137" s="57"/>
    </row>
    <row r="138" spans="1:9" x14ac:dyDescent="0.2">
      <c r="A138" s="57"/>
      <c r="B138" s="57"/>
      <c r="C138" s="57"/>
      <c r="D138" s="57"/>
      <c r="E138" s="11"/>
      <c r="G138" s="11"/>
      <c r="H138" s="57"/>
      <c r="I138" s="57"/>
    </row>
    <row r="139" spans="1:9" x14ac:dyDescent="0.2">
      <c r="A139" s="57"/>
      <c r="B139" s="57"/>
      <c r="C139" s="57"/>
      <c r="D139" s="57"/>
      <c r="E139" s="11"/>
      <c r="G139" s="11"/>
      <c r="H139" s="57"/>
      <c r="I139" s="57"/>
    </row>
    <row r="140" spans="1:9" x14ac:dyDescent="0.2">
      <c r="A140" s="57"/>
      <c r="B140" s="57"/>
      <c r="C140" s="57"/>
      <c r="D140" s="57"/>
      <c r="E140" s="11"/>
      <c r="G140" s="11"/>
      <c r="H140" s="57"/>
      <c r="I140" s="57"/>
    </row>
    <row r="141" spans="1:9" x14ac:dyDescent="0.2">
      <c r="A141" s="57"/>
      <c r="B141" s="57"/>
      <c r="C141" s="57"/>
      <c r="D141" s="57"/>
      <c r="E141" s="11"/>
      <c r="G141" s="11"/>
      <c r="H141" s="57"/>
      <c r="I141" s="57"/>
    </row>
    <row r="142" spans="1:9" x14ac:dyDescent="0.2">
      <c r="A142" s="57"/>
      <c r="B142" s="57"/>
      <c r="C142" s="57"/>
      <c r="D142" s="57"/>
      <c r="E142" s="11"/>
      <c r="G142" s="11"/>
      <c r="H142" s="57"/>
      <c r="I142" s="57"/>
    </row>
    <row r="143" spans="1:9" x14ac:dyDescent="0.2">
      <c r="A143" s="57" t="s">
        <v>992</v>
      </c>
      <c r="B143" s="57"/>
      <c r="C143" s="57"/>
      <c r="D143" s="57"/>
      <c r="E143" s="11"/>
      <c r="G143" s="11"/>
      <c r="H143" s="57"/>
      <c r="I143" s="57"/>
    </row>
    <row r="144" spans="1:9" x14ac:dyDescent="0.2">
      <c r="A144" s="57"/>
      <c r="B144" s="57"/>
      <c r="C144" s="57"/>
      <c r="D144" s="57"/>
      <c r="E144" s="11"/>
      <c r="G144" s="11"/>
      <c r="H144" s="57"/>
      <c r="I144" s="57"/>
    </row>
    <row r="145" spans="1:9" x14ac:dyDescent="0.2">
      <c r="A145" s="57"/>
      <c r="B145" s="57"/>
      <c r="C145" s="57"/>
      <c r="D145" s="57"/>
      <c r="E145" s="11"/>
      <c r="G145" s="11"/>
      <c r="H145" s="57"/>
      <c r="I145" s="57"/>
    </row>
    <row r="146" spans="1:9" x14ac:dyDescent="0.2">
      <c r="A146" s="57"/>
      <c r="B146" s="57"/>
      <c r="C146" s="57"/>
      <c r="D146" s="57"/>
      <c r="E146" s="11"/>
      <c r="G146" s="11"/>
      <c r="H146" s="57"/>
      <c r="I146" s="57"/>
    </row>
    <row r="147" spans="1:9" x14ac:dyDescent="0.2">
      <c r="A147" s="66"/>
      <c r="B147" s="57"/>
      <c r="C147" s="57"/>
      <c r="D147" s="57"/>
      <c r="E147" s="11"/>
      <c r="G147" s="11"/>
      <c r="H147" s="57"/>
      <c r="I147" s="57"/>
    </row>
    <row r="148" spans="1:9" x14ac:dyDescent="0.2">
      <c r="A148" s="57"/>
      <c r="B148" s="57"/>
      <c r="C148" s="57"/>
      <c r="D148" s="57"/>
      <c r="E148" s="11"/>
      <c r="G148" s="11"/>
      <c r="H148" s="57"/>
      <c r="I148" s="57"/>
    </row>
    <row r="149" spans="1:9" x14ac:dyDescent="0.2">
      <c r="A149" s="57"/>
      <c r="B149" s="57"/>
      <c r="C149" s="57"/>
      <c r="D149" s="57"/>
      <c r="E149" s="11"/>
      <c r="G149" s="11"/>
      <c r="H149" s="57"/>
      <c r="I149" s="57"/>
    </row>
    <row r="150" spans="1:9" x14ac:dyDescent="0.2">
      <c r="A150" s="57"/>
      <c r="B150" s="57"/>
      <c r="C150" s="57"/>
      <c r="D150" s="57"/>
      <c r="E150" s="11"/>
      <c r="G150" s="11"/>
      <c r="H150" s="57"/>
      <c r="I150" s="57"/>
    </row>
    <row r="151" spans="1:9" x14ac:dyDescent="0.2">
      <c r="A151" s="57"/>
      <c r="B151" s="57"/>
      <c r="C151" s="57"/>
      <c r="D151" s="57"/>
      <c r="E151" s="11"/>
      <c r="G151" s="11"/>
      <c r="H151" s="57"/>
      <c r="I151" s="57"/>
    </row>
    <row r="152" spans="1:9" x14ac:dyDescent="0.2">
      <c r="A152" s="57"/>
      <c r="B152" s="57"/>
      <c r="C152" s="57"/>
      <c r="D152" s="57"/>
      <c r="E152" s="11"/>
      <c r="G152" s="11"/>
      <c r="H152" s="57"/>
      <c r="I152" s="57"/>
    </row>
    <row r="153" spans="1:9" x14ac:dyDescent="0.2">
      <c r="A153" s="57"/>
      <c r="B153" s="57"/>
      <c r="C153" s="57"/>
      <c r="D153" s="57"/>
      <c r="E153" s="11"/>
      <c r="G153" s="11"/>
      <c r="H153" s="57"/>
      <c r="I153" s="57"/>
    </row>
    <row r="154" spans="1:9" x14ac:dyDescent="0.2">
      <c r="A154" s="57"/>
      <c r="B154" s="57"/>
      <c r="C154" s="57"/>
      <c r="D154" s="57"/>
      <c r="E154" s="11"/>
      <c r="G154" s="11"/>
      <c r="H154" s="57"/>
      <c r="I154" s="57"/>
    </row>
    <row r="155" spans="1:9" x14ac:dyDescent="0.2">
      <c r="A155" s="57"/>
      <c r="B155" s="57"/>
      <c r="C155" s="57"/>
      <c r="D155" s="57"/>
      <c r="E155" s="11"/>
      <c r="G155" s="11"/>
      <c r="H155" s="57"/>
      <c r="I155" s="57"/>
    </row>
    <row r="156" spans="1:9" x14ac:dyDescent="0.2">
      <c r="A156" s="57"/>
      <c r="B156" s="57"/>
      <c r="C156" s="57"/>
      <c r="D156" s="57"/>
      <c r="E156" s="11"/>
      <c r="G156" s="11"/>
      <c r="H156" s="57"/>
      <c r="I156" s="57"/>
    </row>
    <row r="157" spans="1:9" x14ac:dyDescent="0.2">
      <c r="A157" s="57"/>
      <c r="B157" s="57"/>
      <c r="C157" s="57"/>
      <c r="D157" s="57"/>
      <c r="E157" s="11"/>
      <c r="G157" s="11"/>
      <c r="H157" s="57"/>
      <c r="I157" s="57"/>
    </row>
    <row r="158" spans="1:9" x14ac:dyDescent="0.2">
      <c r="A158" s="66"/>
      <c r="B158" s="57"/>
      <c r="C158" s="57"/>
      <c r="D158" s="57"/>
      <c r="E158" s="11"/>
      <c r="G158" s="11"/>
      <c r="H158" s="57"/>
      <c r="I158" s="57"/>
    </row>
    <row r="159" spans="1:9" x14ac:dyDescent="0.2">
      <c r="A159" s="66"/>
      <c r="B159" s="57"/>
      <c r="C159" s="57"/>
      <c r="D159" s="57"/>
      <c r="E159" s="11"/>
      <c r="G159" s="11"/>
      <c r="H159" s="57"/>
      <c r="I159" s="57"/>
    </row>
    <row r="160" spans="1:9" x14ac:dyDescent="0.2">
      <c r="A160" s="57"/>
      <c r="B160" s="57"/>
      <c r="C160" s="57"/>
      <c r="D160" s="57"/>
      <c r="E160" s="11"/>
      <c r="G160" s="11"/>
      <c r="H160" s="57"/>
      <c r="I160" s="57"/>
    </row>
    <row r="161" spans="1:9" x14ac:dyDescent="0.2">
      <c r="A161" s="66"/>
      <c r="B161" s="57"/>
      <c r="C161" s="57"/>
      <c r="D161" s="57"/>
      <c r="E161" s="11"/>
      <c r="G161" s="11"/>
      <c r="H161" s="57"/>
      <c r="I161" s="57"/>
    </row>
    <row r="162" spans="1:9" x14ac:dyDescent="0.2">
      <c r="A162" s="57"/>
      <c r="B162" s="57"/>
      <c r="C162" s="57"/>
      <c r="D162" s="57"/>
      <c r="E162" s="11"/>
      <c r="G162" s="11"/>
      <c r="H162" s="57"/>
      <c r="I162" s="57"/>
    </row>
    <row r="163" spans="1:9" x14ac:dyDescent="0.2">
      <c r="A163" s="57"/>
      <c r="B163" s="57"/>
      <c r="C163" s="57"/>
      <c r="D163" s="57"/>
      <c r="E163" s="11"/>
      <c r="G163" s="11"/>
      <c r="H163" s="57"/>
      <c r="I163" s="57"/>
    </row>
    <row r="164" spans="1:9" x14ac:dyDescent="0.2">
      <c r="A164" s="57"/>
      <c r="B164" s="57"/>
      <c r="C164" s="57"/>
      <c r="D164" s="57"/>
      <c r="E164" s="11"/>
      <c r="G164" s="11"/>
      <c r="H164" s="57"/>
      <c r="I164" s="57"/>
    </row>
    <row r="165" spans="1:9" x14ac:dyDescent="0.2">
      <c r="A165" s="57"/>
      <c r="B165" s="57"/>
      <c r="C165" s="57"/>
      <c r="D165" s="57"/>
      <c r="E165" s="11"/>
      <c r="G165" s="11"/>
      <c r="H165" s="57"/>
      <c r="I165" s="57"/>
    </row>
    <row r="166" spans="1:9" x14ac:dyDescent="0.2">
      <c r="A166" s="57"/>
      <c r="B166" s="57"/>
      <c r="C166" s="57"/>
      <c r="D166" s="57"/>
      <c r="E166" s="11"/>
      <c r="G166" s="11"/>
      <c r="H166" s="57"/>
      <c r="I166" s="57"/>
    </row>
    <row r="167" spans="1:9" x14ac:dyDescent="0.2">
      <c r="A167" s="57"/>
      <c r="B167" s="57"/>
      <c r="C167" s="57"/>
      <c r="D167" s="57"/>
      <c r="E167" s="11"/>
      <c r="G167" s="11"/>
      <c r="H167" s="57"/>
      <c r="I167" s="57"/>
    </row>
    <row r="168" spans="1:9" x14ac:dyDescent="0.2">
      <c r="A168" s="57"/>
      <c r="B168" s="57"/>
      <c r="C168" s="57"/>
      <c r="D168" s="57"/>
      <c r="E168" s="11"/>
      <c r="G168" s="11"/>
      <c r="H168" s="57"/>
      <c r="I168" s="57"/>
    </row>
    <row r="169" spans="1:9" x14ac:dyDescent="0.2">
      <c r="A169" s="57"/>
      <c r="B169" s="57"/>
      <c r="C169" s="57"/>
      <c r="D169" s="57"/>
      <c r="E169" s="11"/>
      <c r="G169" s="11"/>
      <c r="H169" s="57"/>
      <c r="I169" s="57"/>
    </row>
    <row r="170" spans="1:9" x14ac:dyDescent="0.2">
      <c r="A170" s="57"/>
      <c r="B170" s="57"/>
      <c r="C170" s="57"/>
      <c r="D170" s="57"/>
      <c r="E170" s="11"/>
      <c r="G170" s="11"/>
      <c r="H170" s="57"/>
      <c r="I170" s="57"/>
    </row>
    <row r="171" spans="1:9" x14ac:dyDescent="0.2">
      <c r="A171" s="57"/>
      <c r="B171" s="57"/>
      <c r="C171" s="57"/>
      <c r="D171" s="57"/>
      <c r="E171" s="11"/>
      <c r="G171" s="11"/>
      <c r="H171" s="57"/>
      <c r="I171" s="57"/>
    </row>
    <row r="172" spans="1:9" x14ac:dyDescent="0.2">
      <c r="A172" s="57"/>
      <c r="B172" s="57"/>
      <c r="C172" s="57"/>
      <c r="D172" s="57"/>
      <c r="E172" s="11"/>
      <c r="G172" s="11"/>
      <c r="H172" s="57"/>
      <c r="I172" s="57"/>
    </row>
    <row r="173" spans="1:9" x14ac:dyDescent="0.2">
      <c r="A173" s="57"/>
      <c r="B173" s="57"/>
      <c r="C173" s="57"/>
      <c r="D173" s="57"/>
      <c r="E173" s="11"/>
      <c r="G173" s="11"/>
      <c r="H173" s="57"/>
      <c r="I173" s="57"/>
    </row>
    <row r="174" spans="1:9" x14ac:dyDescent="0.2">
      <c r="A174" s="57"/>
      <c r="B174" s="57"/>
      <c r="C174" s="57"/>
      <c r="D174" s="57"/>
      <c r="E174" s="11"/>
      <c r="G174" s="11"/>
      <c r="H174" s="57"/>
      <c r="I174" s="57"/>
    </row>
    <row r="175" spans="1:9" x14ac:dyDescent="0.2">
      <c r="A175" s="57"/>
      <c r="B175" s="57"/>
      <c r="C175" s="57"/>
      <c r="D175" s="57"/>
      <c r="E175" s="11"/>
      <c r="G175" s="11"/>
      <c r="H175" s="57"/>
      <c r="I175" s="57"/>
    </row>
    <row r="176" spans="1:9" x14ac:dyDescent="0.2">
      <c r="A176" s="57"/>
      <c r="B176" s="57"/>
      <c r="C176" s="57"/>
      <c r="D176" s="57"/>
      <c r="E176" s="11"/>
      <c r="G176" s="11"/>
      <c r="H176" s="57"/>
      <c r="I176" s="57"/>
    </row>
    <row r="177" spans="1:9" x14ac:dyDescent="0.2">
      <c r="A177" s="57"/>
      <c r="B177" s="57"/>
      <c r="C177" s="57"/>
      <c r="D177" s="57"/>
      <c r="E177" s="11"/>
      <c r="G177" s="11"/>
      <c r="H177" s="57"/>
      <c r="I177" s="57"/>
    </row>
    <row r="178" spans="1:9" x14ac:dyDescent="0.2">
      <c r="A178" s="57"/>
      <c r="B178" s="57"/>
      <c r="C178" s="57"/>
      <c r="D178" s="57"/>
      <c r="E178" s="11"/>
      <c r="G178" s="11"/>
      <c r="H178" s="57"/>
      <c r="I178" s="57"/>
    </row>
    <row r="179" spans="1:9" x14ac:dyDescent="0.2">
      <c r="A179" s="57"/>
      <c r="B179" s="57"/>
      <c r="C179" s="57"/>
      <c r="D179" s="57"/>
      <c r="E179" s="11"/>
      <c r="G179" s="11"/>
      <c r="H179" s="57"/>
      <c r="I179" s="57"/>
    </row>
    <row r="180" spans="1:9" x14ac:dyDescent="0.2">
      <c r="A180" s="57"/>
      <c r="B180" s="57"/>
      <c r="C180" s="57"/>
      <c r="D180" s="57"/>
      <c r="E180" s="11"/>
      <c r="G180" s="11"/>
      <c r="H180" s="57"/>
      <c r="I180" s="57"/>
    </row>
    <row r="181" spans="1:9" x14ac:dyDescent="0.2">
      <c r="A181" s="57"/>
      <c r="B181" s="57"/>
      <c r="C181" s="57"/>
      <c r="D181" s="57"/>
      <c r="E181" s="11"/>
      <c r="G181" s="11"/>
      <c r="H181" s="57"/>
      <c r="I181" s="57"/>
    </row>
    <row r="182" spans="1:9" x14ac:dyDescent="0.2">
      <c r="A182" s="57"/>
      <c r="B182" s="57"/>
      <c r="C182" s="57"/>
      <c r="D182" s="57"/>
      <c r="E182" s="11"/>
      <c r="G182" s="11"/>
      <c r="H182" s="57"/>
      <c r="I182" s="57"/>
    </row>
    <row r="183" spans="1:9" x14ac:dyDescent="0.2">
      <c r="A183" s="57"/>
      <c r="B183" s="57"/>
      <c r="C183" s="57"/>
      <c r="D183" s="57"/>
      <c r="E183" s="11"/>
      <c r="G183" s="11"/>
      <c r="H183" s="57"/>
      <c r="I183" s="57"/>
    </row>
    <row r="184" spans="1:9" x14ac:dyDescent="0.2">
      <c r="A184" s="57"/>
      <c r="B184" s="57"/>
      <c r="C184" s="57"/>
      <c r="D184" s="57"/>
      <c r="E184" s="11"/>
      <c r="G184" s="11"/>
      <c r="H184" s="57"/>
      <c r="I184" s="57"/>
    </row>
    <row r="185" spans="1:9" x14ac:dyDescent="0.2">
      <c r="A185" s="57"/>
      <c r="B185" s="57"/>
      <c r="C185" s="57"/>
      <c r="D185" s="57"/>
      <c r="E185" s="11"/>
      <c r="G185" s="11"/>
      <c r="H185" s="57"/>
      <c r="I185" s="57"/>
    </row>
    <row r="186" spans="1:9" x14ac:dyDescent="0.2">
      <c r="A186" s="57"/>
      <c r="B186" s="57"/>
      <c r="C186" s="57"/>
      <c r="D186" s="57"/>
      <c r="E186" s="11"/>
      <c r="G186" s="11"/>
      <c r="H186" s="57"/>
      <c r="I186" s="57"/>
    </row>
    <row r="187" spans="1:9" x14ac:dyDescent="0.2">
      <c r="A187" s="57"/>
      <c r="B187" s="57"/>
      <c r="C187" s="57"/>
      <c r="D187" s="57"/>
      <c r="E187" s="11"/>
      <c r="G187" s="11"/>
      <c r="H187" s="57"/>
      <c r="I187" s="57"/>
    </row>
    <row r="188" spans="1:9" x14ac:dyDescent="0.2">
      <c r="A188" s="57"/>
      <c r="B188" s="57"/>
      <c r="C188" s="57"/>
      <c r="D188" s="57"/>
      <c r="E188" s="11"/>
      <c r="G188" s="11"/>
      <c r="H188" s="57"/>
      <c r="I188" s="57"/>
    </row>
    <row r="189" spans="1:9" x14ac:dyDescent="0.2">
      <c r="A189" s="57"/>
      <c r="B189" s="57"/>
      <c r="C189" s="57"/>
      <c r="D189" s="57"/>
      <c r="E189" s="11"/>
      <c r="G189" s="11"/>
      <c r="H189" s="57"/>
      <c r="I189" s="57"/>
    </row>
    <row r="190" spans="1:9" x14ac:dyDescent="0.2">
      <c r="A190" s="57"/>
      <c r="B190" s="57"/>
      <c r="C190" s="57"/>
      <c r="D190" s="57"/>
      <c r="E190" s="11"/>
      <c r="G190" s="11"/>
      <c r="H190" s="57"/>
      <c r="I190" s="57"/>
    </row>
    <row r="191" spans="1:9" x14ac:dyDescent="0.2">
      <c r="A191" s="57"/>
      <c r="B191" s="57"/>
      <c r="C191" s="57"/>
      <c r="D191" s="57"/>
      <c r="E191" s="11"/>
      <c r="G191" s="11"/>
      <c r="H191" s="57"/>
      <c r="I191" s="57"/>
    </row>
    <row r="192" spans="1:9" x14ac:dyDescent="0.2">
      <c r="A192" s="57"/>
      <c r="B192" s="57"/>
      <c r="C192" s="57"/>
      <c r="D192" s="57"/>
      <c r="E192" s="11"/>
      <c r="G192" s="11"/>
      <c r="H192" s="57"/>
      <c r="I192" s="57"/>
    </row>
    <row r="193" spans="1:9" x14ac:dyDescent="0.2">
      <c r="A193" s="57"/>
      <c r="B193" s="57"/>
      <c r="C193" s="57"/>
      <c r="D193" s="57"/>
      <c r="E193" s="11"/>
      <c r="G193" s="11"/>
      <c r="H193" s="57"/>
      <c r="I193" s="57"/>
    </row>
    <row r="194" spans="1:9" x14ac:dyDescent="0.2">
      <c r="A194" s="57"/>
      <c r="B194" s="57"/>
      <c r="C194" s="57"/>
      <c r="D194" s="57"/>
      <c r="E194" s="11"/>
      <c r="G194" s="11"/>
      <c r="H194" s="57"/>
      <c r="I194" s="57"/>
    </row>
    <row r="195" spans="1:9" x14ac:dyDescent="0.2">
      <c r="A195" s="57"/>
      <c r="B195" s="57"/>
      <c r="C195" s="57"/>
      <c r="D195" s="57"/>
      <c r="E195" s="11"/>
      <c r="G195" s="11"/>
      <c r="H195" s="57"/>
      <c r="I195" s="57"/>
    </row>
    <row r="196" spans="1:9" x14ac:dyDescent="0.2">
      <c r="A196" s="57"/>
      <c r="B196" s="57"/>
      <c r="C196" s="57"/>
      <c r="D196" s="57"/>
      <c r="E196" s="11"/>
      <c r="G196" s="11"/>
      <c r="H196" s="57"/>
      <c r="I196" s="57"/>
    </row>
    <row r="197" spans="1:9" x14ac:dyDescent="0.2">
      <c r="A197" s="57"/>
      <c r="B197" s="57"/>
      <c r="C197" s="57"/>
      <c r="D197" s="57"/>
      <c r="E197" s="11"/>
      <c r="G197" s="11"/>
      <c r="H197" s="57"/>
      <c r="I197" s="57"/>
    </row>
    <row r="198" spans="1:9" x14ac:dyDescent="0.2">
      <c r="A198" s="57"/>
      <c r="B198" s="57"/>
      <c r="C198" s="57"/>
      <c r="D198" s="57"/>
      <c r="E198" s="11"/>
      <c r="G198" s="11"/>
      <c r="H198" s="57"/>
      <c r="I198" s="57"/>
    </row>
    <row r="199" spans="1:9" x14ac:dyDescent="0.2">
      <c r="A199" s="57"/>
      <c r="B199" s="57"/>
      <c r="C199" s="57"/>
      <c r="D199" s="57"/>
      <c r="E199" s="11"/>
      <c r="G199" s="11"/>
      <c r="H199" s="57"/>
      <c r="I199" s="57"/>
    </row>
    <row r="200" spans="1:9" x14ac:dyDescent="0.2">
      <c r="A200" s="57"/>
      <c r="B200" s="57"/>
      <c r="C200" s="57"/>
      <c r="D200" s="57"/>
      <c r="E200" s="11"/>
      <c r="G200" s="11"/>
      <c r="H200" s="57"/>
      <c r="I200" s="57"/>
    </row>
    <row r="201" spans="1:9" x14ac:dyDescent="0.2">
      <c r="A201" s="57"/>
      <c r="B201" s="57"/>
      <c r="C201" s="57"/>
      <c r="D201" s="57"/>
      <c r="E201" s="11"/>
      <c r="G201" s="11"/>
      <c r="H201" s="57"/>
      <c r="I201" s="57"/>
    </row>
    <row r="202" spans="1:9" x14ac:dyDescent="0.2">
      <c r="A202" s="57"/>
      <c r="B202" s="57"/>
      <c r="C202" s="57"/>
      <c r="D202" s="57"/>
      <c r="E202" s="11"/>
      <c r="G202" s="11"/>
      <c r="H202" s="57"/>
      <c r="I202" s="57"/>
    </row>
    <row r="203" spans="1:9" x14ac:dyDescent="0.2">
      <c r="A203" s="57"/>
      <c r="B203" s="57"/>
      <c r="C203" s="57"/>
      <c r="D203" s="57"/>
      <c r="E203" s="11"/>
      <c r="G203" s="11"/>
      <c r="H203" s="57"/>
      <c r="I203" s="57"/>
    </row>
    <row r="204" spans="1:9" x14ac:dyDescent="0.2">
      <c r="A204" s="57"/>
      <c r="B204" s="57"/>
      <c r="C204" s="57"/>
      <c r="D204" s="57"/>
      <c r="E204" s="11"/>
      <c r="G204" s="11"/>
      <c r="H204" s="57"/>
      <c r="I204" s="57"/>
    </row>
    <row r="205" spans="1:9" x14ac:dyDescent="0.2">
      <c r="A205" s="57"/>
      <c r="B205" s="57"/>
      <c r="C205" s="57"/>
      <c r="D205" s="57"/>
      <c r="E205" s="11"/>
      <c r="G205" s="11"/>
      <c r="H205" s="57"/>
      <c r="I205" s="57"/>
    </row>
    <row r="206" spans="1:9" x14ac:dyDescent="0.2">
      <c r="A206" s="57"/>
      <c r="B206" s="57"/>
      <c r="C206" s="57"/>
      <c r="D206" s="57"/>
      <c r="E206" s="11"/>
      <c r="G206" s="11"/>
      <c r="H206" s="57"/>
      <c r="I206" s="57"/>
    </row>
    <row r="207" spans="1:9" x14ac:dyDescent="0.2">
      <c r="A207" s="57"/>
      <c r="B207" s="57"/>
      <c r="C207" s="57"/>
      <c r="D207" s="57"/>
      <c r="E207" s="11"/>
      <c r="G207" s="11"/>
      <c r="H207" s="57"/>
      <c r="I207" s="57"/>
    </row>
    <row r="208" spans="1:9" x14ac:dyDescent="0.2">
      <c r="A208" s="57"/>
      <c r="B208" s="57"/>
      <c r="C208" s="57"/>
      <c r="D208" s="57"/>
      <c r="E208" s="11"/>
      <c r="G208" s="11"/>
      <c r="H208" s="57"/>
      <c r="I208" s="57"/>
    </row>
    <row r="209" spans="1:9" x14ac:dyDescent="0.2">
      <c r="A209" s="57"/>
      <c r="B209" s="57"/>
      <c r="C209" s="57"/>
      <c r="D209" s="57"/>
      <c r="E209" s="11"/>
      <c r="G209" s="11"/>
      <c r="H209" s="57"/>
      <c r="I209" s="57"/>
    </row>
    <row r="210" spans="1:9" x14ac:dyDescent="0.2">
      <c r="A210" s="57"/>
      <c r="B210" s="57"/>
      <c r="C210" s="57"/>
      <c r="D210" s="57"/>
      <c r="E210" s="11"/>
      <c r="G210" s="11"/>
      <c r="H210" s="57"/>
      <c r="I210" s="57"/>
    </row>
    <row r="211" spans="1:9" x14ac:dyDescent="0.2">
      <c r="A211" s="57"/>
      <c r="B211" s="57"/>
      <c r="C211" s="57"/>
      <c r="D211" s="57"/>
      <c r="E211" s="11"/>
      <c r="G211" s="11"/>
      <c r="H211" s="57"/>
      <c r="I211" s="57"/>
    </row>
    <row r="212" spans="1:9" x14ac:dyDescent="0.2">
      <c r="A212" s="57"/>
      <c r="B212" s="57"/>
      <c r="C212" s="57"/>
      <c r="D212" s="57"/>
      <c r="E212" s="11"/>
      <c r="G212" s="11"/>
      <c r="H212" s="57"/>
      <c r="I212" s="57"/>
    </row>
    <row r="213" spans="1:9" x14ac:dyDescent="0.2">
      <c r="A213" s="57"/>
      <c r="B213" s="57"/>
      <c r="C213" s="57"/>
      <c r="D213" s="57"/>
      <c r="E213" s="11"/>
      <c r="G213" s="11"/>
      <c r="H213" s="57"/>
      <c r="I213" s="57"/>
    </row>
    <row r="214" spans="1:9" x14ac:dyDescent="0.2">
      <c r="A214" s="57"/>
      <c r="B214" s="57"/>
      <c r="C214" s="57"/>
      <c r="D214" s="57"/>
      <c r="E214" s="11"/>
      <c r="G214" s="11"/>
      <c r="H214" s="57"/>
      <c r="I214" s="57"/>
    </row>
    <row r="215" spans="1:9" x14ac:dyDescent="0.2">
      <c r="A215" s="57"/>
      <c r="B215" s="57"/>
      <c r="C215" s="57"/>
      <c r="D215" s="57"/>
      <c r="E215" s="11"/>
      <c r="G215" s="11"/>
      <c r="H215" s="57"/>
      <c r="I215" s="57"/>
    </row>
    <row r="216" spans="1:9" x14ac:dyDescent="0.2">
      <c r="A216" s="57"/>
      <c r="B216" s="57"/>
      <c r="C216" s="57"/>
      <c r="D216" s="57"/>
      <c r="E216" s="11"/>
      <c r="G216" s="11"/>
      <c r="H216" s="57"/>
      <c r="I216" s="57"/>
    </row>
    <row r="217" spans="1:9" x14ac:dyDescent="0.2">
      <c r="A217" s="57"/>
      <c r="B217" s="57"/>
      <c r="C217" s="57"/>
      <c r="D217" s="57"/>
      <c r="E217" s="11"/>
      <c r="G217" s="11"/>
      <c r="H217" s="57"/>
      <c r="I217" s="57"/>
    </row>
    <row r="218" spans="1:9" x14ac:dyDescent="0.2">
      <c r="A218" s="57"/>
      <c r="B218" s="57"/>
      <c r="C218" s="57"/>
      <c r="D218" s="57"/>
      <c r="E218" s="11"/>
      <c r="G218" s="11"/>
      <c r="H218" s="57"/>
      <c r="I218" s="57"/>
    </row>
    <row r="219" spans="1:9" x14ac:dyDescent="0.2">
      <c r="A219" s="57"/>
      <c r="B219" s="57"/>
      <c r="C219" s="57"/>
      <c r="D219" s="57"/>
      <c r="E219" s="11"/>
      <c r="G219" s="11"/>
      <c r="H219" s="57"/>
      <c r="I219" s="57"/>
    </row>
    <row r="220" spans="1:9" x14ac:dyDescent="0.2">
      <c r="A220" s="57"/>
      <c r="B220" s="57"/>
      <c r="C220" s="57"/>
      <c r="D220" s="57"/>
      <c r="E220" s="11"/>
      <c r="G220" s="11"/>
      <c r="H220" s="57"/>
      <c r="I220" s="57"/>
    </row>
    <row r="221" spans="1:9" x14ac:dyDescent="0.2">
      <c r="A221" s="57"/>
      <c r="B221" s="57"/>
      <c r="C221" s="57"/>
      <c r="D221" s="57"/>
      <c r="E221" s="11"/>
      <c r="G221" s="11"/>
      <c r="H221" s="57"/>
      <c r="I221" s="57"/>
    </row>
    <row r="222" spans="1:9" x14ac:dyDescent="0.2">
      <c r="A222" s="57"/>
      <c r="B222" s="57"/>
      <c r="C222" s="57"/>
      <c r="D222" s="57"/>
      <c r="E222" s="11"/>
      <c r="G222" s="11"/>
      <c r="H222" s="57"/>
      <c r="I222" s="57"/>
    </row>
    <row r="223" spans="1:9" x14ac:dyDescent="0.2">
      <c r="A223" s="57"/>
      <c r="B223" s="57"/>
      <c r="C223" s="57"/>
      <c r="D223" s="57"/>
      <c r="E223" s="11"/>
      <c r="G223" s="11"/>
      <c r="H223" s="57"/>
      <c r="I223" s="57"/>
    </row>
    <row r="224" spans="1:9" x14ac:dyDescent="0.2">
      <c r="A224" s="57"/>
      <c r="B224" s="57"/>
      <c r="C224" s="57"/>
      <c r="D224" s="57"/>
      <c r="E224" s="11"/>
      <c r="G224" s="11"/>
      <c r="H224" s="57"/>
      <c r="I224" s="57"/>
    </row>
    <row r="225" spans="1:9" x14ac:dyDescent="0.2">
      <c r="A225" s="57"/>
      <c r="B225" s="57"/>
      <c r="C225" s="57"/>
      <c r="D225" s="57"/>
      <c r="E225" s="11"/>
      <c r="G225" s="11"/>
      <c r="H225" s="57"/>
      <c r="I225" s="57"/>
    </row>
    <row r="226" spans="1:9" x14ac:dyDescent="0.2">
      <c r="A226" s="57"/>
      <c r="B226" s="57"/>
      <c r="C226" s="57"/>
      <c r="D226" s="57"/>
      <c r="E226" s="11"/>
      <c r="G226" s="11"/>
      <c r="H226" s="57"/>
      <c r="I226" s="57"/>
    </row>
    <row r="227" spans="1:9" x14ac:dyDescent="0.2">
      <c r="A227" s="57"/>
      <c r="B227" s="57"/>
      <c r="C227" s="57"/>
      <c r="D227" s="57"/>
      <c r="E227" s="11"/>
      <c r="G227" s="11"/>
      <c r="H227" s="57"/>
      <c r="I227" s="57"/>
    </row>
    <row r="228" spans="1:9" x14ac:dyDescent="0.2">
      <c r="A228" s="57"/>
      <c r="B228" s="57"/>
      <c r="C228" s="57"/>
      <c r="D228" s="57"/>
      <c r="E228" s="11"/>
      <c r="G228" s="11"/>
      <c r="H228" s="57"/>
      <c r="I228" s="57"/>
    </row>
    <row r="229" spans="1:9" x14ac:dyDescent="0.2">
      <c r="A229" s="57"/>
      <c r="B229" s="57"/>
      <c r="C229" s="57"/>
      <c r="D229" s="57"/>
      <c r="E229" s="11"/>
      <c r="G229" s="11"/>
      <c r="H229" s="57"/>
      <c r="I229" s="57"/>
    </row>
    <row r="230" spans="1:9" x14ac:dyDescent="0.2">
      <c r="A230" s="57"/>
      <c r="B230" s="57"/>
      <c r="C230" s="57"/>
      <c r="D230" s="57"/>
      <c r="E230" s="11"/>
      <c r="G230" s="11"/>
      <c r="H230" s="57"/>
      <c r="I230" s="57"/>
    </row>
    <row r="231" spans="1:9" x14ac:dyDescent="0.2">
      <c r="A231" s="57"/>
      <c r="B231" s="57"/>
      <c r="C231" s="57"/>
      <c r="D231" s="57"/>
      <c r="E231" s="11"/>
      <c r="G231" s="11"/>
      <c r="H231" s="57"/>
      <c r="I231" s="57"/>
    </row>
    <row r="232" spans="1:9" x14ac:dyDescent="0.2">
      <c r="A232" s="57"/>
      <c r="B232" s="57"/>
      <c r="C232" s="57"/>
      <c r="D232" s="57"/>
      <c r="E232" s="11"/>
      <c r="G232" s="11"/>
      <c r="H232" s="57"/>
      <c r="I232" s="57"/>
    </row>
    <row r="233" spans="1:9" x14ac:dyDescent="0.2">
      <c r="A233" s="57"/>
      <c r="B233" s="57"/>
      <c r="C233" s="57"/>
      <c r="D233" s="57"/>
      <c r="E233" s="11"/>
      <c r="G233" s="11"/>
      <c r="H233" s="57"/>
      <c r="I233" s="57"/>
    </row>
    <row r="234" spans="1:9" x14ac:dyDescent="0.2">
      <c r="A234" s="57"/>
      <c r="B234" s="57"/>
      <c r="C234" s="57"/>
      <c r="D234" s="57"/>
      <c r="E234" s="11"/>
      <c r="G234" s="11"/>
      <c r="H234" s="57"/>
      <c r="I234" s="57"/>
    </row>
    <row r="235" spans="1:9" x14ac:dyDescent="0.2">
      <c r="A235" s="57"/>
      <c r="B235" s="57"/>
      <c r="C235" s="57"/>
      <c r="D235" s="57"/>
      <c r="E235" s="11"/>
      <c r="G235" s="11"/>
      <c r="H235" s="57"/>
      <c r="I235" s="57"/>
    </row>
    <row r="236" spans="1:9" x14ac:dyDescent="0.2">
      <c r="A236" s="57"/>
      <c r="B236" s="57"/>
      <c r="C236" s="57"/>
      <c r="D236" s="57"/>
      <c r="E236" s="11"/>
      <c r="G236" s="11"/>
      <c r="H236" s="57"/>
      <c r="I236" s="57"/>
    </row>
    <row r="237" spans="1:9" x14ac:dyDescent="0.2">
      <c r="A237" s="57"/>
      <c r="B237" s="57"/>
      <c r="C237" s="57"/>
      <c r="D237" s="57"/>
      <c r="E237" s="11"/>
      <c r="G237" s="11"/>
      <c r="H237" s="57"/>
      <c r="I237" s="57"/>
    </row>
    <row r="238" spans="1:9" x14ac:dyDescent="0.2">
      <c r="A238" s="57"/>
      <c r="B238" s="57"/>
      <c r="C238" s="57"/>
      <c r="D238" s="57"/>
      <c r="E238" s="11"/>
      <c r="G238" s="11"/>
      <c r="H238" s="57"/>
      <c r="I238" s="57"/>
    </row>
    <row r="239" spans="1:9" x14ac:dyDescent="0.2">
      <c r="A239" s="57"/>
      <c r="B239" s="57"/>
      <c r="C239" s="57"/>
      <c r="D239" s="57"/>
      <c r="E239" s="11"/>
      <c r="G239" s="11"/>
      <c r="H239" s="57"/>
      <c r="I239" s="57"/>
    </row>
    <row r="240" spans="1:9" x14ac:dyDescent="0.2">
      <c r="A240" s="57"/>
      <c r="B240" s="57"/>
      <c r="C240" s="57"/>
      <c r="D240" s="57"/>
      <c r="E240" s="11"/>
      <c r="G240" s="11"/>
      <c r="H240" s="57"/>
      <c r="I240" s="57"/>
    </row>
    <row r="241" spans="1:9" x14ac:dyDescent="0.2">
      <c r="A241" s="57"/>
      <c r="B241" s="57"/>
      <c r="C241" s="57"/>
      <c r="D241" s="57"/>
      <c r="E241" s="11"/>
      <c r="G241" s="11"/>
      <c r="H241" s="57"/>
      <c r="I241" s="57"/>
    </row>
    <row r="242" spans="1:9" x14ac:dyDescent="0.2">
      <c r="A242" s="57"/>
      <c r="B242" s="57"/>
      <c r="C242" s="57"/>
      <c r="D242" s="57"/>
      <c r="E242" s="11"/>
      <c r="G242" s="11"/>
      <c r="H242" s="57"/>
      <c r="I242" s="57"/>
    </row>
    <row r="243" spans="1:9" x14ac:dyDescent="0.2">
      <c r="A243" s="57"/>
      <c r="B243" s="57"/>
      <c r="C243" s="57"/>
      <c r="D243" s="57"/>
      <c r="E243" s="11"/>
      <c r="G243" s="11"/>
      <c r="H243" s="57"/>
      <c r="I243" s="57"/>
    </row>
    <row r="244" spans="1:9" x14ac:dyDescent="0.2">
      <c r="A244" s="57"/>
      <c r="B244" s="57"/>
      <c r="C244" s="57"/>
      <c r="D244" s="57"/>
      <c r="E244" s="11"/>
      <c r="G244" s="11"/>
      <c r="H244" s="57"/>
      <c r="I244" s="57"/>
    </row>
    <row r="245" spans="1:9" x14ac:dyDescent="0.2">
      <c r="A245" s="57"/>
      <c r="B245" s="57"/>
      <c r="C245" s="57"/>
      <c r="D245" s="57"/>
      <c r="E245" s="11"/>
      <c r="G245" s="11"/>
      <c r="H245" s="57"/>
      <c r="I245" s="57"/>
    </row>
    <row r="246" spans="1:9" x14ac:dyDescent="0.2">
      <c r="A246" s="57"/>
      <c r="B246" s="57"/>
      <c r="C246" s="57"/>
      <c r="D246" s="57"/>
      <c r="E246" s="11"/>
      <c r="G246" s="11"/>
      <c r="H246" s="57"/>
      <c r="I246" s="57"/>
    </row>
    <row r="247" spans="1:9" x14ac:dyDescent="0.2">
      <c r="A247" s="57"/>
      <c r="B247" s="57"/>
      <c r="C247" s="57"/>
      <c r="D247" s="57"/>
      <c r="E247" s="11"/>
      <c r="G247" s="11"/>
      <c r="H247" s="57"/>
      <c r="I247" s="57"/>
    </row>
    <row r="248" spans="1:9" x14ac:dyDescent="0.2">
      <c r="A248" s="57"/>
      <c r="B248" s="57"/>
      <c r="C248" s="57"/>
      <c r="D248" s="57"/>
      <c r="E248" s="11"/>
      <c r="G248" s="11"/>
      <c r="H248" s="57"/>
      <c r="I248" s="57"/>
    </row>
    <row r="249" spans="1:9" x14ac:dyDescent="0.2">
      <c r="A249" s="57"/>
      <c r="B249" s="57"/>
      <c r="C249" s="57"/>
      <c r="D249" s="57"/>
      <c r="E249" s="11"/>
      <c r="G249" s="11"/>
      <c r="H249" s="57"/>
      <c r="I249" s="57"/>
    </row>
    <row r="250" spans="1:9" x14ac:dyDescent="0.2">
      <c r="A250" s="57"/>
      <c r="B250" s="57"/>
      <c r="C250" s="57"/>
      <c r="D250" s="57"/>
      <c r="E250" s="11"/>
      <c r="G250" s="11"/>
      <c r="H250" s="57"/>
      <c r="I250" s="57"/>
    </row>
    <row r="251" spans="1:9" x14ac:dyDescent="0.2">
      <c r="A251" s="57"/>
      <c r="B251" s="57"/>
      <c r="C251" s="57"/>
      <c r="D251" s="57"/>
      <c r="E251" s="11"/>
      <c r="G251" s="11"/>
      <c r="H251" s="57"/>
      <c r="I251" s="57"/>
    </row>
    <row r="252" spans="1:9" x14ac:dyDescent="0.2">
      <c r="A252" s="57"/>
      <c r="B252" s="57"/>
      <c r="C252" s="57"/>
      <c r="D252" s="57"/>
      <c r="E252" s="11"/>
      <c r="G252" s="11"/>
      <c r="H252" s="57"/>
      <c r="I252" s="57"/>
    </row>
    <row r="253" spans="1:9" x14ac:dyDescent="0.2">
      <c r="A253" s="57"/>
      <c r="B253" s="57"/>
      <c r="C253" s="57"/>
      <c r="D253" s="57"/>
      <c r="E253" s="11"/>
      <c r="G253" s="11"/>
      <c r="H253" s="57"/>
      <c r="I253" s="57"/>
    </row>
    <row r="254" spans="1:9" x14ac:dyDescent="0.2">
      <c r="A254" s="57"/>
      <c r="B254" s="57"/>
      <c r="C254" s="57"/>
      <c r="D254" s="57"/>
      <c r="E254" s="11"/>
      <c r="G254" s="11"/>
      <c r="H254" s="57"/>
      <c r="I254" s="57"/>
    </row>
    <row r="255" spans="1:9" x14ac:dyDescent="0.2">
      <c r="A255" s="57"/>
      <c r="B255" s="57"/>
      <c r="C255" s="57"/>
      <c r="D255" s="57"/>
      <c r="E255" s="11"/>
      <c r="G255" s="11"/>
      <c r="H255" s="57"/>
      <c r="I255" s="57"/>
    </row>
    <row r="256" spans="1:9" x14ac:dyDescent="0.2">
      <c r="A256" s="57"/>
      <c r="B256" s="57"/>
      <c r="C256" s="57"/>
      <c r="D256" s="57"/>
      <c r="E256" s="11"/>
      <c r="G256" s="11"/>
      <c r="H256" s="57"/>
      <c r="I256" s="57"/>
    </row>
    <row r="257" spans="1:9" x14ac:dyDescent="0.2">
      <c r="A257" s="57"/>
      <c r="B257" s="57"/>
      <c r="C257" s="57"/>
      <c r="D257" s="57"/>
      <c r="E257" s="11"/>
      <c r="G257" s="11"/>
      <c r="H257" s="57"/>
      <c r="I257" s="57"/>
    </row>
    <row r="258" spans="1:9" x14ac:dyDescent="0.2">
      <c r="A258" s="57"/>
      <c r="B258" s="57"/>
      <c r="C258" s="57"/>
      <c r="D258" s="57"/>
      <c r="E258" s="11"/>
      <c r="G258" s="11"/>
      <c r="H258" s="57"/>
      <c r="I258" s="57"/>
    </row>
    <row r="259" spans="1:9" x14ac:dyDescent="0.2">
      <c r="A259" s="57"/>
      <c r="B259" s="57"/>
      <c r="C259" s="57"/>
      <c r="D259" s="57"/>
      <c r="E259" s="11"/>
      <c r="G259" s="11"/>
      <c r="H259" s="57"/>
      <c r="I259" s="57"/>
    </row>
    <row r="260" spans="1:9" x14ac:dyDescent="0.2">
      <c r="A260" s="57"/>
      <c r="B260" s="57"/>
      <c r="C260" s="57"/>
      <c r="D260" s="57"/>
      <c r="E260" s="11"/>
      <c r="G260" s="11"/>
      <c r="H260" s="57"/>
      <c r="I260" s="57"/>
    </row>
    <row r="261" spans="1:9" x14ac:dyDescent="0.2">
      <c r="A261" s="57"/>
      <c r="B261" s="57"/>
      <c r="C261" s="57"/>
      <c r="D261" s="57"/>
      <c r="E261" s="11"/>
      <c r="G261" s="11"/>
      <c r="H261" s="57"/>
      <c r="I261" s="57"/>
    </row>
    <row r="262" spans="1:9" x14ac:dyDescent="0.2">
      <c r="A262" s="57"/>
      <c r="B262" s="57"/>
      <c r="C262" s="57"/>
      <c r="D262" s="57"/>
      <c r="E262" s="11"/>
      <c r="G262" s="11"/>
      <c r="H262" s="57"/>
      <c r="I262" s="57"/>
    </row>
    <row r="263" spans="1:9" x14ac:dyDescent="0.2">
      <c r="A263" s="57"/>
      <c r="B263" s="57"/>
      <c r="C263" s="57"/>
      <c r="D263" s="57"/>
      <c r="E263" s="11"/>
      <c r="G263" s="11"/>
      <c r="H263" s="57"/>
      <c r="I263" s="57"/>
    </row>
  </sheetData>
  <mergeCells count="10">
    <mergeCell ref="A97:B97"/>
    <mergeCell ref="A98:B98"/>
    <mergeCell ref="A99:B99"/>
    <mergeCell ref="A100:B100"/>
    <mergeCell ref="A1:G1"/>
    <mergeCell ref="A92:B92"/>
    <mergeCell ref="A93:B93"/>
    <mergeCell ref="A94:B94"/>
    <mergeCell ref="A95:B95"/>
    <mergeCell ref="A96:B96"/>
  </mergeCells>
  <conditionalFormatting sqref="F2:F3">
    <cfRule type="cellIs" dxfId="123" priority="2" stopIfTrue="1" operator="between">
      <formula>0.009</formula>
      <formula>-0.009</formula>
    </cfRule>
  </conditionalFormatting>
  <conditionalFormatting sqref="F5:F65540">
    <cfRule type="cellIs" dxfId="122"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86"/>
  <sheetViews>
    <sheetView workbookViewId="0">
      <selection sqref="A1:G1"/>
    </sheetView>
  </sheetViews>
  <sheetFormatPr defaultColWidth="9.28515625" defaultRowHeight="11.25" x14ac:dyDescent="0.2"/>
  <cols>
    <col min="1" max="1" width="37.5703125" style="7" bestFit="1" customWidth="1"/>
    <col min="2" max="2" width="32.7109375" style="7" bestFit="1" customWidth="1"/>
    <col min="3" max="3" width="24.7109375" style="7" bestFit="1" customWidth="1"/>
    <col min="4" max="4" width="15.42578125" style="7" bestFit="1" customWidth="1"/>
    <col min="5" max="5" width="26.7109375" style="10" customWidth="1"/>
    <col min="6" max="6" width="13.5703125" style="11" bestFit="1" customWidth="1"/>
    <col min="7" max="7" width="4.5703125" style="10" bestFit="1" customWidth="1"/>
    <col min="8" max="16384" width="9.28515625" style="7"/>
  </cols>
  <sheetData>
    <row r="1" spans="1:9" s="1" customFormat="1" ht="15" x14ac:dyDescent="0.2">
      <c r="A1" s="110" t="s">
        <v>1371</v>
      </c>
      <c r="B1" s="111"/>
      <c r="C1" s="111"/>
      <c r="D1" s="111"/>
      <c r="E1" s="111"/>
      <c r="F1" s="111"/>
      <c r="G1" s="111"/>
    </row>
    <row r="2" spans="1:9" s="1" customFormat="1" ht="12" x14ac:dyDescent="0.2">
      <c r="E2" s="5"/>
      <c r="F2" s="9"/>
      <c r="G2" s="10"/>
    </row>
    <row r="3" spans="1:9" s="1" customFormat="1" ht="12" x14ac:dyDescent="0.2">
      <c r="A3" s="8" t="s">
        <v>7</v>
      </c>
      <c r="B3" s="2"/>
      <c r="C3" s="3"/>
      <c r="D3" s="3"/>
      <c r="E3" s="4"/>
      <c r="F3" s="9"/>
      <c r="G3" s="10"/>
    </row>
    <row r="4" spans="1:9" s="1" customFormat="1" ht="33.75" x14ac:dyDescent="0.2">
      <c r="A4" s="6" t="s">
        <v>2</v>
      </c>
      <c r="B4" s="6" t="s">
        <v>0</v>
      </c>
      <c r="C4" s="13" t="s">
        <v>1032</v>
      </c>
      <c r="D4" s="13" t="s">
        <v>1</v>
      </c>
      <c r="E4" s="52" t="s">
        <v>6</v>
      </c>
      <c r="F4" s="12" t="s">
        <v>3</v>
      </c>
      <c r="G4" s="12" t="s">
        <v>5</v>
      </c>
    </row>
    <row r="5" spans="1:9" x14ac:dyDescent="0.2">
      <c r="A5" s="16" t="s">
        <v>34</v>
      </c>
      <c r="B5" s="17"/>
      <c r="C5" s="17"/>
      <c r="D5" s="17"/>
      <c r="E5" s="18"/>
      <c r="F5" s="19"/>
      <c r="G5" s="18"/>
    </row>
    <row r="6" spans="1:9" x14ac:dyDescent="0.2">
      <c r="A6" s="21" t="s">
        <v>61</v>
      </c>
      <c r="B6" s="21" t="s">
        <v>1450</v>
      </c>
      <c r="C6" s="21" t="s">
        <v>35</v>
      </c>
      <c r="D6" s="24">
        <v>2177300</v>
      </c>
      <c r="E6" s="22">
        <v>2147.3853493000001</v>
      </c>
      <c r="F6" s="23">
        <v>71.381108712997602</v>
      </c>
      <c r="G6" s="22">
        <v>7.3824212512499896</v>
      </c>
    </row>
    <row r="7" spans="1:9" x14ac:dyDescent="0.2">
      <c r="A7" s="21" t="s">
        <v>69</v>
      </c>
      <c r="B7" s="21" t="s">
        <v>68</v>
      </c>
      <c r="C7" s="21" t="s">
        <v>35</v>
      </c>
      <c r="D7" s="24">
        <v>500000</v>
      </c>
      <c r="E7" s="22">
        <v>519.33716670000001</v>
      </c>
      <c r="F7" s="23">
        <v>17.263255878595398</v>
      </c>
      <c r="G7" s="22">
        <v>7.6274740449999996</v>
      </c>
    </row>
    <row r="8" spans="1:9" x14ac:dyDescent="0.2">
      <c r="A8" s="21" t="s">
        <v>63</v>
      </c>
      <c r="B8" s="21" t="s">
        <v>62</v>
      </c>
      <c r="C8" s="21" t="s">
        <v>35</v>
      </c>
      <c r="D8" s="24">
        <v>6500</v>
      </c>
      <c r="E8" s="22">
        <v>6.5890225999999998</v>
      </c>
      <c r="F8" s="23">
        <v>0.21902530846469401</v>
      </c>
      <c r="G8" s="22">
        <v>7.3272086066125004</v>
      </c>
    </row>
    <row r="9" spans="1:9" x14ac:dyDescent="0.2">
      <c r="A9" s="20" t="s">
        <v>27</v>
      </c>
      <c r="B9" s="20"/>
      <c r="C9" s="20"/>
      <c r="D9" s="20"/>
      <c r="E9" s="25">
        <f>SUM(E6:E8)</f>
        <v>2673.3115386000004</v>
      </c>
      <c r="F9" s="26">
        <f>SUM(F6:F8)</f>
        <v>88.863389900057697</v>
      </c>
      <c r="G9" s="25"/>
      <c r="H9" s="14"/>
      <c r="I9" s="14"/>
    </row>
    <row r="10" spans="1:9" x14ac:dyDescent="0.2">
      <c r="A10" s="21"/>
      <c r="B10" s="21"/>
      <c r="C10" s="21"/>
      <c r="D10" s="21"/>
      <c r="E10" s="22"/>
      <c r="F10" s="23"/>
      <c r="G10" s="22"/>
    </row>
    <row r="11" spans="1:9" x14ac:dyDescent="0.2">
      <c r="A11" s="20" t="s">
        <v>1438</v>
      </c>
      <c r="B11" s="21"/>
      <c r="C11" s="21"/>
      <c r="D11" s="21"/>
      <c r="E11" s="22"/>
      <c r="F11" s="23"/>
      <c r="G11" s="22"/>
    </row>
    <row r="12" spans="1:9" x14ac:dyDescent="0.2">
      <c r="A12" s="21" t="s">
        <v>1080</v>
      </c>
      <c r="B12" s="21" t="s">
        <v>1081</v>
      </c>
      <c r="C12" s="21" t="s">
        <v>1082</v>
      </c>
      <c r="D12" s="24">
        <v>72.486999999999995</v>
      </c>
      <c r="E12" s="22">
        <v>8.2530324000000004</v>
      </c>
      <c r="F12" s="23">
        <v>0.27433855928481998</v>
      </c>
      <c r="G12" s="22">
        <v>5.62</v>
      </c>
    </row>
    <row r="13" spans="1:9" x14ac:dyDescent="0.2">
      <c r="A13" s="20" t="s">
        <v>27</v>
      </c>
      <c r="B13" s="20"/>
      <c r="C13" s="20"/>
      <c r="D13" s="20"/>
      <c r="E13" s="25">
        <f>SUM(E12:E12)</f>
        <v>8.2530324000000004</v>
      </c>
      <c r="F13" s="26">
        <f>SUM(F12:F12)</f>
        <v>0.27433855928481998</v>
      </c>
      <c r="G13" s="25"/>
      <c r="H13" s="14"/>
      <c r="I13" s="14"/>
    </row>
    <row r="14" spans="1:9" x14ac:dyDescent="0.2">
      <c r="A14" s="21"/>
      <c r="B14" s="21"/>
      <c r="C14" s="21"/>
      <c r="D14" s="21"/>
      <c r="E14" s="22"/>
      <c r="F14" s="23"/>
      <c r="G14" s="22"/>
    </row>
    <row r="15" spans="1:9" x14ac:dyDescent="0.2">
      <c r="A15" s="20" t="s">
        <v>37</v>
      </c>
      <c r="B15" s="20"/>
      <c r="C15" s="20"/>
      <c r="D15" s="20"/>
      <c r="E15" s="25">
        <f>E9+E13</f>
        <v>2681.5645710000003</v>
      </c>
      <c r="F15" s="26">
        <f>F9+F13</f>
        <v>89.137728459342512</v>
      </c>
      <c r="G15" s="25"/>
      <c r="H15" s="14"/>
      <c r="I15" s="14"/>
    </row>
    <row r="16" spans="1:9" x14ac:dyDescent="0.2">
      <c r="A16" s="20"/>
      <c r="B16" s="20"/>
      <c r="C16" s="20"/>
      <c r="D16" s="20"/>
      <c r="E16" s="25"/>
      <c r="F16" s="26"/>
      <c r="G16" s="25"/>
      <c r="H16" s="14"/>
      <c r="I16" s="14"/>
    </row>
    <row r="17" spans="1:9" x14ac:dyDescent="0.2">
      <c r="A17" s="20" t="s">
        <v>39</v>
      </c>
      <c r="B17" s="20"/>
      <c r="C17" s="20"/>
      <c r="D17" s="20"/>
      <c r="E17" s="25">
        <f>E19-(E9+E13)</f>
        <v>326.77389279999989</v>
      </c>
      <c r="F17" s="26">
        <f>F19-(F9+F13)</f>
        <v>10.862271540657488</v>
      </c>
      <c r="G17" s="25"/>
      <c r="H17" s="14"/>
      <c r="I17" s="14"/>
    </row>
    <row r="18" spans="1:9" x14ac:dyDescent="0.2">
      <c r="A18" s="20"/>
      <c r="B18" s="20"/>
      <c r="C18" s="20"/>
      <c r="D18" s="20"/>
      <c r="E18" s="25"/>
      <c r="F18" s="26"/>
      <c r="G18" s="25"/>
      <c r="H18" s="14"/>
      <c r="I18" s="14"/>
    </row>
    <row r="19" spans="1:9" x14ac:dyDescent="0.2">
      <c r="A19" s="27" t="s">
        <v>38</v>
      </c>
      <c r="B19" s="27"/>
      <c r="C19" s="27"/>
      <c r="D19" s="27"/>
      <c r="E19" s="28">
        <v>3008.3384638000002</v>
      </c>
      <c r="F19" s="29">
        <v>100</v>
      </c>
      <c r="G19" s="28"/>
      <c r="H19" s="14"/>
      <c r="I19" s="14"/>
    </row>
    <row r="20" spans="1:9" x14ac:dyDescent="0.2">
      <c r="A20" s="7" t="s">
        <v>1501</v>
      </c>
      <c r="B20" s="14"/>
      <c r="C20" s="14"/>
      <c r="D20" s="14"/>
      <c r="E20" s="106"/>
      <c r="F20" s="15"/>
      <c r="G20" s="106"/>
      <c r="H20" s="14"/>
      <c r="I20" s="14"/>
    </row>
    <row r="22" spans="1:9" x14ac:dyDescent="0.2">
      <c r="A22" s="14" t="s">
        <v>1439</v>
      </c>
    </row>
    <row r="23" spans="1:9" x14ac:dyDescent="0.2">
      <c r="A23" s="14"/>
    </row>
    <row r="24" spans="1:9" x14ac:dyDescent="0.2">
      <c r="A24" s="14" t="s">
        <v>41</v>
      </c>
    </row>
    <row r="25" spans="1:9" x14ac:dyDescent="0.2">
      <c r="A25" s="14" t="s">
        <v>42</v>
      </c>
    </row>
    <row r="26" spans="1:9" x14ac:dyDescent="0.2">
      <c r="A26" s="14" t="s">
        <v>43</v>
      </c>
      <c r="B26" s="14"/>
      <c r="C26" s="30" t="s">
        <v>987</v>
      </c>
      <c r="D26" s="14" t="s">
        <v>44</v>
      </c>
    </row>
    <row r="27" spans="1:9" x14ac:dyDescent="0.2">
      <c r="A27" s="7" t="s">
        <v>46</v>
      </c>
      <c r="C27" s="31">
        <v>10.3072</v>
      </c>
      <c r="D27" s="31">
        <v>10.414</v>
      </c>
    </row>
    <row r="28" spans="1:9" x14ac:dyDescent="0.2">
      <c r="A28" s="7" t="s">
        <v>47</v>
      </c>
      <c r="C28" s="31">
        <v>10.3072</v>
      </c>
      <c r="D28" s="31">
        <v>10.313599999999999</v>
      </c>
    </row>
    <row r="29" spans="1:9" x14ac:dyDescent="0.2">
      <c r="A29" s="7" t="s">
        <v>48</v>
      </c>
      <c r="C29" s="31">
        <v>10.3246</v>
      </c>
      <c r="D29" s="31">
        <v>10.458500000000001</v>
      </c>
    </row>
    <row r="30" spans="1:9" x14ac:dyDescent="0.2">
      <c r="A30" s="7" t="s">
        <v>49</v>
      </c>
      <c r="C30" s="31">
        <v>10.3246</v>
      </c>
      <c r="D30" s="31">
        <v>10.357799999999999</v>
      </c>
    </row>
    <row r="31" spans="1:9" x14ac:dyDescent="0.2">
      <c r="C31" s="31"/>
      <c r="D31" s="31"/>
    </row>
    <row r="32" spans="1:9" x14ac:dyDescent="0.2">
      <c r="A32" s="7" t="s">
        <v>988</v>
      </c>
    </row>
    <row r="34" spans="1:9" x14ac:dyDescent="0.2">
      <c r="A34" s="14" t="s">
        <v>50</v>
      </c>
    </row>
    <row r="35" spans="1:9" x14ac:dyDescent="0.2">
      <c r="A35" s="112" t="s">
        <v>51</v>
      </c>
      <c r="B35" s="113"/>
      <c r="C35" s="32" t="s">
        <v>52</v>
      </c>
    </row>
    <row r="36" spans="1:9" x14ac:dyDescent="0.2">
      <c r="A36" s="108" t="s">
        <v>47</v>
      </c>
      <c r="B36" s="109"/>
      <c r="C36" s="33">
        <v>0.1</v>
      </c>
    </row>
    <row r="37" spans="1:9" x14ac:dyDescent="0.2">
      <c r="A37" s="108" t="s">
        <v>49</v>
      </c>
      <c r="B37" s="109"/>
      <c r="C37" s="33">
        <v>0.1</v>
      </c>
    </row>
    <row r="38" spans="1:9" x14ac:dyDescent="0.2">
      <c r="A38" s="7" t="s">
        <v>53</v>
      </c>
    </row>
    <row r="39" spans="1:9" x14ac:dyDescent="0.2">
      <c r="A39" s="7" t="s">
        <v>54</v>
      </c>
    </row>
    <row r="41" spans="1:9" x14ac:dyDescent="0.2">
      <c r="A41" s="14" t="s">
        <v>1111</v>
      </c>
      <c r="D41" s="34">
        <v>31.315891910692301</v>
      </c>
      <c r="E41" s="10" t="s">
        <v>55</v>
      </c>
    </row>
    <row r="43" spans="1:9" x14ac:dyDescent="0.2">
      <c r="A43" s="14" t="s">
        <v>957</v>
      </c>
      <c r="D43" s="30" t="s">
        <v>56</v>
      </c>
    </row>
    <row r="45" spans="1:9" x14ac:dyDescent="0.2">
      <c r="A45" s="56" t="s">
        <v>958</v>
      </c>
      <c r="B45" s="57"/>
      <c r="C45" s="57"/>
      <c r="D45" s="57"/>
      <c r="E45" s="11"/>
      <c r="G45" s="11"/>
      <c r="H45" s="57"/>
      <c r="I45" s="57"/>
    </row>
    <row r="46" spans="1:9" x14ac:dyDescent="0.2">
      <c r="A46" s="56"/>
      <c r="B46" s="57"/>
      <c r="C46" s="57"/>
      <c r="D46" s="57"/>
      <c r="E46" s="11"/>
      <c r="G46" s="11"/>
      <c r="H46" s="57"/>
      <c r="I46" s="57"/>
    </row>
    <row r="47" spans="1:9" x14ac:dyDescent="0.2">
      <c r="A47" s="56" t="s">
        <v>993</v>
      </c>
      <c r="B47" s="57"/>
      <c r="C47" s="57"/>
      <c r="D47" s="57"/>
      <c r="E47" s="11"/>
      <c r="G47" s="11"/>
      <c r="H47" s="57"/>
      <c r="I47" s="57"/>
    </row>
    <row r="48" spans="1:9" x14ac:dyDescent="0.2">
      <c r="A48" s="57"/>
      <c r="B48" s="57"/>
      <c r="C48" s="57"/>
      <c r="D48" s="57"/>
      <c r="E48" s="11"/>
      <c r="G48" s="11"/>
      <c r="H48" s="57"/>
      <c r="I48" s="57"/>
    </row>
    <row r="49" spans="1:9" x14ac:dyDescent="0.2">
      <c r="A49" s="57"/>
      <c r="B49" s="57"/>
      <c r="C49" s="57"/>
      <c r="D49" s="57"/>
      <c r="E49" s="11"/>
      <c r="G49" s="11"/>
      <c r="H49" s="57"/>
      <c r="I49" s="57"/>
    </row>
    <row r="50" spans="1:9" x14ac:dyDescent="0.2">
      <c r="A50" s="57"/>
      <c r="B50" s="57"/>
      <c r="C50" s="57"/>
      <c r="D50" s="57"/>
      <c r="E50" s="11"/>
      <c r="G50" s="11"/>
      <c r="H50" s="57"/>
      <c r="I50" s="57"/>
    </row>
    <row r="51" spans="1:9" x14ac:dyDescent="0.2">
      <c r="A51" s="57"/>
      <c r="B51" s="57"/>
      <c r="C51" s="57"/>
      <c r="D51" s="57"/>
      <c r="E51" s="11"/>
      <c r="G51" s="11"/>
      <c r="H51" s="57"/>
      <c r="I51" s="57"/>
    </row>
    <row r="52" spans="1:9" x14ac:dyDescent="0.2">
      <c r="A52" s="57"/>
      <c r="B52" s="57"/>
      <c r="C52" s="57"/>
      <c r="D52" s="57"/>
      <c r="E52" s="11"/>
      <c r="G52" s="11"/>
      <c r="H52" s="57"/>
      <c r="I52" s="57"/>
    </row>
    <row r="53" spans="1:9" x14ac:dyDescent="0.2">
      <c r="A53" s="57"/>
      <c r="B53" s="57"/>
      <c r="C53" s="57"/>
      <c r="D53" s="57"/>
      <c r="E53" s="11"/>
      <c r="G53" s="11"/>
      <c r="H53" s="57"/>
      <c r="I53" s="57"/>
    </row>
    <row r="54" spans="1:9" x14ac:dyDescent="0.2">
      <c r="A54" s="57"/>
      <c r="B54" s="57"/>
      <c r="C54" s="57"/>
      <c r="D54" s="57"/>
      <c r="E54" s="11"/>
      <c r="G54" s="11"/>
      <c r="H54" s="57"/>
      <c r="I54" s="57"/>
    </row>
    <row r="55" spans="1:9" x14ac:dyDescent="0.2">
      <c r="A55" s="57"/>
      <c r="B55" s="57"/>
      <c r="C55" s="57"/>
      <c r="D55" s="57"/>
      <c r="E55" s="11"/>
      <c r="G55" s="11"/>
      <c r="H55" s="57"/>
      <c r="I55" s="57"/>
    </row>
    <row r="56" spans="1:9" x14ac:dyDescent="0.2">
      <c r="A56" s="57"/>
      <c r="B56" s="57"/>
      <c r="C56" s="57"/>
      <c r="D56" s="57"/>
      <c r="E56" s="11"/>
      <c r="G56" s="11"/>
      <c r="H56" s="57"/>
      <c r="I56" s="57"/>
    </row>
    <row r="57" spans="1:9" x14ac:dyDescent="0.2">
      <c r="A57" s="57"/>
      <c r="B57" s="57"/>
      <c r="C57" s="57"/>
      <c r="D57" s="57"/>
      <c r="E57" s="11"/>
      <c r="G57" s="11"/>
      <c r="H57" s="57"/>
      <c r="I57" s="57"/>
    </row>
    <row r="58" spans="1:9" x14ac:dyDescent="0.2">
      <c r="A58" s="57"/>
      <c r="B58" s="57"/>
      <c r="C58" s="57"/>
      <c r="D58" s="57"/>
      <c r="E58" s="11"/>
      <c r="G58" s="11"/>
      <c r="H58" s="57"/>
      <c r="I58" s="57"/>
    </row>
    <row r="59" spans="1:9" x14ac:dyDescent="0.2">
      <c r="A59" s="57"/>
      <c r="B59" s="57"/>
      <c r="C59" s="57"/>
      <c r="D59" s="57"/>
      <c r="E59" s="11"/>
      <c r="G59" s="11"/>
      <c r="H59" s="57"/>
      <c r="I59" s="57"/>
    </row>
    <row r="60" spans="1:9" x14ac:dyDescent="0.2">
      <c r="A60" s="57"/>
      <c r="B60" s="57"/>
      <c r="C60" s="57"/>
      <c r="D60" s="57"/>
      <c r="E60" s="11"/>
      <c r="G60" s="11"/>
      <c r="H60" s="57"/>
      <c r="I60" s="57"/>
    </row>
    <row r="61" spans="1:9" x14ac:dyDescent="0.2">
      <c r="A61" s="57"/>
      <c r="B61" s="57"/>
      <c r="C61" s="57"/>
      <c r="D61" s="57"/>
      <c r="E61" s="11"/>
      <c r="G61" s="11"/>
      <c r="H61" s="57"/>
      <c r="I61" s="57"/>
    </row>
    <row r="62" spans="1:9" x14ac:dyDescent="0.2">
      <c r="A62" s="57"/>
      <c r="B62" s="57"/>
      <c r="C62" s="57"/>
      <c r="D62" s="57"/>
      <c r="E62" s="11"/>
      <c r="G62" s="11"/>
      <c r="H62" s="57"/>
      <c r="I62" s="57"/>
    </row>
    <row r="63" spans="1:9" x14ac:dyDescent="0.2">
      <c r="A63" s="57"/>
      <c r="B63" s="57"/>
      <c r="C63" s="57"/>
      <c r="D63" s="57"/>
      <c r="E63" s="11"/>
      <c r="G63" s="11"/>
      <c r="H63" s="57"/>
      <c r="I63" s="57"/>
    </row>
    <row r="64" spans="1:9" x14ac:dyDescent="0.2">
      <c r="A64" s="56" t="s">
        <v>1372</v>
      </c>
      <c r="B64" s="57"/>
      <c r="C64" s="57"/>
      <c r="D64" s="57"/>
      <c r="E64" s="11"/>
      <c r="G64" s="11"/>
      <c r="H64" s="57"/>
      <c r="I64" s="57"/>
    </row>
    <row r="65" spans="1:9" x14ac:dyDescent="0.2">
      <c r="A65" s="57"/>
      <c r="B65" s="57"/>
      <c r="C65" s="57"/>
      <c r="D65" s="57"/>
      <c r="E65" s="11"/>
      <c r="G65" s="11"/>
      <c r="H65" s="57"/>
      <c r="I65" s="57"/>
    </row>
    <row r="66" spans="1:9" x14ac:dyDescent="0.2">
      <c r="A66" s="56" t="s">
        <v>994</v>
      </c>
      <c r="B66" s="57"/>
      <c r="C66" s="57"/>
      <c r="D66" s="57"/>
      <c r="E66" s="11"/>
      <c r="G66" s="11"/>
      <c r="H66" s="57"/>
      <c r="I66" s="57"/>
    </row>
    <row r="67" spans="1:9" x14ac:dyDescent="0.2">
      <c r="A67" s="57"/>
      <c r="B67" s="57"/>
      <c r="C67" s="57"/>
      <c r="D67" s="57"/>
      <c r="E67" s="11"/>
      <c r="G67" s="11"/>
      <c r="H67" s="57"/>
      <c r="I67" s="57"/>
    </row>
    <row r="68" spans="1:9" x14ac:dyDescent="0.2">
      <c r="A68" s="57"/>
      <c r="B68" s="57"/>
      <c r="C68" s="57"/>
      <c r="D68" s="57"/>
      <c r="E68" s="11"/>
      <c r="G68" s="11"/>
      <c r="H68" s="57"/>
      <c r="I68" s="57"/>
    </row>
    <row r="69" spans="1:9" x14ac:dyDescent="0.2">
      <c r="A69" s="57"/>
      <c r="B69" s="57"/>
      <c r="C69" s="57"/>
      <c r="D69" s="57"/>
      <c r="E69" s="11"/>
      <c r="G69" s="11"/>
      <c r="H69" s="57"/>
      <c r="I69" s="57"/>
    </row>
    <row r="70" spans="1:9" x14ac:dyDescent="0.2">
      <c r="A70" s="57"/>
      <c r="B70" s="57"/>
      <c r="C70" s="57"/>
      <c r="D70" s="57"/>
      <c r="E70" s="11"/>
      <c r="G70" s="11"/>
      <c r="H70" s="57"/>
      <c r="I70" s="57"/>
    </row>
    <row r="71" spans="1:9" x14ac:dyDescent="0.2">
      <c r="A71" s="57"/>
      <c r="B71" s="57"/>
      <c r="C71" s="57"/>
      <c r="D71" s="57"/>
      <c r="E71" s="11"/>
      <c r="G71" s="11"/>
      <c r="H71" s="57"/>
      <c r="I71" s="57"/>
    </row>
    <row r="72" spans="1:9" x14ac:dyDescent="0.2">
      <c r="A72" s="57"/>
      <c r="B72" s="57"/>
      <c r="C72" s="57"/>
      <c r="D72" s="57"/>
      <c r="E72" s="11"/>
      <c r="G72" s="11"/>
      <c r="H72" s="57"/>
      <c r="I72" s="57"/>
    </row>
    <row r="73" spans="1:9" x14ac:dyDescent="0.2">
      <c r="A73" s="57"/>
      <c r="B73" s="57"/>
      <c r="C73" s="57"/>
      <c r="D73" s="57"/>
      <c r="E73" s="11"/>
      <c r="G73" s="11"/>
      <c r="H73" s="57"/>
      <c r="I73" s="57"/>
    </row>
    <row r="74" spans="1:9" x14ac:dyDescent="0.2">
      <c r="A74" s="57"/>
      <c r="B74" s="57"/>
      <c r="C74" s="57"/>
      <c r="D74" s="57"/>
      <c r="E74" s="11"/>
      <c r="G74" s="11"/>
      <c r="H74" s="57"/>
      <c r="I74" s="57"/>
    </row>
    <row r="75" spans="1:9" x14ac:dyDescent="0.2">
      <c r="A75" s="57"/>
      <c r="B75" s="57"/>
      <c r="C75" s="57"/>
      <c r="D75" s="57"/>
      <c r="E75" s="11"/>
      <c r="G75" s="11"/>
      <c r="H75" s="57"/>
      <c r="I75" s="57"/>
    </row>
    <row r="76" spans="1:9" x14ac:dyDescent="0.2">
      <c r="A76" s="57"/>
      <c r="B76" s="57"/>
      <c r="C76" s="57"/>
      <c r="D76" s="57"/>
      <c r="E76" s="11"/>
      <c r="G76" s="11"/>
      <c r="H76" s="57"/>
      <c r="I76" s="57"/>
    </row>
    <row r="77" spans="1:9" x14ac:dyDescent="0.2">
      <c r="A77" s="57"/>
      <c r="B77" s="57"/>
      <c r="C77" s="57"/>
      <c r="D77" s="57"/>
      <c r="E77" s="11"/>
      <c r="G77" s="11"/>
      <c r="H77" s="57"/>
      <c r="I77" s="57"/>
    </row>
    <row r="78" spans="1:9" x14ac:dyDescent="0.2">
      <c r="A78" s="57"/>
      <c r="B78" s="57"/>
      <c r="C78" s="57"/>
      <c r="D78" s="57"/>
      <c r="E78" s="11"/>
      <c r="G78" s="11"/>
      <c r="H78" s="57"/>
      <c r="I78" s="57"/>
    </row>
    <row r="79" spans="1:9" x14ac:dyDescent="0.2">
      <c r="A79" s="57"/>
      <c r="B79" s="57"/>
      <c r="C79" s="57"/>
      <c r="D79" s="57"/>
      <c r="E79" s="11"/>
      <c r="G79" s="11"/>
      <c r="H79" s="57"/>
      <c r="I79" s="57"/>
    </row>
    <row r="80" spans="1:9" x14ac:dyDescent="0.2">
      <c r="A80" s="57"/>
      <c r="B80" s="57"/>
      <c r="C80" s="57"/>
      <c r="D80" s="57"/>
      <c r="E80" s="11"/>
      <c r="G80" s="11"/>
      <c r="H80" s="57"/>
      <c r="I80" s="57"/>
    </row>
    <row r="81" spans="1:9" x14ac:dyDescent="0.2">
      <c r="A81" s="57"/>
      <c r="B81" s="57"/>
      <c r="C81" s="57"/>
      <c r="D81" s="57"/>
      <c r="E81" s="11"/>
      <c r="G81" s="11"/>
      <c r="H81" s="57"/>
      <c r="I81" s="57"/>
    </row>
    <row r="82" spans="1:9" x14ac:dyDescent="0.2">
      <c r="A82" s="115"/>
      <c r="B82" s="115"/>
      <c r="C82" s="115"/>
      <c r="D82" s="115"/>
      <c r="E82" s="115"/>
      <c r="F82" s="115"/>
      <c r="G82" s="115"/>
      <c r="H82" s="57"/>
      <c r="I82" s="57"/>
    </row>
    <row r="83" spans="1:9" x14ac:dyDescent="0.2">
      <c r="A83" s="57" t="s">
        <v>992</v>
      </c>
      <c r="B83" s="57"/>
      <c r="C83" s="57"/>
      <c r="D83" s="57"/>
      <c r="E83" s="11"/>
      <c r="G83" s="11"/>
      <c r="H83" s="57"/>
      <c r="I83" s="57"/>
    </row>
    <row r="84" spans="1:9" x14ac:dyDescent="0.2">
      <c r="A84" s="57"/>
      <c r="B84" s="57"/>
      <c r="C84" s="57"/>
      <c r="D84" s="57"/>
      <c r="E84" s="11"/>
      <c r="G84" s="11"/>
      <c r="H84" s="57"/>
      <c r="I84" s="57"/>
    </row>
    <row r="85" spans="1:9" x14ac:dyDescent="0.2">
      <c r="A85" s="57"/>
      <c r="B85" s="57"/>
      <c r="C85" s="57"/>
      <c r="D85" s="57"/>
      <c r="E85" s="11"/>
      <c r="G85" s="11"/>
      <c r="H85" s="57"/>
      <c r="I85" s="57"/>
    </row>
    <row r="86" spans="1:9" x14ac:dyDescent="0.2">
      <c r="A86" s="57"/>
      <c r="B86" s="57"/>
      <c r="C86" s="57"/>
      <c r="D86" s="57"/>
      <c r="E86" s="11"/>
      <c r="G86" s="11"/>
      <c r="H86" s="57"/>
      <c r="I86" s="57"/>
    </row>
    <row r="87" spans="1:9" x14ac:dyDescent="0.2">
      <c r="A87" s="57"/>
      <c r="B87" s="57"/>
      <c r="C87" s="57"/>
      <c r="D87" s="57"/>
      <c r="E87" s="11"/>
      <c r="G87" s="11"/>
      <c r="H87" s="57"/>
      <c r="I87" s="57"/>
    </row>
    <row r="88" spans="1:9" x14ac:dyDescent="0.2">
      <c r="A88" s="66"/>
      <c r="B88" s="57"/>
      <c r="C88" s="57"/>
      <c r="D88" s="57"/>
      <c r="E88" s="11"/>
      <c r="G88" s="11"/>
      <c r="H88" s="57"/>
      <c r="I88" s="57"/>
    </row>
    <row r="89" spans="1:9" x14ac:dyDescent="0.2">
      <c r="A89" s="57"/>
      <c r="B89" s="57"/>
      <c r="C89" s="57"/>
      <c r="D89" s="57"/>
      <c r="E89" s="11"/>
      <c r="G89" s="11"/>
      <c r="H89" s="57"/>
      <c r="I89" s="57"/>
    </row>
    <row r="90" spans="1:9" x14ac:dyDescent="0.2">
      <c r="A90" s="57"/>
      <c r="B90" s="57"/>
      <c r="C90" s="57"/>
      <c r="D90" s="57"/>
      <c r="E90" s="11"/>
      <c r="G90" s="11"/>
      <c r="H90" s="57"/>
      <c r="I90" s="57"/>
    </row>
    <row r="91" spans="1:9" x14ac:dyDescent="0.2">
      <c r="A91" s="57"/>
      <c r="B91" s="57"/>
      <c r="C91" s="57"/>
      <c r="D91" s="57"/>
      <c r="E91" s="11"/>
      <c r="G91" s="11"/>
      <c r="H91" s="57"/>
      <c r="I91" s="57"/>
    </row>
    <row r="92" spans="1:9" x14ac:dyDescent="0.2">
      <c r="A92" s="57"/>
      <c r="B92" s="57"/>
      <c r="C92" s="57"/>
      <c r="D92" s="57"/>
      <c r="E92" s="11"/>
      <c r="G92" s="11"/>
      <c r="H92" s="57"/>
      <c r="I92" s="57"/>
    </row>
    <row r="93" spans="1:9" x14ac:dyDescent="0.2">
      <c r="A93" s="57"/>
      <c r="B93" s="57"/>
      <c r="C93" s="57"/>
      <c r="D93" s="57"/>
      <c r="E93" s="11"/>
      <c r="G93" s="11"/>
      <c r="H93" s="57"/>
      <c r="I93" s="57"/>
    </row>
    <row r="94" spans="1:9" x14ac:dyDescent="0.2">
      <c r="A94" s="57"/>
      <c r="B94" s="57"/>
      <c r="C94" s="57"/>
      <c r="D94" s="57"/>
      <c r="E94" s="11"/>
      <c r="G94" s="11"/>
      <c r="H94" s="57"/>
      <c r="I94" s="57"/>
    </row>
    <row r="95" spans="1:9" x14ac:dyDescent="0.2">
      <c r="A95" s="57"/>
      <c r="B95" s="57"/>
      <c r="C95" s="57"/>
      <c r="D95" s="57"/>
      <c r="E95" s="11"/>
      <c r="G95" s="11"/>
      <c r="H95" s="57"/>
      <c r="I95" s="57"/>
    </row>
    <row r="96" spans="1:9" x14ac:dyDescent="0.2">
      <c r="A96" s="57"/>
      <c r="B96" s="57"/>
      <c r="C96" s="57"/>
      <c r="D96" s="57"/>
      <c r="E96" s="11"/>
      <c r="G96" s="11"/>
      <c r="H96" s="57"/>
      <c r="I96" s="57"/>
    </row>
    <row r="97" spans="1:9" x14ac:dyDescent="0.2">
      <c r="A97" s="57"/>
      <c r="B97" s="57"/>
      <c r="C97" s="57"/>
      <c r="D97" s="57"/>
      <c r="E97" s="11"/>
      <c r="G97" s="11"/>
      <c r="H97" s="57"/>
      <c r="I97" s="57"/>
    </row>
    <row r="98" spans="1:9" x14ac:dyDescent="0.2">
      <c r="A98" s="57"/>
      <c r="B98" s="57"/>
      <c r="C98" s="57"/>
      <c r="D98" s="57"/>
      <c r="E98" s="11"/>
      <c r="G98" s="11"/>
      <c r="H98" s="57"/>
      <c r="I98" s="57"/>
    </row>
    <row r="99" spans="1:9" x14ac:dyDescent="0.2">
      <c r="A99" s="57"/>
      <c r="B99" s="57"/>
      <c r="C99" s="57"/>
      <c r="D99" s="57"/>
      <c r="E99" s="11"/>
      <c r="G99" s="11"/>
      <c r="H99" s="57"/>
      <c r="I99" s="57"/>
    </row>
    <row r="100" spans="1:9" x14ac:dyDescent="0.2">
      <c r="A100" s="57"/>
      <c r="B100" s="57"/>
      <c r="C100" s="57"/>
      <c r="D100" s="57"/>
      <c r="E100" s="11"/>
      <c r="G100" s="11"/>
      <c r="H100" s="57"/>
      <c r="I100" s="57"/>
    </row>
    <row r="101" spans="1:9" x14ac:dyDescent="0.2">
      <c r="A101" s="57"/>
      <c r="B101" s="57"/>
      <c r="C101" s="57"/>
      <c r="D101" s="57"/>
      <c r="E101" s="11"/>
      <c r="G101" s="11"/>
      <c r="H101" s="57"/>
      <c r="I101" s="57"/>
    </row>
    <row r="102" spans="1:9" x14ac:dyDescent="0.2">
      <c r="A102" s="57"/>
      <c r="B102" s="57"/>
      <c r="C102" s="57"/>
      <c r="D102" s="57"/>
      <c r="E102" s="11"/>
      <c r="G102" s="11"/>
      <c r="H102" s="57"/>
      <c r="I102" s="57"/>
    </row>
    <row r="103" spans="1:9" x14ac:dyDescent="0.2">
      <c r="A103" s="57"/>
      <c r="B103" s="57"/>
      <c r="C103" s="57"/>
      <c r="D103" s="57"/>
      <c r="E103" s="11"/>
      <c r="G103" s="11"/>
      <c r="H103" s="57"/>
      <c r="I103" s="57"/>
    </row>
    <row r="104" spans="1:9" x14ac:dyDescent="0.2">
      <c r="A104" s="57"/>
      <c r="B104" s="57"/>
      <c r="C104" s="57"/>
      <c r="D104" s="57"/>
      <c r="E104" s="11"/>
      <c r="G104" s="11"/>
      <c r="H104" s="57"/>
      <c r="I104" s="57"/>
    </row>
    <row r="105" spans="1:9" x14ac:dyDescent="0.2">
      <c r="A105" s="57"/>
      <c r="B105" s="57"/>
      <c r="C105" s="57"/>
      <c r="D105" s="57"/>
      <c r="E105" s="11"/>
      <c r="G105" s="11"/>
      <c r="H105" s="57"/>
      <c r="I105" s="57"/>
    </row>
    <row r="106" spans="1:9" x14ac:dyDescent="0.2">
      <c r="A106" s="57"/>
      <c r="B106" s="57"/>
      <c r="C106" s="57"/>
      <c r="D106" s="57"/>
      <c r="E106" s="11"/>
      <c r="G106" s="11"/>
      <c r="H106" s="57"/>
      <c r="I106" s="57"/>
    </row>
    <row r="107" spans="1:9" x14ac:dyDescent="0.2">
      <c r="A107" s="57"/>
      <c r="B107" s="57"/>
      <c r="C107" s="57"/>
      <c r="D107" s="57"/>
      <c r="E107" s="11"/>
      <c r="G107" s="11"/>
      <c r="H107" s="57"/>
      <c r="I107" s="57"/>
    </row>
    <row r="108" spans="1:9" x14ac:dyDescent="0.2">
      <c r="A108" s="57"/>
      <c r="B108" s="57"/>
      <c r="C108" s="57"/>
      <c r="D108" s="57"/>
      <c r="E108" s="11"/>
      <c r="G108" s="11"/>
      <c r="H108" s="57"/>
      <c r="I108" s="57"/>
    </row>
    <row r="109" spans="1:9" x14ac:dyDescent="0.2">
      <c r="A109" s="57"/>
      <c r="B109" s="57"/>
      <c r="C109" s="57"/>
      <c r="D109" s="57"/>
      <c r="E109" s="11"/>
      <c r="G109" s="11"/>
      <c r="H109" s="57"/>
      <c r="I109" s="57"/>
    </row>
    <row r="110" spans="1:9" x14ac:dyDescent="0.2">
      <c r="A110" s="57"/>
      <c r="B110" s="57"/>
      <c r="C110" s="57"/>
      <c r="D110" s="57"/>
      <c r="E110" s="11"/>
      <c r="G110" s="11"/>
      <c r="H110" s="57"/>
      <c r="I110" s="57"/>
    </row>
    <row r="111" spans="1:9" x14ac:dyDescent="0.2">
      <c r="A111" s="57"/>
      <c r="B111" s="57"/>
      <c r="C111" s="57"/>
      <c r="D111" s="57"/>
      <c r="E111" s="11"/>
      <c r="G111" s="11"/>
      <c r="H111" s="57"/>
      <c r="I111" s="57"/>
    </row>
    <row r="112" spans="1:9" x14ac:dyDescent="0.2">
      <c r="A112" s="57"/>
      <c r="B112" s="57"/>
      <c r="C112" s="57"/>
      <c r="D112" s="57"/>
      <c r="E112" s="11"/>
      <c r="G112" s="11"/>
      <c r="H112" s="57"/>
      <c r="I112" s="57"/>
    </row>
    <row r="113" spans="1:9" x14ac:dyDescent="0.2">
      <c r="A113" s="57"/>
      <c r="B113" s="57"/>
      <c r="C113" s="57"/>
      <c r="D113" s="57"/>
      <c r="E113" s="11"/>
      <c r="G113" s="11"/>
      <c r="H113" s="57"/>
      <c r="I113" s="57"/>
    </row>
    <row r="114" spans="1:9" x14ac:dyDescent="0.2">
      <c r="A114" s="57"/>
      <c r="B114" s="57"/>
      <c r="C114" s="57"/>
      <c r="D114" s="57"/>
      <c r="E114" s="11"/>
      <c r="G114" s="11"/>
      <c r="H114" s="57"/>
      <c r="I114" s="57"/>
    </row>
    <row r="115" spans="1:9" x14ac:dyDescent="0.2">
      <c r="A115" s="57"/>
      <c r="B115" s="57"/>
      <c r="C115" s="57"/>
      <c r="D115" s="57"/>
      <c r="E115" s="11"/>
      <c r="G115" s="11"/>
      <c r="H115" s="57"/>
      <c r="I115" s="57"/>
    </row>
    <row r="116" spans="1:9" x14ac:dyDescent="0.2">
      <c r="A116" s="57"/>
      <c r="B116" s="57"/>
      <c r="C116" s="57"/>
      <c r="D116" s="57"/>
      <c r="E116" s="11"/>
      <c r="G116" s="11"/>
      <c r="H116" s="57"/>
      <c r="I116" s="57"/>
    </row>
    <row r="117" spans="1:9" x14ac:dyDescent="0.2">
      <c r="A117" s="57"/>
      <c r="B117" s="57"/>
      <c r="C117" s="57"/>
      <c r="D117" s="57"/>
      <c r="E117" s="11"/>
      <c r="G117" s="11"/>
      <c r="H117" s="57"/>
      <c r="I117" s="57"/>
    </row>
    <row r="118" spans="1:9" x14ac:dyDescent="0.2">
      <c r="A118" s="57"/>
      <c r="B118" s="57"/>
      <c r="C118" s="57"/>
      <c r="D118" s="57"/>
      <c r="E118" s="11"/>
      <c r="G118" s="11"/>
      <c r="H118" s="57"/>
      <c r="I118" s="57"/>
    </row>
    <row r="119" spans="1:9" x14ac:dyDescent="0.2">
      <c r="A119" s="57"/>
      <c r="B119" s="57"/>
      <c r="C119" s="57"/>
      <c r="D119" s="57"/>
      <c r="E119" s="11"/>
      <c r="G119" s="11"/>
      <c r="H119" s="57"/>
      <c r="I119" s="57"/>
    </row>
    <row r="120" spans="1:9" x14ac:dyDescent="0.2">
      <c r="A120" s="57"/>
      <c r="B120" s="57"/>
      <c r="C120" s="57"/>
      <c r="D120" s="57"/>
      <c r="E120" s="11"/>
      <c r="G120" s="11"/>
      <c r="H120" s="57"/>
      <c r="I120" s="57"/>
    </row>
    <row r="121" spans="1:9" x14ac:dyDescent="0.2">
      <c r="A121" s="57"/>
      <c r="B121" s="57"/>
      <c r="C121" s="57"/>
      <c r="D121" s="57"/>
      <c r="E121" s="11"/>
      <c r="G121" s="11"/>
      <c r="H121" s="57"/>
      <c r="I121" s="57"/>
    </row>
    <row r="122" spans="1:9" x14ac:dyDescent="0.2">
      <c r="A122" s="57"/>
      <c r="B122" s="57"/>
      <c r="C122" s="57"/>
      <c r="D122" s="57"/>
      <c r="E122" s="11"/>
      <c r="G122" s="11"/>
      <c r="H122" s="57"/>
      <c r="I122" s="57"/>
    </row>
    <row r="123" spans="1:9" x14ac:dyDescent="0.2">
      <c r="A123" s="57"/>
      <c r="B123" s="57"/>
      <c r="C123" s="57"/>
      <c r="D123" s="57"/>
      <c r="E123" s="11"/>
      <c r="G123" s="11"/>
      <c r="H123" s="57"/>
      <c r="I123" s="57"/>
    </row>
    <row r="124" spans="1:9" x14ac:dyDescent="0.2">
      <c r="A124" s="57"/>
      <c r="B124" s="57"/>
      <c r="C124" s="57"/>
      <c r="D124" s="57"/>
      <c r="E124" s="11"/>
      <c r="G124" s="11"/>
      <c r="H124" s="57"/>
      <c r="I124" s="57"/>
    </row>
    <row r="125" spans="1:9" x14ac:dyDescent="0.2">
      <c r="A125" s="57"/>
      <c r="B125" s="57"/>
      <c r="C125" s="57"/>
      <c r="D125" s="57"/>
      <c r="E125" s="11"/>
      <c r="G125" s="11"/>
      <c r="H125" s="57"/>
      <c r="I125" s="57"/>
    </row>
    <row r="126" spans="1:9" x14ac:dyDescent="0.2">
      <c r="A126" s="57"/>
      <c r="B126" s="57"/>
      <c r="C126" s="57"/>
      <c r="D126" s="57"/>
      <c r="E126" s="11"/>
      <c r="G126" s="11"/>
      <c r="H126" s="57"/>
      <c r="I126" s="57"/>
    </row>
    <row r="127" spans="1:9" x14ac:dyDescent="0.2">
      <c r="A127" s="57"/>
      <c r="B127" s="57"/>
      <c r="C127" s="57"/>
      <c r="D127" s="57"/>
      <c r="E127" s="11"/>
      <c r="G127" s="11"/>
      <c r="H127" s="57"/>
      <c r="I127" s="57"/>
    </row>
    <row r="128" spans="1:9" x14ac:dyDescent="0.2">
      <c r="A128" s="57"/>
      <c r="B128" s="57"/>
      <c r="C128" s="57"/>
      <c r="D128" s="57"/>
      <c r="E128" s="11"/>
      <c r="G128" s="11"/>
      <c r="H128" s="57"/>
      <c r="I128" s="57"/>
    </row>
    <row r="129" spans="1:9" x14ac:dyDescent="0.2">
      <c r="A129" s="57"/>
      <c r="B129" s="57"/>
      <c r="C129" s="57"/>
      <c r="D129" s="57"/>
      <c r="E129" s="11"/>
      <c r="G129" s="11"/>
      <c r="H129" s="57"/>
      <c r="I129" s="57"/>
    </row>
    <row r="130" spans="1:9" x14ac:dyDescent="0.2">
      <c r="A130" s="57"/>
      <c r="B130" s="57"/>
      <c r="C130" s="57"/>
      <c r="D130" s="57"/>
      <c r="E130" s="11"/>
      <c r="G130" s="11"/>
      <c r="H130" s="57"/>
      <c r="I130" s="57"/>
    </row>
    <row r="131" spans="1:9" x14ac:dyDescent="0.2">
      <c r="A131" s="57"/>
      <c r="B131" s="57"/>
      <c r="C131" s="57"/>
      <c r="D131" s="57"/>
      <c r="E131" s="11"/>
      <c r="G131" s="11"/>
      <c r="H131" s="57"/>
      <c r="I131" s="57"/>
    </row>
    <row r="132" spans="1:9" x14ac:dyDescent="0.2">
      <c r="A132" s="57"/>
      <c r="B132" s="57"/>
      <c r="C132" s="57"/>
      <c r="D132" s="57"/>
      <c r="E132" s="11"/>
      <c r="G132" s="11"/>
      <c r="H132" s="57"/>
      <c r="I132" s="57"/>
    </row>
    <row r="133" spans="1:9" x14ac:dyDescent="0.2">
      <c r="A133" s="57"/>
      <c r="B133" s="57"/>
      <c r="C133" s="57"/>
      <c r="D133" s="57"/>
      <c r="E133" s="11"/>
      <c r="G133" s="11"/>
      <c r="H133" s="57"/>
      <c r="I133" s="57"/>
    </row>
    <row r="134" spans="1:9" x14ac:dyDescent="0.2">
      <c r="A134" s="57"/>
      <c r="B134" s="57"/>
      <c r="C134" s="57"/>
      <c r="D134" s="57"/>
      <c r="E134" s="11"/>
      <c r="G134" s="11"/>
      <c r="H134" s="57"/>
      <c r="I134" s="57"/>
    </row>
    <row r="135" spans="1:9" x14ac:dyDescent="0.2">
      <c r="A135" s="57"/>
      <c r="B135" s="57"/>
      <c r="C135" s="57"/>
      <c r="D135" s="57"/>
      <c r="E135" s="11"/>
      <c r="G135" s="11"/>
      <c r="H135" s="57"/>
      <c r="I135" s="57"/>
    </row>
    <row r="136" spans="1:9" x14ac:dyDescent="0.2">
      <c r="A136" s="57"/>
      <c r="B136" s="57"/>
      <c r="C136" s="57"/>
      <c r="D136" s="57"/>
      <c r="E136" s="11"/>
      <c r="G136" s="11"/>
      <c r="H136" s="57"/>
      <c r="I136" s="57"/>
    </row>
    <row r="137" spans="1:9" x14ac:dyDescent="0.2">
      <c r="A137" s="57"/>
      <c r="B137" s="57"/>
      <c r="C137" s="57"/>
      <c r="D137" s="57"/>
      <c r="E137" s="11"/>
      <c r="G137" s="11"/>
      <c r="H137" s="57"/>
      <c r="I137" s="57"/>
    </row>
    <row r="138" spans="1:9" x14ac:dyDescent="0.2">
      <c r="A138" s="57"/>
      <c r="B138" s="57"/>
      <c r="C138" s="57"/>
      <c r="D138" s="57"/>
      <c r="E138" s="11"/>
      <c r="G138" s="11"/>
      <c r="H138" s="57"/>
      <c r="I138" s="57"/>
    </row>
    <row r="139" spans="1:9" x14ac:dyDescent="0.2">
      <c r="A139" s="57"/>
      <c r="B139" s="57"/>
      <c r="C139" s="57"/>
      <c r="D139" s="57"/>
      <c r="E139" s="11"/>
      <c r="G139" s="11"/>
      <c r="H139" s="57"/>
      <c r="I139" s="57"/>
    </row>
    <row r="140" spans="1:9" x14ac:dyDescent="0.2">
      <c r="A140" s="57"/>
      <c r="B140" s="57"/>
      <c r="C140" s="57"/>
      <c r="D140" s="57"/>
      <c r="E140" s="11"/>
      <c r="G140" s="11"/>
      <c r="H140" s="57"/>
      <c r="I140" s="57"/>
    </row>
    <row r="141" spans="1:9" x14ac:dyDescent="0.2">
      <c r="A141" s="57"/>
      <c r="B141" s="57"/>
      <c r="C141" s="57"/>
      <c r="D141" s="57"/>
      <c r="E141" s="11"/>
      <c r="G141" s="11"/>
      <c r="H141" s="57"/>
      <c r="I141" s="57"/>
    </row>
    <row r="142" spans="1:9" x14ac:dyDescent="0.2">
      <c r="A142" s="57"/>
      <c r="B142" s="57"/>
      <c r="C142" s="57"/>
      <c r="D142" s="57"/>
      <c r="E142" s="11"/>
      <c r="G142" s="11"/>
      <c r="H142" s="57"/>
      <c r="I142" s="57"/>
    </row>
    <row r="143" spans="1:9" x14ac:dyDescent="0.2">
      <c r="A143" s="57"/>
      <c r="B143" s="57"/>
      <c r="C143" s="57"/>
      <c r="D143" s="57"/>
      <c r="E143" s="11"/>
      <c r="G143" s="11"/>
      <c r="H143" s="57"/>
      <c r="I143" s="57"/>
    </row>
    <row r="144" spans="1:9" x14ac:dyDescent="0.2">
      <c r="A144" s="57"/>
      <c r="B144" s="57"/>
      <c r="C144" s="57"/>
      <c r="D144" s="57"/>
      <c r="E144" s="11"/>
      <c r="G144" s="11"/>
      <c r="H144" s="57"/>
      <c r="I144" s="57"/>
    </row>
    <row r="145" spans="1:9" x14ac:dyDescent="0.2">
      <c r="A145" s="57"/>
      <c r="B145" s="57"/>
      <c r="C145" s="57"/>
      <c r="D145" s="57"/>
      <c r="E145" s="11"/>
      <c r="G145" s="11"/>
      <c r="H145" s="57"/>
      <c r="I145" s="57"/>
    </row>
    <row r="146" spans="1:9" x14ac:dyDescent="0.2">
      <c r="A146" s="57"/>
      <c r="B146" s="57"/>
      <c r="C146" s="57"/>
      <c r="D146" s="57"/>
      <c r="E146" s="11"/>
      <c r="G146" s="11"/>
      <c r="H146" s="57"/>
      <c r="I146" s="57"/>
    </row>
    <row r="147" spans="1:9" x14ac:dyDescent="0.2">
      <c r="A147" s="57"/>
      <c r="B147" s="57"/>
      <c r="C147" s="57"/>
      <c r="D147" s="57"/>
      <c r="E147" s="11"/>
      <c r="G147" s="11"/>
      <c r="H147" s="57"/>
      <c r="I147" s="57"/>
    </row>
    <row r="148" spans="1:9" x14ac:dyDescent="0.2">
      <c r="A148" s="57"/>
      <c r="B148" s="57"/>
      <c r="C148" s="57"/>
      <c r="D148" s="57"/>
      <c r="E148" s="11"/>
      <c r="G148" s="11"/>
      <c r="H148" s="57"/>
      <c r="I148" s="57"/>
    </row>
    <row r="149" spans="1:9" x14ac:dyDescent="0.2">
      <c r="A149" s="57"/>
      <c r="B149" s="57"/>
      <c r="C149" s="57"/>
      <c r="D149" s="57"/>
      <c r="E149" s="11"/>
      <c r="G149" s="11"/>
      <c r="H149" s="57"/>
      <c r="I149" s="57"/>
    </row>
    <row r="150" spans="1:9" x14ac:dyDescent="0.2">
      <c r="A150" s="57"/>
      <c r="B150" s="57"/>
      <c r="C150" s="57"/>
      <c r="D150" s="57"/>
      <c r="E150" s="11"/>
      <c r="G150" s="11"/>
      <c r="H150" s="57"/>
      <c r="I150" s="57"/>
    </row>
    <row r="151" spans="1:9" x14ac:dyDescent="0.2">
      <c r="A151" s="57"/>
      <c r="B151" s="57"/>
      <c r="C151" s="57"/>
      <c r="D151" s="57"/>
      <c r="E151" s="11"/>
      <c r="G151" s="11"/>
      <c r="H151" s="57"/>
      <c r="I151" s="57"/>
    </row>
    <row r="152" spans="1:9" x14ac:dyDescent="0.2">
      <c r="A152" s="57"/>
      <c r="B152" s="57"/>
      <c r="C152" s="57"/>
      <c r="D152" s="57"/>
      <c r="E152" s="11"/>
      <c r="G152" s="11"/>
      <c r="H152" s="57"/>
      <c r="I152" s="57"/>
    </row>
    <row r="153" spans="1:9" x14ac:dyDescent="0.2">
      <c r="A153" s="57"/>
      <c r="B153" s="57"/>
      <c r="C153" s="57"/>
      <c r="D153" s="57"/>
      <c r="E153" s="11"/>
      <c r="G153" s="11"/>
      <c r="H153" s="57"/>
      <c r="I153" s="57"/>
    </row>
    <row r="154" spans="1:9" x14ac:dyDescent="0.2">
      <c r="A154" s="57"/>
      <c r="B154" s="57"/>
      <c r="C154" s="57"/>
      <c r="D154" s="57"/>
      <c r="E154" s="11"/>
      <c r="G154" s="11"/>
      <c r="H154" s="57"/>
      <c r="I154" s="57"/>
    </row>
    <row r="155" spans="1:9" x14ac:dyDescent="0.2">
      <c r="A155" s="57"/>
      <c r="B155" s="57"/>
      <c r="C155" s="57"/>
      <c r="D155" s="57"/>
      <c r="E155" s="11"/>
      <c r="G155" s="11"/>
      <c r="H155" s="57"/>
      <c r="I155" s="57"/>
    </row>
    <row r="156" spans="1:9" x14ac:dyDescent="0.2">
      <c r="A156" s="57"/>
      <c r="B156" s="57"/>
      <c r="C156" s="57"/>
      <c r="D156" s="57"/>
      <c r="E156" s="11"/>
      <c r="G156" s="11"/>
      <c r="H156" s="57"/>
      <c r="I156" s="57"/>
    </row>
    <row r="157" spans="1:9" x14ac:dyDescent="0.2">
      <c r="A157" s="57"/>
      <c r="B157" s="57"/>
      <c r="C157" s="57"/>
      <c r="D157" s="57"/>
      <c r="E157" s="11"/>
      <c r="G157" s="11"/>
      <c r="H157" s="57"/>
      <c r="I157" s="57"/>
    </row>
    <row r="158" spans="1:9" x14ac:dyDescent="0.2">
      <c r="A158" s="57"/>
      <c r="B158" s="57"/>
      <c r="C158" s="57"/>
      <c r="D158" s="57"/>
      <c r="E158" s="11"/>
      <c r="G158" s="11"/>
      <c r="H158" s="57"/>
      <c r="I158" s="57"/>
    </row>
    <row r="159" spans="1:9" x14ac:dyDescent="0.2">
      <c r="A159" s="57"/>
      <c r="B159" s="57"/>
      <c r="C159" s="57"/>
      <c r="D159" s="57"/>
      <c r="E159" s="11"/>
      <c r="G159" s="11"/>
      <c r="H159" s="57"/>
      <c r="I159" s="57"/>
    </row>
    <row r="160" spans="1:9" x14ac:dyDescent="0.2">
      <c r="A160" s="57"/>
      <c r="B160" s="57"/>
      <c r="C160" s="57"/>
      <c r="D160" s="57"/>
      <c r="E160" s="11"/>
      <c r="G160" s="11"/>
      <c r="H160" s="57"/>
      <c r="I160" s="57"/>
    </row>
    <row r="161" spans="1:9" x14ac:dyDescent="0.2">
      <c r="A161" s="57"/>
      <c r="B161" s="57"/>
      <c r="C161" s="57"/>
      <c r="D161" s="57"/>
      <c r="E161" s="11"/>
      <c r="G161" s="11"/>
      <c r="H161" s="57"/>
      <c r="I161" s="57"/>
    </row>
    <row r="162" spans="1:9" x14ac:dyDescent="0.2">
      <c r="A162" s="57"/>
      <c r="B162" s="57"/>
      <c r="C162" s="57"/>
      <c r="D162" s="57"/>
      <c r="E162" s="11"/>
      <c r="G162" s="11"/>
      <c r="H162" s="57"/>
      <c r="I162" s="57"/>
    </row>
    <row r="163" spans="1:9" x14ac:dyDescent="0.2">
      <c r="A163" s="57"/>
      <c r="B163" s="57"/>
      <c r="C163" s="57"/>
      <c r="D163" s="57"/>
      <c r="E163" s="11"/>
      <c r="G163" s="11"/>
      <c r="H163" s="57"/>
      <c r="I163" s="57"/>
    </row>
    <row r="164" spans="1:9" x14ac:dyDescent="0.2">
      <c r="A164" s="57"/>
      <c r="B164" s="57"/>
      <c r="C164" s="57"/>
      <c r="D164" s="57"/>
      <c r="E164" s="11"/>
      <c r="G164" s="11"/>
      <c r="H164" s="57"/>
      <c r="I164" s="57"/>
    </row>
    <row r="165" spans="1:9" x14ac:dyDescent="0.2">
      <c r="A165" s="57"/>
      <c r="B165" s="57"/>
      <c r="C165" s="57"/>
      <c r="D165" s="57"/>
      <c r="E165" s="11"/>
      <c r="G165" s="11"/>
      <c r="H165" s="57"/>
      <c r="I165" s="57"/>
    </row>
    <row r="166" spans="1:9" x14ac:dyDescent="0.2">
      <c r="A166" s="57"/>
      <c r="B166" s="57"/>
      <c r="C166" s="57"/>
      <c r="D166" s="57"/>
      <c r="E166" s="11"/>
      <c r="G166" s="11"/>
      <c r="H166" s="57"/>
      <c r="I166" s="57"/>
    </row>
    <row r="167" spans="1:9" x14ac:dyDescent="0.2">
      <c r="A167" s="57"/>
      <c r="B167" s="57"/>
      <c r="C167" s="57"/>
      <c r="D167" s="57"/>
      <c r="E167" s="11"/>
      <c r="G167" s="11"/>
      <c r="H167" s="57"/>
      <c r="I167" s="57"/>
    </row>
    <row r="168" spans="1:9" x14ac:dyDescent="0.2">
      <c r="A168" s="57"/>
      <c r="B168" s="57"/>
      <c r="C168" s="57"/>
      <c r="D168" s="57"/>
      <c r="E168" s="11"/>
      <c r="G168" s="11"/>
      <c r="H168" s="57"/>
      <c r="I168" s="57"/>
    </row>
    <row r="169" spans="1:9" x14ac:dyDescent="0.2">
      <c r="A169" s="57"/>
      <c r="B169" s="57"/>
      <c r="C169" s="57"/>
      <c r="D169" s="57"/>
      <c r="E169" s="11"/>
      <c r="G169" s="11"/>
      <c r="H169" s="57"/>
      <c r="I169" s="57"/>
    </row>
    <row r="170" spans="1:9" x14ac:dyDescent="0.2">
      <c r="A170" s="57"/>
      <c r="B170" s="57"/>
      <c r="C170" s="57"/>
      <c r="D170" s="57"/>
      <c r="E170" s="11"/>
      <c r="G170" s="11"/>
      <c r="H170" s="57"/>
      <c r="I170" s="57"/>
    </row>
    <row r="171" spans="1:9" x14ac:dyDescent="0.2">
      <c r="A171" s="57"/>
      <c r="B171" s="57"/>
      <c r="C171" s="57"/>
      <c r="D171" s="57"/>
      <c r="E171" s="11"/>
      <c r="G171" s="11"/>
      <c r="H171" s="57"/>
      <c r="I171" s="57"/>
    </row>
    <row r="172" spans="1:9" x14ac:dyDescent="0.2">
      <c r="A172" s="57"/>
      <c r="B172" s="57"/>
      <c r="C172" s="57"/>
      <c r="D172" s="57"/>
      <c r="E172" s="11"/>
      <c r="G172" s="11"/>
      <c r="H172" s="57"/>
      <c r="I172" s="57"/>
    </row>
    <row r="173" spans="1:9" x14ac:dyDescent="0.2">
      <c r="A173" s="57"/>
      <c r="B173" s="57"/>
      <c r="C173" s="57"/>
      <c r="D173" s="57"/>
      <c r="E173" s="11"/>
      <c r="G173" s="11"/>
      <c r="H173" s="57"/>
      <c r="I173" s="57"/>
    </row>
    <row r="174" spans="1:9" x14ac:dyDescent="0.2">
      <c r="A174" s="57"/>
      <c r="B174" s="57"/>
      <c r="C174" s="57"/>
      <c r="D174" s="57"/>
      <c r="E174" s="11"/>
      <c r="G174" s="11"/>
      <c r="H174" s="57"/>
      <c r="I174" s="57"/>
    </row>
    <row r="175" spans="1:9" x14ac:dyDescent="0.2">
      <c r="A175" s="57"/>
      <c r="B175" s="57"/>
      <c r="C175" s="57"/>
      <c r="D175" s="57"/>
      <c r="E175" s="11"/>
      <c r="G175" s="11"/>
      <c r="H175" s="57"/>
      <c r="I175" s="57"/>
    </row>
    <row r="176" spans="1:9" x14ac:dyDescent="0.2">
      <c r="A176" s="57"/>
      <c r="B176" s="57"/>
      <c r="C176" s="57"/>
      <c r="D176" s="57"/>
      <c r="E176" s="11"/>
      <c r="G176" s="11"/>
      <c r="H176" s="57"/>
      <c r="I176" s="57"/>
    </row>
    <row r="177" spans="1:9" x14ac:dyDescent="0.2">
      <c r="A177" s="57"/>
      <c r="B177" s="57"/>
      <c r="C177" s="57"/>
      <c r="D177" s="57"/>
      <c r="E177" s="11"/>
      <c r="G177" s="11"/>
      <c r="H177" s="57"/>
      <c r="I177" s="57"/>
    </row>
    <row r="178" spans="1:9" x14ac:dyDescent="0.2">
      <c r="A178" s="57"/>
      <c r="B178" s="57"/>
      <c r="C178" s="57"/>
      <c r="D178" s="57"/>
      <c r="E178" s="11"/>
      <c r="G178" s="11"/>
      <c r="H178" s="57"/>
      <c r="I178" s="57"/>
    </row>
    <row r="179" spans="1:9" x14ac:dyDescent="0.2">
      <c r="A179" s="57"/>
      <c r="B179" s="57"/>
      <c r="C179" s="57"/>
      <c r="D179" s="57"/>
      <c r="E179" s="11"/>
      <c r="G179" s="11"/>
      <c r="H179" s="57"/>
      <c r="I179" s="57"/>
    </row>
    <row r="180" spans="1:9" x14ac:dyDescent="0.2">
      <c r="A180" s="57"/>
      <c r="B180" s="57"/>
      <c r="C180" s="57"/>
      <c r="D180" s="57"/>
      <c r="E180" s="11"/>
      <c r="G180" s="11"/>
      <c r="H180" s="57"/>
      <c r="I180" s="57"/>
    </row>
    <row r="181" spans="1:9" x14ac:dyDescent="0.2">
      <c r="A181" s="57"/>
      <c r="B181" s="57"/>
      <c r="C181" s="57"/>
      <c r="D181" s="57"/>
      <c r="E181" s="11"/>
      <c r="G181" s="11"/>
      <c r="H181" s="57"/>
      <c r="I181" s="57"/>
    </row>
    <row r="182" spans="1:9" x14ac:dyDescent="0.2">
      <c r="A182" s="57"/>
      <c r="B182" s="57"/>
      <c r="C182" s="57"/>
      <c r="D182" s="57"/>
      <c r="E182" s="11"/>
      <c r="G182" s="11"/>
      <c r="H182" s="57"/>
      <c r="I182" s="57"/>
    </row>
    <row r="183" spans="1:9" x14ac:dyDescent="0.2">
      <c r="A183" s="57"/>
      <c r="B183" s="57"/>
      <c r="C183" s="57"/>
      <c r="D183" s="57"/>
      <c r="E183" s="11"/>
      <c r="G183" s="11"/>
      <c r="H183" s="57"/>
      <c r="I183" s="57"/>
    </row>
    <row r="184" spans="1:9" x14ac:dyDescent="0.2">
      <c r="A184" s="57"/>
      <c r="B184" s="57"/>
      <c r="C184" s="57"/>
      <c r="D184" s="57"/>
      <c r="E184" s="11"/>
      <c r="G184" s="11"/>
      <c r="H184" s="57"/>
      <c r="I184" s="57"/>
    </row>
    <row r="185" spans="1:9" x14ac:dyDescent="0.2">
      <c r="A185" s="57"/>
      <c r="B185" s="57"/>
      <c r="C185" s="57"/>
      <c r="D185" s="57"/>
      <c r="E185" s="11"/>
      <c r="G185" s="11"/>
      <c r="H185" s="57"/>
      <c r="I185" s="57"/>
    </row>
    <row r="186" spans="1:9" x14ac:dyDescent="0.2">
      <c r="A186" s="57"/>
      <c r="B186" s="57"/>
      <c r="C186" s="57"/>
      <c r="D186" s="57"/>
      <c r="E186" s="11"/>
      <c r="G186" s="11"/>
      <c r="H186" s="57"/>
      <c r="I186" s="57"/>
    </row>
  </sheetData>
  <mergeCells count="5">
    <mergeCell ref="A1:G1"/>
    <mergeCell ref="A35:B35"/>
    <mergeCell ref="A36:B36"/>
    <mergeCell ref="A37:B37"/>
    <mergeCell ref="A82:G82"/>
  </mergeCells>
  <conditionalFormatting sqref="F2:F3">
    <cfRule type="cellIs" dxfId="97" priority="3" stopIfTrue="1" operator="between">
      <formula>0.009</formula>
      <formula>-0.009</formula>
    </cfRule>
  </conditionalFormatting>
  <conditionalFormatting sqref="F5:F81">
    <cfRule type="cellIs" dxfId="96" priority="1" stopIfTrue="1" operator="between">
      <formula>0.009</formula>
      <formula>-0.009</formula>
    </cfRule>
  </conditionalFormatting>
  <conditionalFormatting sqref="F83:F65539">
    <cfRule type="cellIs" dxfId="95"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08"/>
  <sheetViews>
    <sheetView workbookViewId="0">
      <selection sqref="A1:G1"/>
    </sheetView>
  </sheetViews>
  <sheetFormatPr defaultColWidth="9.28515625" defaultRowHeight="11.25" x14ac:dyDescent="0.2"/>
  <cols>
    <col min="1" max="1" width="37.5703125" style="7" bestFit="1" customWidth="1"/>
    <col min="2" max="2" width="32.7109375" style="7" bestFit="1" customWidth="1"/>
    <col min="3" max="3" width="24.7109375" style="7" bestFit="1" customWidth="1"/>
    <col min="4" max="4" width="15.42578125" style="7" bestFit="1" customWidth="1"/>
    <col min="5" max="5" width="26.7109375" style="10" customWidth="1"/>
    <col min="6" max="6" width="13.5703125" style="11" bestFit="1" customWidth="1"/>
    <col min="7" max="7" width="4.5703125" style="10" bestFit="1" customWidth="1"/>
    <col min="8" max="16384" width="9.28515625" style="7"/>
  </cols>
  <sheetData>
    <row r="1" spans="1:9" s="1" customFormat="1" ht="15" x14ac:dyDescent="0.2">
      <c r="A1" s="110" t="s">
        <v>1373</v>
      </c>
      <c r="B1" s="111"/>
      <c r="C1" s="111"/>
      <c r="D1" s="111"/>
      <c r="E1" s="111"/>
      <c r="F1" s="111"/>
      <c r="G1" s="111"/>
    </row>
    <row r="2" spans="1:9" s="1" customFormat="1" ht="12" x14ac:dyDescent="0.2">
      <c r="E2" s="5"/>
      <c r="F2" s="9"/>
      <c r="G2" s="10"/>
    </row>
    <row r="3" spans="1:9" s="1" customFormat="1" ht="12" x14ac:dyDescent="0.2">
      <c r="A3" s="8" t="s">
        <v>7</v>
      </c>
      <c r="B3" s="2"/>
      <c r="C3" s="3"/>
      <c r="D3" s="3"/>
      <c r="E3" s="4"/>
      <c r="F3" s="9"/>
      <c r="G3" s="10"/>
    </row>
    <row r="4" spans="1:9" s="1" customFormat="1" ht="33.75" x14ac:dyDescent="0.2">
      <c r="A4" s="6" t="s">
        <v>2</v>
      </c>
      <c r="B4" s="6" t="s">
        <v>0</v>
      </c>
      <c r="C4" s="13" t="s">
        <v>1032</v>
      </c>
      <c r="D4" s="13" t="s">
        <v>1</v>
      </c>
      <c r="E4" s="52" t="s">
        <v>6</v>
      </c>
      <c r="F4" s="12" t="s">
        <v>3</v>
      </c>
      <c r="G4" s="12" t="s">
        <v>5</v>
      </c>
    </row>
    <row r="5" spans="1:9" x14ac:dyDescent="0.2">
      <c r="A5" s="16" t="s">
        <v>28</v>
      </c>
      <c r="B5" s="17"/>
      <c r="C5" s="17"/>
      <c r="D5" s="17"/>
      <c r="E5" s="18"/>
      <c r="F5" s="19"/>
      <c r="G5" s="18"/>
    </row>
    <row r="6" spans="1:9" x14ac:dyDescent="0.2">
      <c r="A6" s="20" t="s">
        <v>33</v>
      </c>
      <c r="B6" s="21"/>
      <c r="C6" s="21"/>
      <c r="D6" s="21"/>
      <c r="E6" s="22"/>
      <c r="F6" s="23"/>
      <c r="G6" s="22"/>
    </row>
    <row r="7" spans="1:9" x14ac:dyDescent="0.2">
      <c r="A7" s="21" t="s">
        <v>1374</v>
      </c>
      <c r="B7" s="21" t="s">
        <v>1375</v>
      </c>
      <c r="C7" s="21" t="s">
        <v>35</v>
      </c>
      <c r="D7" s="24">
        <v>2500000</v>
      </c>
      <c r="E7" s="22">
        <v>2489.3200000000002</v>
      </c>
      <c r="F7" s="23">
        <v>14.785159125297699</v>
      </c>
      <c r="G7" s="22">
        <v>5.3998999999999997</v>
      </c>
    </row>
    <row r="8" spans="1:9" x14ac:dyDescent="0.2">
      <c r="A8" s="20" t="s">
        <v>27</v>
      </c>
      <c r="B8" s="20"/>
      <c r="C8" s="20"/>
      <c r="D8" s="20"/>
      <c r="E8" s="25">
        <f>SUM(E6:E7)</f>
        <v>2489.3200000000002</v>
      </c>
      <c r="F8" s="26">
        <f>SUM(F6:F7)</f>
        <v>14.785159125297699</v>
      </c>
      <c r="G8" s="25"/>
      <c r="H8" s="14"/>
      <c r="I8" s="14"/>
    </row>
    <row r="9" spans="1:9" x14ac:dyDescent="0.2">
      <c r="A9" s="21"/>
      <c r="B9" s="21"/>
      <c r="C9" s="21"/>
      <c r="D9" s="21"/>
      <c r="E9" s="22"/>
      <c r="F9" s="23"/>
      <c r="G9" s="22"/>
    </row>
    <row r="10" spans="1:9" x14ac:dyDescent="0.2">
      <c r="A10" s="20" t="s">
        <v>34</v>
      </c>
      <c r="B10" s="21"/>
      <c r="C10" s="21"/>
      <c r="D10" s="21"/>
      <c r="E10" s="22"/>
      <c r="F10" s="23"/>
      <c r="G10" s="22"/>
    </row>
    <row r="11" spans="1:9" x14ac:dyDescent="0.2">
      <c r="A11" s="21" t="s">
        <v>61</v>
      </c>
      <c r="B11" s="21" t="s">
        <v>1450</v>
      </c>
      <c r="C11" s="21" t="s">
        <v>35</v>
      </c>
      <c r="D11" s="24">
        <v>6154400</v>
      </c>
      <c r="E11" s="22">
        <v>6069.8426473</v>
      </c>
      <c r="F11" s="23">
        <v>36.051447546257002</v>
      </c>
      <c r="G11" s="22">
        <v>7.3824212512499896</v>
      </c>
    </row>
    <row r="12" spans="1:9" x14ac:dyDescent="0.2">
      <c r="A12" s="21" t="s">
        <v>71</v>
      </c>
      <c r="B12" s="21" t="s">
        <v>70</v>
      </c>
      <c r="C12" s="21" t="s">
        <v>35</v>
      </c>
      <c r="D12" s="24">
        <v>2400000</v>
      </c>
      <c r="E12" s="22">
        <v>2420.5888</v>
      </c>
      <c r="F12" s="23">
        <v>14.3769344981414</v>
      </c>
      <c r="G12" s="22">
        <v>6.6798873370124996</v>
      </c>
    </row>
    <row r="13" spans="1:9" x14ac:dyDescent="0.2">
      <c r="A13" s="21" t="s">
        <v>69</v>
      </c>
      <c r="B13" s="21" t="s">
        <v>68</v>
      </c>
      <c r="C13" s="21" t="s">
        <v>35</v>
      </c>
      <c r="D13" s="24">
        <v>2000000</v>
      </c>
      <c r="E13" s="22">
        <v>2077.3486667000002</v>
      </c>
      <c r="F13" s="23">
        <v>12.3382813763937</v>
      </c>
      <c r="G13" s="22">
        <v>7.6274740449999996</v>
      </c>
    </row>
    <row r="14" spans="1:9" x14ac:dyDescent="0.2">
      <c r="A14" s="21" t="s">
        <v>73</v>
      </c>
      <c r="B14" s="21" t="s">
        <v>72</v>
      </c>
      <c r="C14" s="21" t="s">
        <v>35</v>
      </c>
      <c r="D14" s="24">
        <v>1275000</v>
      </c>
      <c r="E14" s="22">
        <v>1248.2275500000001</v>
      </c>
      <c r="F14" s="23">
        <v>7.4137688008494003</v>
      </c>
      <c r="G14" s="22">
        <v>7.5046702999999999</v>
      </c>
    </row>
    <row r="15" spans="1:9" x14ac:dyDescent="0.2">
      <c r="A15" s="21" t="s">
        <v>75</v>
      </c>
      <c r="B15" s="21" t="s">
        <v>74</v>
      </c>
      <c r="C15" s="21" t="s">
        <v>35</v>
      </c>
      <c r="D15" s="24">
        <v>52560</v>
      </c>
      <c r="E15" s="22">
        <v>52.791509300000001</v>
      </c>
      <c r="F15" s="23">
        <v>0.31355183964501598</v>
      </c>
      <c r="G15" s="22">
        <v>7.4648035349999997</v>
      </c>
    </row>
    <row r="16" spans="1:9" x14ac:dyDescent="0.2">
      <c r="A16" s="21" t="s">
        <v>77</v>
      </c>
      <c r="B16" s="21" t="s">
        <v>76</v>
      </c>
      <c r="C16" s="21" t="s">
        <v>35</v>
      </c>
      <c r="D16" s="24">
        <v>50000</v>
      </c>
      <c r="E16" s="22">
        <v>50.030783300000003</v>
      </c>
      <c r="F16" s="23">
        <v>0.29715468170174397</v>
      </c>
      <c r="G16" s="22">
        <v>7.5131061649999999</v>
      </c>
    </row>
    <row r="17" spans="1:9" x14ac:dyDescent="0.2">
      <c r="A17" s="21" t="s">
        <v>79</v>
      </c>
      <c r="B17" s="21" t="s">
        <v>78</v>
      </c>
      <c r="C17" s="21" t="s">
        <v>35</v>
      </c>
      <c r="D17" s="24">
        <v>41700</v>
      </c>
      <c r="E17" s="22">
        <v>40.341627099999997</v>
      </c>
      <c r="F17" s="23">
        <v>0.23960654959865399</v>
      </c>
      <c r="G17" s="22">
        <v>7.5850179750000004</v>
      </c>
    </row>
    <row r="18" spans="1:9" x14ac:dyDescent="0.2">
      <c r="A18" s="21" t="s">
        <v>63</v>
      </c>
      <c r="B18" s="21" t="s">
        <v>62</v>
      </c>
      <c r="C18" s="21" t="s">
        <v>35</v>
      </c>
      <c r="D18" s="24">
        <v>5100</v>
      </c>
      <c r="E18" s="22">
        <v>5.1698484999999996</v>
      </c>
      <c r="F18" s="23">
        <v>3.07059890758044E-2</v>
      </c>
      <c r="G18" s="22">
        <v>7.3272086066125004</v>
      </c>
    </row>
    <row r="19" spans="1:9" x14ac:dyDescent="0.2">
      <c r="A19" s="20" t="s">
        <v>27</v>
      </c>
      <c r="B19" s="20"/>
      <c r="C19" s="20"/>
      <c r="D19" s="20"/>
      <c r="E19" s="25">
        <f>SUM(E11:E18)</f>
        <v>11964.341432199999</v>
      </c>
      <c r="F19" s="26">
        <f>SUM(F11:F18)</f>
        <v>71.061451281662713</v>
      </c>
      <c r="G19" s="25"/>
      <c r="H19" s="14"/>
      <c r="I19" s="14"/>
    </row>
    <row r="20" spans="1:9" x14ac:dyDescent="0.2">
      <c r="A20" s="21"/>
      <c r="B20" s="21"/>
      <c r="C20" s="21"/>
      <c r="D20" s="21"/>
      <c r="E20" s="22"/>
      <c r="F20" s="23"/>
      <c r="G20" s="22"/>
    </row>
    <row r="21" spans="1:9" x14ac:dyDescent="0.2">
      <c r="A21" s="20" t="s">
        <v>37</v>
      </c>
      <c r="B21" s="20"/>
      <c r="C21" s="20"/>
      <c r="D21" s="20"/>
      <c r="E21" s="25">
        <f>E8+E19</f>
        <v>14453.661432199999</v>
      </c>
      <c r="F21" s="26">
        <f>F8+F19</f>
        <v>85.846610406960409</v>
      </c>
      <c r="G21" s="25"/>
      <c r="H21" s="14"/>
      <c r="I21" s="14"/>
    </row>
    <row r="22" spans="1:9" x14ac:dyDescent="0.2">
      <c r="A22" s="20"/>
      <c r="B22" s="20"/>
      <c r="C22" s="20"/>
      <c r="D22" s="20"/>
      <c r="E22" s="25"/>
      <c r="F22" s="26"/>
      <c r="G22" s="25"/>
      <c r="H22" s="14"/>
      <c r="I22" s="14"/>
    </row>
    <row r="23" spans="1:9" x14ac:dyDescent="0.2">
      <c r="A23" s="20" t="s">
        <v>337</v>
      </c>
      <c r="B23" s="20"/>
      <c r="C23" s="20"/>
      <c r="D23" s="20"/>
      <c r="E23" s="25">
        <v>6.3712654750000013</v>
      </c>
      <c r="F23" s="26">
        <f>+E23/E27*100</f>
        <v>3.7841729419034187E-2</v>
      </c>
      <c r="G23" s="25"/>
      <c r="H23" s="14"/>
      <c r="I23" s="14"/>
    </row>
    <row r="24" spans="1:9" x14ac:dyDescent="0.2">
      <c r="A24" s="20"/>
      <c r="B24" s="20"/>
      <c r="C24" s="20"/>
      <c r="D24" s="20"/>
      <c r="E24" s="25"/>
      <c r="F24" s="26"/>
      <c r="G24" s="25"/>
      <c r="H24" s="14"/>
      <c r="I24" s="14"/>
    </row>
    <row r="25" spans="1:9" x14ac:dyDescent="0.2">
      <c r="A25" s="20" t="s">
        <v>39</v>
      </c>
      <c r="B25" s="20"/>
      <c r="C25" s="20"/>
      <c r="D25" s="20"/>
      <c r="E25" s="25">
        <f>E27-(E8+E19+E23)</f>
        <v>2376.5801443250002</v>
      </c>
      <c r="F25" s="26">
        <f>F27-(F8+F19+F23)</f>
        <v>14.115547863620563</v>
      </c>
      <c r="G25" s="25"/>
      <c r="H25" s="14"/>
      <c r="I25" s="14"/>
    </row>
    <row r="26" spans="1:9" x14ac:dyDescent="0.2">
      <c r="A26" s="20"/>
      <c r="B26" s="20"/>
      <c r="C26" s="20"/>
      <c r="D26" s="20"/>
      <c r="E26" s="25"/>
      <c r="F26" s="26"/>
      <c r="G26" s="25"/>
      <c r="H26" s="14"/>
      <c r="I26" s="14"/>
    </row>
    <row r="27" spans="1:9" x14ac:dyDescent="0.2">
      <c r="A27" s="27" t="s">
        <v>38</v>
      </c>
      <c r="B27" s="27"/>
      <c r="C27" s="27"/>
      <c r="D27" s="27"/>
      <c r="E27" s="28">
        <v>16836.612841999999</v>
      </c>
      <c r="F27" s="29">
        <v>100</v>
      </c>
      <c r="G27" s="28"/>
      <c r="H27" s="14"/>
      <c r="I27" s="14"/>
    </row>
    <row r="29" spans="1:9" x14ac:dyDescent="0.2">
      <c r="A29" s="73" t="s">
        <v>1244</v>
      </c>
      <c r="B29" s="73"/>
      <c r="C29" s="73"/>
      <c r="D29" s="73"/>
      <c r="E29" s="74"/>
      <c r="F29" s="74"/>
      <c r="G29" s="74"/>
    </row>
    <row r="30" spans="1:9" x14ac:dyDescent="0.2">
      <c r="A30" s="75"/>
      <c r="B30" s="75"/>
      <c r="C30" s="75"/>
      <c r="D30" s="75"/>
      <c r="E30" s="26"/>
      <c r="F30" s="26"/>
      <c r="G30" s="26"/>
    </row>
    <row r="31" spans="1:9" x14ac:dyDescent="0.2">
      <c r="A31" s="76" t="s">
        <v>1245</v>
      </c>
      <c r="B31" s="77"/>
      <c r="C31" s="77"/>
      <c r="D31" s="75"/>
      <c r="E31" s="78" t="s">
        <v>1246</v>
      </c>
      <c r="F31" s="76" t="s">
        <v>3</v>
      </c>
      <c r="G31" s="26"/>
    </row>
    <row r="32" spans="1:9" x14ac:dyDescent="0.2">
      <c r="A32" s="77" t="s">
        <v>1247</v>
      </c>
      <c r="B32" s="77"/>
      <c r="C32" s="77"/>
      <c r="D32" s="77"/>
      <c r="E32" s="23">
        <v>1000</v>
      </c>
      <c r="F32" s="23">
        <f t="shared" ref="F32:F37" si="0">E32/$E$27*100</f>
        <v>5.9394369246612158</v>
      </c>
      <c r="G32" s="23"/>
    </row>
    <row r="33" spans="1:7" x14ac:dyDescent="0.2">
      <c r="A33" s="77" t="s">
        <v>1247</v>
      </c>
      <c r="B33" s="77"/>
      <c r="C33" s="77"/>
      <c r="D33" s="77"/>
      <c r="E33" s="23">
        <v>1000</v>
      </c>
      <c r="F33" s="23">
        <f t="shared" si="0"/>
        <v>5.9394369246612158</v>
      </c>
      <c r="G33" s="23"/>
    </row>
    <row r="34" spans="1:7" x14ac:dyDescent="0.2">
      <c r="A34" s="77" t="s">
        <v>1247</v>
      </c>
      <c r="B34" s="77"/>
      <c r="C34" s="77"/>
      <c r="D34" s="77"/>
      <c r="E34" s="23">
        <v>1500</v>
      </c>
      <c r="F34" s="23">
        <f t="shared" si="0"/>
        <v>8.9091553869918236</v>
      </c>
      <c r="G34" s="23"/>
    </row>
    <row r="35" spans="1:7" x14ac:dyDescent="0.2">
      <c r="A35" s="77" t="s">
        <v>1247</v>
      </c>
      <c r="B35" s="77"/>
      <c r="C35" s="77"/>
      <c r="D35" s="77"/>
      <c r="E35" s="23">
        <v>1500</v>
      </c>
      <c r="F35" s="23">
        <f t="shared" si="0"/>
        <v>8.9091553869918236</v>
      </c>
      <c r="G35" s="23"/>
    </row>
    <row r="36" spans="1:7" x14ac:dyDescent="0.2">
      <c r="A36" s="77" t="s">
        <v>1288</v>
      </c>
      <c r="B36" s="77"/>
      <c r="C36" s="77"/>
      <c r="D36" s="77"/>
      <c r="E36" s="23">
        <v>1000</v>
      </c>
      <c r="F36" s="23">
        <f t="shared" si="0"/>
        <v>5.9394369246612158</v>
      </c>
      <c r="G36" s="23"/>
    </row>
    <row r="37" spans="1:7" x14ac:dyDescent="0.2">
      <c r="A37" s="77" t="s">
        <v>1288</v>
      </c>
      <c r="B37" s="77"/>
      <c r="C37" s="77"/>
      <c r="D37" s="77"/>
      <c r="E37" s="23">
        <v>1500</v>
      </c>
      <c r="F37" s="23">
        <f t="shared" si="0"/>
        <v>8.9091553869918236</v>
      </c>
      <c r="G37" s="23"/>
    </row>
    <row r="38" spans="1:7" x14ac:dyDescent="0.2">
      <c r="A38" s="83" t="s">
        <v>1248</v>
      </c>
      <c r="B38" s="84"/>
      <c r="C38" s="84"/>
      <c r="D38" s="83"/>
      <c r="E38" s="85">
        <f>SUM(E32:E37)</f>
        <v>7500</v>
      </c>
      <c r="F38" s="85">
        <f>SUM(F32:F37)</f>
        <v>44.545776934959122</v>
      </c>
      <c r="G38" s="29"/>
    </row>
    <row r="39" spans="1:7" x14ac:dyDescent="0.2">
      <c r="A39" s="57" t="s">
        <v>1502</v>
      </c>
    </row>
    <row r="40" spans="1:7" x14ac:dyDescent="0.2">
      <c r="A40" s="57"/>
    </row>
    <row r="41" spans="1:7" ht="39" customHeight="1" x14ac:dyDescent="0.2">
      <c r="A41" s="114" t="s">
        <v>1579</v>
      </c>
      <c r="B41" s="114"/>
      <c r="C41" s="114"/>
      <c r="D41" s="114"/>
      <c r="E41" s="114"/>
      <c r="F41" s="114"/>
      <c r="G41" s="114"/>
    </row>
    <row r="42" spans="1:7" x14ac:dyDescent="0.2">
      <c r="A42" s="57"/>
    </row>
    <row r="43" spans="1:7" x14ac:dyDescent="0.2">
      <c r="A43" s="14" t="s">
        <v>41</v>
      </c>
    </row>
    <row r="44" spans="1:7" x14ac:dyDescent="0.2">
      <c r="A44" s="14" t="s">
        <v>42</v>
      </c>
    </row>
    <row r="45" spans="1:7" x14ac:dyDescent="0.2">
      <c r="A45" s="14" t="s">
        <v>43</v>
      </c>
      <c r="B45" s="14"/>
      <c r="C45" s="30" t="s">
        <v>987</v>
      </c>
      <c r="D45" s="14" t="s">
        <v>44</v>
      </c>
    </row>
    <row r="46" spans="1:7" x14ac:dyDescent="0.2">
      <c r="A46" s="7" t="s">
        <v>1376</v>
      </c>
      <c r="C46" s="31">
        <v>57.898400000000002</v>
      </c>
      <c r="D46" s="31">
        <v>58.634700000000002</v>
      </c>
    </row>
    <row r="47" spans="1:7" x14ac:dyDescent="0.2">
      <c r="A47" s="7" t="s">
        <v>1377</v>
      </c>
      <c r="C47" s="31">
        <v>10.749599999999999</v>
      </c>
      <c r="D47" s="31">
        <v>10.616099999999999</v>
      </c>
    </row>
    <row r="48" spans="1:7" x14ac:dyDescent="0.2">
      <c r="A48" s="7" t="s">
        <v>1378</v>
      </c>
      <c r="C48" s="31">
        <v>63.354599999999998</v>
      </c>
      <c r="D48" s="31">
        <v>64.330500000000001</v>
      </c>
    </row>
    <row r="49" spans="1:8" x14ac:dyDescent="0.2">
      <c r="A49" s="7" t="s">
        <v>1379</v>
      </c>
      <c r="C49" s="31">
        <v>12.020200000000001</v>
      </c>
      <c r="D49" s="31">
        <v>11.8345</v>
      </c>
    </row>
    <row r="50" spans="1:8" x14ac:dyDescent="0.2">
      <c r="C50" s="31"/>
      <c r="D50" s="31"/>
    </row>
    <row r="51" spans="1:8" x14ac:dyDescent="0.2">
      <c r="A51" s="7" t="s">
        <v>988</v>
      </c>
      <c r="C51" s="31"/>
      <c r="D51" s="31"/>
    </row>
    <row r="53" spans="1:8" x14ac:dyDescent="0.2">
      <c r="A53" s="14" t="s">
        <v>50</v>
      </c>
    </row>
    <row r="54" spans="1:8" x14ac:dyDescent="0.2">
      <c r="A54" s="112" t="s">
        <v>51</v>
      </c>
      <c r="B54" s="113"/>
      <c r="C54" s="32" t="s">
        <v>52</v>
      </c>
    </row>
    <row r="55" spans="1:8" x14ac:dyDescent="0.2">
      <c r="A55" s="108" t="s">
        <v>1377</v>
      </c>
      <c r="B55" s="109"/>
      <c r="C55" s="33">
        <v>0.27</v>
      </c>
    </row>
    <row r="56" spans="1:8" x14ac:dyDescent="0.2">
      <c r="A56" s="108" t="s">
        <v>1379</v>
      </c>
      <c r="B56" s="109"/>
      <c r="C56" s="33">
        <v>0.37</v>
      </c>
    </row>
    <row r="57" spans="1:8" x14ac:dyDescent="0.2">
      <c r="A57" s="7" t="s">
        <v>53</v>
      </c>
    </row>
    <row r="58" spans="1:8" x14ac:dyDescent="0.2">
      <c r="A58" s="7" t="s">
        <v>54</v>
      </c>
    </row>
    <row r="60" spans="1:8" x14ac:dyDescent="0.2">
      <c r="A60" s="56" t="s">
        <v>1250</v>
      </c>
    </row>
    <row r="61" spans="1:8" x14ac:dyDescent="0.2">
      <c r="A61" s="56"/>
    </row>
    <row r="62" spans="1:8" x14ac:dyDescent="0.2">
      <c r="A62" s="57" t="s">
        <v>1380</v>
      </c>
      <c r="H62" s="11"/>
    </row>
    <row r="63" spans="1:8" x14ac:dyDescent="0.2">
      <c r="A63" s="57" t="s">
        <v>1381</v>
      </c>
      <c r="H63" s="11"/>
    </row>
    <row r="65" spans="1:9" x14ac:dyDescent="0.2">
      <c r="A65" s="14" t="s">
        <v>282</v>
      </c>
      <c r="D65" s="34">
        <v>18.808907318253802</v>
      </c>
      <c r="E65" s="10" t="s">
        <v>55</v>
      </c>
    </row>
    <row r="67" spans="1:9" x14ac:dyDescent="0.2">
      <c r="A67" s="14" t="s">
        <v>1420</v>
      </c>
      <c r="D67" s="30" t="s">
        <v>56</v>
      </c>
    </row>
    <row r="69" spans="1:9" x14ac:dyDescent="0.2">
      <c r="A69" s="56" t="s">
        <v>1253</v>
      </c>
      <c r="B69" s="57"/>
      <c r="C69" s="57"/>
      <c r="D69" s="57"/>
      <c r="E69" s="11"/>
      <c r="G69" s="11"/>
      <c r="H69" s="57"/>
      <c r="I69" s="57"/>
    </row>
    <row r="70" spans="1:9" x14ac:dyDescent="0.2">
      <c r="A70" s="56"/>
      <c r="B70" s="57"/>
      <c r="C70" s="57"/>
      <c r="D70" s="57"/>
      <c r="E70" s="11"/>
      <c r="G70" s="11"/>
      <c r="H70" s="57"/>
      <c r="I70" s="57"/>
    </row>
    <row r="71" spans="1:9" x14ac:dyDescent="0.2">
      <c r="A71" s="56" t="s">
        <v>993</v>
      </c>
      <c r="B71" s="57"/>
      <c r="C71" s="57"/>
      <c r="D71" s="57"/>
      <c r="E71" s="11"/>
      <c r="G71" s="11"/>
      <c r="H71" s="57"/>
      <c r="I71" s="57"/>
    </row>
    <row r="72" spans="1:9" x14ac:dyDescent="0.2">
      <c r="A72" s="66"/>
      <c r="B72" s="57"/>
      <c r="C72" s="57"/>
      <c r="D72" s="57"/>
      <c r="E72" s="11"/>
      <c r="G72" s="11"/>
      <c r="H72" s="57"/>
      <c r="I72" s="57"/>
    </row>
    <row r="73" spans="1:9" x14ac:dyDescent="0.2">
      <c r="A73" s="57"/>
      <c r="B73" s="57"/>
      <c r="C73" s="57"/>
      <c r="D73" s="57"/>
      <c r="E73" s="11"/>
      <c r="G73" s="11"/>
      <c r="H73" s="57"/>
      <c r="I73" s="57"/>
    </row>
    <row r="74" spans="1:9" x14ac:dyDescent="0.2">
      <c r="A74" s="57"/>
      <c r="B74" s="57"/>
      <c r="C74" s="57"/>
      <c r="D74" s="57"/>
      <c r="E74" s="11"/>
      <c r="G74" s="11"/>
      <c r="H74" s="57"/>
      <c r="I74" s="57"/>
    </row>
    <row r="75" spans="1:9" x14ac:dyDescent="0.2">
      <c r="A75" s="57"/>
      <c r="B75" s="57"/>
      <c r="C75" s="57"/>
      <c r="D75" s="57"/>
      <c r="E75" s="11"/>
      <c r="G75" s="11"/>
      <c r="H75" s="57"/>
      <c r="I75" s="57"/>
    </row>
    <row r="76" spans="1:9" x14ac:dyDescent="0.2">
      <c r="A76" s="57"/>
      <c r="B76" s="57"/>
      <c r="C76" s="57"/>
      <c r="D76" s="57"/>
      <c r="E76" s="11"/>
      <c r="G76" s="11"/>
      <c r="H76" s="57"/>
      <c r="I76" s="57"/>
    </row>
    <row r="77" spans="1:9" x14ac:dyDescent="0.2">
      <c r="A77" s="57"/>
      <c r="B77" s="57"/>
      <c r="C77" s="57"/>
      <c r="D77" s="57"/>
      <c r="E77" s="11"/>
      <c r="G77" s="11"/>
      <c r="H77" s="57"/>
      <c r="I77" s="57"/>
    </row>
    <row r="78" spans="1:9" x14ac:dyDescent="0.2">
      <c r="A78" s="57"/>
      <c r="B78" s="57"/>
      <c r="C78" s="57"/>
      <c r="D78" s="57"/>
      <c r="E78" s="11"/>
      <c r="G78" s="11"/>
      <c r="H78" s="57"/>
      <c r="I78" s="57"/>
    </row>
    <row r="79" spans="1:9" x14ac:dyDescent="0.2">
      <c r="A79" s="57"/>
      <c r="B79" s="57"/>
      <c r="C79" s="57"/>
      <c r="D79" s="57"/>
      <c r="E79" s="11"/>
      <c r="G79" s="11"/>
      <c r="H79" s="57"/>
      <c r="I79" s="57"/>
    </row>
    <row r="80" spans="1:9" x14ac:dyDescent="0.2">
      <c r="A80" s="57"/>
      <c r="B80" s="57"/>
      <c r="C80" s="57"/>
      <c r="D80" s="57"/>
      <c r="E80" s="11"/>
      <c r="G80" s="11"/>
      <c r="H80" s="57"/>
      <c r="I80" s="57"/>
    </row>
    <row r="81" spans="1:9" x14ac:dyDescent="0.2">
      <c r="A81" s="57"/>
      <c r="B81" s="57"/>
      <c r="C81" s="57"/>
      <c r="D81" s="57"/>
      <c r="E81" s="11"/>
      <c r="G81" s="11"/>
      <c r="H81" s="57"/>
      <c r="I81" s="57"/>
    </row>
    <row r="82" spans="1:9" x14ac:dyDescent="0.2">
      <c r="A82" s="57"/>
      <c r="B82" s="57"/>
      <c r="C82" s="57"/>
      <c r="D82" s="57"/>
      <c r="E82" s="11"/>
      <c r="G82" s="11"/>
      <c r="H82" s="57"/>
      <c r="I82" s="57"/>
    </row>
    <row r="83" spans="1:9" x14ac:dyDescent="0.2">
      <c r="A83" s="57"/>
      <c r="B83" s="57"/>
      <c r="C83" s="57"/>
      <c r="D83" s="57"/>
      <c r="E83" s="11"/>
      <c r="G83" s="11"/>
      <c r="H83" s="57"/>
      <c r="I83" s="57"/>
    </row>
    <row r="84" spans="1:9" x14ac:dyDescent="0.2">
      <c r="A84" s="57"/>
      <c r="B84" s="57"/>
      <c r="C84" s="57"/>
      <c r="D84" s="57"/>
      <c r="E84" s="11"/>
      <c r="G84" s="11"/>
      <c r="H84" s="57"/>
      <c r="I84" s="57"/>
    </row>
    <row r="85" spans="1:9" x14ac:dyDescent="0.2">
      <c r="A85" s="57"/>
      <c r="B85" s="57"/>
      <c r="C85" s="57"/>
      <c r="D85" s="57"/>
      <c r="E85" s="11"/>
      <c r="G85" s="11"/>
      <c r="H85" s="57"/>
      <c r="I85" s="57"/>
    </row>
    <row r="86" spans="1:9" x14ac:dyDescent="0.2">
      <c r="A86" s="94" t="s">
        <v>1382</v>
      </c>
      <c r="B86" s="95"/>
      <c r="C86" s="95"/>
      <c r="D86" s="95"/>
      <c r="E86" s="95"/>
      <c r="F86" s="95"/>
      <c r="G86" s="95"/>
      <c r="H86" s="57"/>
      <c r="I86" s="57"/>
    </row>
    <row r="87" spans="1:9" x14ac:dyDescent="0.2">
      <c r="A87" s="57"/>
      <c r="B87" s="57"/>
      <c r="C87" s="57"/>
      <c r="D87" s="57"/>
      <c r="E87" s="11"/>
      <c r="G87" s="11"/>
      <c r="H87" s="57"/>
      <c r="I87" s="57"/>
    </row>
    <row r="88" spans="1:9" x14ac:dyDescent="0.2">
      <c r="A88" s="56" t="s">
        <v>994</v>
      </c>
      <c r="B88" s="57"/>
      <c r="C88" s="57"/>
      <c r="D88" s="57"/>
      <c r="E88" s="11"/>
      <c r="G88" s="11"/>
      <c r="H88" s="57"/>
      <c r="I88" s="57"/>
    </row>
    <row r="89" spans="1:9" x14ac:dyDescent="0.2">
      <c r="A89" s="57"/>
      <c r="B89" s="57"/>
      <c r="C89" s="57"/>
      <c r="D89" s="57"/>
      <c r="E89" s="11"/>
      <c r="G89" s="11"/>
      <c r="H89" s="57"/>
      <c r="I89" s="57"/>
    </row>
    <row r="90" spans="1:9" x14ac:dyDescent="0.2">
      <c r="A90" s="57"/>
      <c r="B90" s="57"/>
      <c r="C90" s="57"/>
      <c r="D90" s="57"/>
      <c r="E90" s="11"/>
      <c r="G90" s="11"/>
      <c r="H90" s="57"/>
      <c r="I90" s="57"/>
    </row>
    <row r="91" spans="1:9" x14ac:dyDescent="0.2">
      <c r="A91" s="57"/>
      <c r="B91" s="57"/>
      <c r="C91" s="57"/>
      <c r="D91" s="57"/>
      <c r="E91" s="11"/>
      <c r="G91" s="11"/>
      <c r="H91" s="57"/>
      <c r="I91" s="57"/>
    </row>
    <row r="92" spans="1:9" x14ac:dyDescent="0.2">
      <c r="A92" s="57"/>
      <c r="B92" s="57"/>
      <c r="C92" s="57"/>
      <c r="D92" s="57"/>
      <c r="E92" s="11"/>
      <c r="G92" s="11"/>
      <c r="H92" s="57"/>
      <c r="I92" s="57"/>
    </row>
    <row r="93" spans="1:9" x14ac:dyDescent="0.2">
      <c r="A93" s="57"/>
      <c r="B93" s="57"/>
      <c r="C93" s="57"/>
      <c r="D93" s="57"/>
      <c r="E93" s="11"/>
      <c r="G93" s="11"/>
      <c r="H93" s="57"/>
      <c r="I93" s="57"/>
    </row>
    <row r="94" spans="1:9" x14ac:dyDescent="0.2">
      <c r="A94" s="57"/>
      <c r="B94" s="57"/>
      <c r="C94" s="57"/>
      <c r="D94" s="57"/>
      <c r="E94" s="11"/>
      <c r="G94" s="11"/>
      <c r="H94" s="57"/>
      <c r="I94" s="57"/>
    </row>
    <row r="95" spans="1:9" x14ac:dyDescent="0.2">
      <c r="A95" s="57"/>
      <c r="B95" s="57"/>
      <c r="C95" s="57"/>
      <c r="D95" s="57"/>
      <c r="E95" s="11"/>
      <c r="G95" s="11"/>
      <c r="H95" s="57"/>
      <c r="I95" s="57"/>
    </row>
    <row r="96" spans="1:9" x14ac:dyDescent="0.2">
      <c r="A96" s="57"/>
      <c r="B96" s="57"/>
      <c r="C96" s="57"/>
      <c r="D96" s="57"/>
      <c r="E96" s="11"/>
      <c r="G96" s="11"/>
      <c r="H96" s="57"/>
      <c r="I96" s="57"/>
    </row>
    <row r="97" spans="1:9" x14ac:dyDescent="0.2">
      <c r="A97" s="57"/>
      <c r="B97" s="57"/>
      <c r="C97" s="57"/>
      <c r="D97" s="57"/>
      <c r="E97" s="11"/>
      <c r="G97" s="11"/>
      <c r="H97" s="57"/>
      <c r="I97" s="57"/>
    </row>
    <row r="98" spans="1:9" x14ac:dyDescent="0.2">
      <c r="A98" s="57"/>
      <c r="B98" s="57"/>
      <c r="C98" s="57"/>
      <c r="D98" s="57"/>
      <c r="E98" s="11"/>
      <c r="G98" s="11"/>
      <c r="H98" s="57"/>
      <c r="I98" s="57"/>
    </row>
    <row r="99" spans="1:9" x14ac:dyDescent="0.2">
      <c r="A99" s="57"/>
      <c r="B99" s="57"/>
      <c r="C99" s="57"/>
      <c r="D99" s="57"/>
      <c r="E99" s="11"/>
      <c r="G99" s="11"/>
      <c r="H99" s="57"/>
      <c r="I99" s="57"/>
    </row>
    <row r="100" spans="1:9" x14ac:dyDescent="0.2">
      <c r="A100" s="57"/>
      <c r="B100" s="57"/>
      <c r="C100" s="57"/>
      <c r="D100" s="57"/>
      <c r="E100" s="11"/>
      <c r="G100" s="11"/>
      <c r="H100" s="57"/>
      <c r="I100" s="57"/>
    </row>
    <row r="101" spans="1:9" x14ac:dyDescent="0.2">
      <c r="A101" s="57"/>
      <c r="B101" s="57"/>
      <c r="C101" s="57"/>
      <c r="D101" s="57"/>
      <c r="E101" s="11"/>
      <c r="G101" s="11"/>
      <c r="H101" s="57"/>
      <c r="I101" s="57"/>
    </row>
    <row r="102" spans="1:9" x14ac:dyDescent="0.2">
      <c r="A102" s="57"/>
      <c r="B102" s="57"/>
      <c r="C102" s="57"/>
      <c r="D102" s="57"/>
      <c r="E102" s="11"/>
      <c r="G102" s="11"/>
      <c r="H102" s="57"/>
      <c r="I102" s="57"/>
    </row>
    <row r="103" spans="1:9" x14ac:dyDescent="0.2">
      <c r="A103" s="57"/>
      <c r="B103" s="57"/>
      <c r="C103" s="57"/>
      <c r="D103" s="57"/>
      <c r="E103" s="11"/>
      <c r="G103" s="11"/>
      <c r="H103" s="57"/>
      <c r="I103" s="57"/>
    </row>
    <row r="104" spans="1:9" x14ac:dyDescent="0.2">
      <c r="A104" s="57"/>
      <c r="B104" s="57"/>
      <c r="C104" s="57"/>
      <c r="D104" s="57"/>
      <c r="E104" s="11"/>
      <c r="G104" s="11"/>
      <c r="H104" s="57"/>
      <c r="I104" s="57"/>
    </row>
    <row r="105" spans="1:9" x14ac:dyDescent="0.2">
      <c r="A105" s="57" t="s">
        <v>992</v>
      </c>
      <c r="B105" s="57"/>
      <c r="C105" s="57"/>
      <c r="D105" s="57"/>
      <c r="E105" s="11"/>
      <c r="G105" s="11"/>
      <c r="H105" s="57"/>
      <c r="I105" s="57"/>
    </row>
    <row r="106" spans="1:9" x14ac:dyDescent="0.2">
      <c r="A106" s="66"/>
      <c r="B106" s="57"/>
      <c r="C106" s="57"/>
      <c r="D106" s="57"/>
      <c r="E106" s="11"/>
      <c r="G106" s="11"/>
      <c r="H106" s="57"/>
      <c r="I106" s="57"/>
    </row>
    <row r="107" spans="1:9" x14ac:dyDescent="0.2">
      <c r="A107" s="57"/>
      <c r="B107" s="57"/>
      <c r="C107" s="57"/>
      <c r="D107" s="57"/>
      <c r="E107" s="11"/>
      <c r="G107" s="11"/>
      <c r="H107" s="57"/>
      <c r="I107" s="57"/>
    </row>
    <row r="108" spans="1:9" x14ac:dyDescent="0.2">
      <c r="A108" s="57"/>
      <c r="B108" s="57"/>
      <c r="C108" s="57"/>
      <c r="D108" s="57"/>
      <c r="E108" s="11"/>
      <c r="G108" s="11"/>
      <c r="H108" s="57"/>
      <c r="I108" s="57"/>
    </row>
    <row r="109" spans="1:9" x14ac:dyDescent="0.2">
      <c r="A109" s="57"/>
      <c r="B109" s="57"/>
      <c r="C109" s="57"/>
      <c r="D109" s="57"/>
      <c r="E109" s="11"/>
      <c r="G109" s="11"/>
      <c r="H109" s="57"/>
      <c r="I109" s="57"/>
    </row>
    <row r="110" spans="1:9" x14ac:dyDescent="0.2">
      <c r="A110" s="66"/>
      <c r="B110" s="57"/>
      <c r="C110" s="57"/>
      <c r="D110" s="57"/>
      <c r="E110" s="11"/>
      <c r="G110" s="11"/>
      <c r="H110" s="57"/>
      <c r="I110" s="57"/>
    </row>
    <row r="111" spans="1:9" x14ac:dyDescent="0.2">
      <c r="A111" s="57"/>
      <c r="B111" s="57"/>
      <c r="C111" s="57"/>
      <c r="D111" s="57"/>
      <c r="E111" s="11"/>
      <c r="G111" s="11"/>
      <c r="H111" s="57"/>
      <c r="I111" s="57"/>
    </row>
    <row r="112" spans="1:9" x14ac:dyDescent="0.2">
      <c r="A112" s="57"/>
      <c r="B112" s="57"/>
      <c r="C112" s="57"/>
      <c r="D112" s="57"/>
      <c r="E112" s="11"/>
      <c r="G112" s="11"/>
      <c r="H112" s="57"/>
      <c r="I112" s="57"/>
    </row>
    <row r="113" spans="1:9" x14ac:dyDescent="0.2">
      <c r="A113" s="57"/>
      <c r="B113" s="57"/>
      <c r="C113" s="57"/>
      <c r="D113" s="57"/>
      <c r="E113" s="11"/>
      <c r="G113" s="11"/>
      <c r="H113" s="57"/>
      <c r="I113" s="57"/>
    </row>
    <row r="114" spans="1:9" x14ac:dyDescent="0.2">
      <c r="A114" s="57"/>
      <c r="B114" s="57"/>
      <c r="C114" s="57"/>
      <c r="D114" s="57"/>
      <c r="E114" s="11"/>
      <c r="G114" s="11"/>
      <c r="H114" s="57"/>
      <c r="I114" s="57"/>
    </row>
    <row r="115" spans="1:9" x14ac:dyDescent="0.2">
      <c r="A115" s="57"/>
      <c r="B115" s="57"/>
      <c r="C115" s="57"/>
      <c r="D115" s="57"/>
      <c r="E115" s="11"/>
      <c r="G115" s="11"/>
      <c r="H115" s="57"/>
      <c r="I115" s="57"/>
    </row>
    <row r="116" spans="1:9" x14ac:dyDescent="0.2">
      <c r="A116" s="57"/>
      <c r="B116" s="57"/>
      <c r="C116" s="57"/>
      <c r="D116" s="57"/>
      <c r="E116" s="11"/>
      <c r="G116" s="11"/>
      <c r="H116" s="57"/>
      <c r="I116" s="57"/>
    </row>
    <row r="117" spans="1:9" x14ac:dyDescent="0.2">
      <c r="A117" s="57"/>
      <c r="B117" s="57"/>
      <c r="C117" s="57"/>
      <c r="D117" s="57"/>
      <c r="E117" s="11"/>
      <c r="G117" s="11"/>
      <c r="H117" s="57"/>
      <c r="I117" s="57"/>
    </row>
    <row r="118" spans="1:9" x14ac:dyDescent="0.2">
      <c r="A118" s="57"/>
      <c r="B118" s="57"/>
      <c r="C118" s="57"/>
      <c r="D118" s="57"/>
      <c r="E118" s="11"/>
      <c r="G118" s="11"/>
      <c r="H118" s="57"/>
      <c r="I118" s="57"/>
    </row>
    <row r="119" spans="1:9" x14ac:dyDescent="0.2">
      <c r="A119" s="57"/>
      <c r="B119" s="57"/>
      <c r="C119" s="57"/>
      <c r="D119" s="57"/>
      <c r="E119" s="11"/>
      <c r="G119" s="11"/>
      <c r="H119" s="57"/>
      <c r="I119" s="57"/>
    </row>
    <row r="120" spans="1:9" x14ac:dyDescent="0.2">
      <c r="A120" s="57"/>
      <c r="B120" s="57"/>
      <c r="C120" s="57"/>
      <c r="D120" s="57"/>
      <c r="E120" s="11"/>
      <c r="G120" s="11"/>
      <c r="H120" s="57"/>
      <c r="I120" s="57"/>
    </row>
    <row r="121" spans="1:9" x14ac:dyDescent="0.2">
      <c r="A121" s="57"/>
      <c r="B121" s="57"/>
      <c r="C121" s="57"/>
      <c r="D121" s="57"/>
      <c r="E121" s="11"/>
      <c r="G121" s="11"/>
      <c r="H121" s="57"/>
      <c r="I121" s="57"/>
    </row>
    <row r="122" spans="1:9" x14ac:dyDescent="0.2">
      <c r="A122" s="57"/>
      <c r="B122" s="57"/>
      <c r="C122" s="57"/>
      <c r="D122" s="57"/>
      <c r="E122" s="11"/>
      <c r="G122" s="11"/>
      <c r="H122" s="57"/>
      <c r="I122" s="57"/>
    </row>
    <row r="123" spans="1:9" x14ac:dyDescent="0.2">
      <c r="A123" s="57"/>
      <c r="B123" s="57"/>
      <c r="C123" s="57"/>
      <c r="D123" s="57"/>
      <c r="E123" s="11"/>
      <c r="G123" s="11"/>
      <c r="H123" s="57"/>
      <c r="I123" s="57"/>
    </row>
    <row r="124" spans="1:9" x14ac:dyDescent="0.2">
      <c r="A124" s="57"/>
      <c r="B124" s="57"/>
      <c r="C124" s="57"/>
      <c r="D124" s="57"/>
      <c r="E124" s="11"/>
      <c r="G124" s="11"/>
      <c r="H124" s="57"/>
      <c r="I124" s="57"/>
    </row>
    <row r="125" spans="1:9" x14ac:dyDescent="0.2">
      <c r="A125" s="57"/>
      <c r="B125" s="57"/>
      <c r="C125" s="57"/>
      <c r="D125" s="57"/>
      <c r="E125" s="11"/>
      <c r="G125" s="11"/>
      <c r="H125" s="57"/>
      <c r="I125" s="57"/>
    </row>
    <row r="126" spans="1:9" x14ac:dyDescent="0.2">
      <c r="A126" s="57"/>
      <c r="B126" s="57"/>
      <c r="C126" s="57"/>
      <c r="D126" s="57"/>
      <c r="E126" s="11"/>
      <c r="G126" s="11"/>
      <c r="H126" s="57"/>
      <c r="I126" s="57"/>
    </row>
    <row r="127" spans="1:9" x14ac:dyDescent="0.2">
      <c r="A127" s="57"/>
      <c r="B127" s="57"/>
      <c r="C127" s="57"/>
      <c r="D127" s="57"/>
      <c r="E127" s="11"/>
      <c r="G127" s="11"/>
      <c r="H127" s="57"/>
      <c r="I127" s="57"/>
    </row>
    <row r="128" spans="1:9" x14ac:dyDescent="0.2">
      <c r="A128" s="57"/>
      <c r="B128" s="57"/>
      <c r="C128" s="57"/>
      <c r="D128" s="57"/>
      <c r="E128" s="11"/>
      <c r="G128" s="11"/>
      <c r="H128" s="57"/>
      <c r="I128" s="57"/>
    </row>
    <row r="129" spans="1:9" x14ac:dyDescent="0.2">
      <c r="A129" s="57"/>
      <c r="B129" s="57"/>
      <c r="C129" s="57"/>
      <c r="D129" s="57"/>
      <c r="E129" s="11"/>
      <c r="G129" s="11"/>
      <c r="H129" s="57"/>
      <c r="I129" s="57"/>
    </row>
    <row r="130" spans="1:9" x14ac:dyDescent="0.2">
      <c r="A130" s="57"/>
      <c r="B130" s="57"/>
      <c r="C130" s="57"/>
      <c r="D130" s="57"/>
      <c r="E130" s="11"/>
      <c r="G130" s="11"/>
      <c r="H130" s="57"/>
      <c r="I130" s="57"/>
    </row>
    <row r="131" spans="1:9" x14ac:dyDescent="0.2">
      <c r="A131" s="57"/>
      <c r="B131" s="57"/>
      <c r="C131" s="57"/>
      <c r="D131" s="57"/>
      <c r="E131" s="11"/>
      <c r="G131" s="11"/>
      <c r="H131" s="57"/>
      <c r="I131" s="57"/>
    </row>
    <row r="132" spans="1:9" x14ac:dyDescent="0.2">
      <c r="A132" s="57"/>
      <c r="B132" s="57"/>
      <c r="C132" s="57"/>
      <c r="D132" s="57"/>
      <c r="E132" s="11"/>
      <c r="G132" s="11"/>
      <c r="H132" s="57"/>
      <c r="I132" s="57"/>
    </row>
    <row r="133" spans="1:9" x14ac:dyDescent="0.2">
      <c r="A133" s="57"/>
      <c r="B133" s="57"/>
      <c r="C133" s="57"/>
      <c r="D133" s="57"/>
      <c r="E133" s="11"/>
      <c r="G133" s="11"/>
      <c r="H133" s="57"/>
      <c r="I133" s="57"/>
    </row>
    <row r="134" spans="1:9" x14ac:dyDescent="0.2">
      <c r="A134" s="57"/>
      <c r="B134" s="57"/>
      <c r="C134" s="57"/>
      <c r="D134" s="57"/>
      <c r="E134" s="11"/>
      <c r="G134" s="11"/>
      <c r="H134" s="57"/>
      <c r="I134" s="57"/>
    </row>
    <row r="135" spans="1:9" x14ac:dyDescent="0.2">
      <c r="A135" s="57"/>
      <c r="B135" s="57"/>
      <c r="C135" s="57"/>
      <c r="D135" s="57"/>
      <c r="E135" s="11"/>
      <c r="G135" s="11"/>
      <c r="H135" s="57"/>
      <c r="I135" s="57"/>
    </row>
    <row r="136" spans="1:9" x14ac:dyDescent="0.2">
      <c r="A136" s="57"/>
      <c r="B136" s="57"/>
      <c r="C136" s="57"/>
      <c r="D136" s="57"/>
      <c r="E136" s="11"/>
      <c r="G136" s="11"/>
      <c r="H136" s="57"/>
      <c r="I136" s="57"/>
    </row>
    <row r="137" spans="1:9" x14ac:dyDescent="0.2">
      <c r="A137" s="57"/>
      <c r="B137" s="57"/>
      <c r="C137" s="57"/>
      <c r="D137" s="57"/>
      <c r="E137" s="11"/>
      <c r="G137" s="11"/>
      <c r="H137" s="57"/>
      <c r="I137" s="57"/>
    </row>
    <row r="138" spans="1:9" x14ac:dyDescent="0.2">
      <c r="A138" s="57"/>
      <c r="B138" s="57"/>
      <c r="C138" s="57"/>
      <c r="D138" s="57"/>
      <c r="E138" s="11"/>
      <c r="G138" s="11"/>
      <c r="H138" s="57"/>
      <c r="I138" s="57"/>
    </row>
    <row r="139" spans="1:9" x14ac:dyDescent="0.2">
      <c r="A139" s="57"/>
      <c r="B139" s="57"/>
      <c r="C139" s="57"/>
      <c r="D139" s="57"/>
      <c r="E139" s="11"/>
      <c r="G139" s="11"/>
      <c r="H139" s="57"/>
      <c r="I139" s="57"/>
    </row>
    <row r="140" spans="1:9" x14ac:dyDescent="0.2">
      <c r="A140" s="57"/>
      <c r="B140" s="57"/>
      <c r="C140" s="57"/>
      <c r="D140" s="57"/>
      <c r="E140" s="11"/>
      <c r="G140" s="11"/>
      <c r="H140" s="57"/>
      <c r="I140" s="57"/>
    </row>
    <row r="141" spans="1:9" x14ac:dyDescent="0.2">
      <c r="A141" s="57"/>
      <c r="B141" s="57"/>
      <c r="C141" s="57"/>
      <c r="D141" s="57"/>
      <c r="E141" s="11"/>
      <c r="G141" s="11"/>
      <c r="H141" s="57"/>
      <c r="I141" s="57"/>
    </row>
    <row r="142" spans="1:9" x14ac:dyDescent="0.2">
      <c r="A142" s="57"/>
      <c r="B142" s="57"/>
      <c r="C142" s="57"/>
      <c r="D142" s="57"/>
      <c r="E142" s="11"/>
      <c r="G142" s="11"/>
      <c r="H142" s="57"/>
      <c r="I142" s="57"/>
    </row>
    <row r="143" spans="1:9" x14ac:dyDescent="0.2">
      <c r="A143" s="57"/>
      <c r="B143" s="57"/>
      <c r="C143" s="57"/>
      <c r="D143" s="57"/>
      <c r="E143" s="11"/>
      <c r="G143" s="11"/>
      <c r="H143" s="57"/>
      <c r="I143" s="57"/>
    </row>
    <row r="144" spans="1:9" x14ac:dyDescent="0.2">
      <c r="A144" s="57"/>
      <c r="B144" s="57"/>
      <c r="C144" s="57"/>
      <c r="D144" s="57"/>
      <c r="E144" s="11"/>
      <c r="G144" s="11"/>
      <c r="H144" s="57"/>
      <c r="I144" s="57"/>
    </row>
    <row r="145" spans="1:9" x14ac:dyDescent="0.2">
      <c r="A145" s="57"/>
      <c r="B145" s="57"/>
      <c r="C145" s="57"/>
      <c r="D145" s="57"/>
      <c r="E145" s="11"/>
      <c r="G145" s="11"/>
      <c r="H145" s="57"/>
      <c r="I145" s="57"/>
    </row>
    <row r="146" spans="1:9" x14ac:dyDescent="0.2">
      <c r="A146" s="57"/>
      <c r="B146" s="57"/>
      <c r="C146" s="57"/>
      <c r="D146" s="57"/>
      <c r="E146" s="11"/>
      <c r="G146" s="11"/>
      <c r="H146" s="57"/>
      <c r="I146" s="57"/>
    </row>
    <row r="147" spans="1:9" x14ac:dyDescent="0.2">
      <c r="A147" s="57"/>
      <c r="B147" s="57"/>
      <c r="C147" s="57"/>
      <c r="D147" s="57"/>
      <c r="E147" s="11"/>
      <c r="G147" s="11"/>
      <c r="H147" s="57"/>
      <c r="I147" s="57"/>
    </row>
    <row r="148" spans="1:9" x14ac:dyDescent="0.2">
      <c r="A148" s="57"/>
      <c r="B148" s="57"/>
      <c r="C148" s="57"/>
      <c r="D148" s="57"/>
      <c r="E148" s="11"/>
      <c r="G148" s="11"/>
      <c r="H148" s="57"/>
      <c r="I148" s="57"/>
    </row>
    <row r="149" spans="1:9" x14ac:dyDescent="0.2">
      <c r="A149" s="57"/>
      <c r="B149" s="57"/>
      <c r="C149" s="57"/>
      <c r="D149" s="57"/>
      <c r="E149" s="11"/>
      <c r="G149" s="11"/>
      <c r="H149" s="57"/>
      <c r="I149" s="57"/>
    </row>
    <row r="150" spans="1:9" x14ac:dyDescent="0.2">
      <c r="A150" s="57"/>
      <c r="B150" s="57"/>
      <c r="C150" s="57"/>
      <c r="D150" s="57"/>
      <c r="E150" s="11"/>
      <c r="G150" s="11"/>
      <c r="H150" s="57"/>
      <c r="I150" s="57"/>
    </row>
    <row r="151" spans="1:9" x14ac:dyDescent="0.2">
      <c r="A151" s="57"/>
      <c r="B151" s="57"/>
      <c r="C151" s="57"/>
      <c r="D151" s="57"/>
      <c r="E151" s="11"/>
      <c r="G151" s="11"/>
      <c r="H151" s="57"/>
      <c r="I151" s="57"/>
    </row>
    <row r="152" spans="1:9" x14ac:dyDescent="0.2">
      <c r="A152" s="57"/>
      <c r="B152" s="57"/>
      <c r="C152" s="57"/>
      <c r="D152" s="57"/>
      <c r="E152" s="11"/>
      <c r="G152" s="11"/>
      <c r="H152" s="57"/>
      <c r="I152" s="57"/>
    </row>
    <row r="153" spans="1:9" x14ac:dyDescent="0.2">
      <c r="A153" s="57"/>
      <c r="B153" s="57"/>
      <c r="C153" s="57"/>
      <c r="D153" s="57"/>
      <c r="E153" s="11"/>
      <c r="G153" s="11"/>
      <c r="H153" s="57"/>
      <c r="I153" s="57"/>
    </row>
    <row r="154" spans="1:9" x14ac:dyDescent="0.2">
      <c r="A154" s="57"/>
      <c r="B154" s="57"/>
      <c r="C154" s="57"/>
      <c r="D154" s="57"/>
      <c r="E154" s="11"/>
      <c r="G154" s="11"/>
      <c r="H154" s="57"/>
      <c r="I154" s="57"/>
    </row>
    <row r="155" spans="1:9" x14ac:dyDescent="0.2">
      <c r="A155" s="57"/>
      <c r="B155" s="57"/>
      <c r="C155" s="57"/>
      <c r="D155" s="57"/>
      <c r="E155" s="11"/>
      <c r="G155" s="11"/>
      <c r="H155" s="57"/>
      <c r="I155" s="57"/>
    </row>
    <row r="156" spans="1:9" x14ac:dyDescent="0.2">
      <c r="A156" s="57"/>
      <c r="B156" s="57"/>
      <c r="C156" s="57"/>
      <c r="D156" s="57"/>
      <c r="E156" s="11"/>
      <c r="G156" s="11"/>
      <c r="H156" s="57"/>
      <c r="I156" s="57"/>
    </row>
    <row r="157" spans="1:9" x14ac:dyDescent="0.2">
      <c r="A157" s="57"/>
      <c r="B157" s="57"/>
      <c r="C157" s="57"/>
      <c r="D157" s="57"/>
      <c r="E157" s="11"/>
      <c r="G157" s="11"/>
      <c r="H157" s="57"/>
      <c r="I157" s="57"/>
    </row>
    <row r="158" spans="1:9" x14ac:dyDescent="0.2">
      <c r="A158" s="57"/>
      <c r="B158" s="57"/>
      <c r="C158" s="57"/>
      <c r="D158" s="57"/>
      <c r="E158" s="11"/>
      <c r="G158" s="11"/>
      <c r="H158" s="57"/>
      <c r="I158" s="57"/>
    </row>
    <row r="159" spans="1:9" x14ac:dyDescent="0.2">
      <c r="A159" s="57"/>
      <c r="B159" s="57"/>
      <c r="C159" s="57"/>
      <c r="D159" s="57"/>
      <c r="E159" s="11"/>
      <c r="G159" s="11"/>
      <c r="H159" s="57"/>
      <c r="I159" s="57"/>
    </row>
    <row r="160" spans="1:9" x14ac:dyDescent="0.2">
      <c r="A160" s="57"/>
      <c r="B160" s="57"/>
      <c r="C160" s="57"/>
      <c r="D160" s="57"/>
      <c r="E160" s="11"/>
      <c r="G160" s="11"/>
      <c r="H160" s="57"/>
      <c r="I160" s="57"/>
    </row>
    <row r="161" spans="1:9" x14ac:dyDescent="0.2">
      <c r="A161" s="57"/>
      <c r="B161" s="57"/>
      <c r="C161" s="57"/>
      <c r="D161" s="57"/>
      <c r="E161" s="11"/>
      <c r="G161" s="11"/>
      <c r="H161" s="57"/>
      <c r="I161" s="57"/>
    </row>
    <row r="162" spans="1:9" x14ac:dyDescent="0.2">
      <c r="A162" s="57"/>
      <c r="B162" s="57"/>
      <c r="C162" s="57"/>
      <c r="D162" s="57"/>
      <c r="E162" s="11"/>
      <c r="G162" s="11"/>
      <c r="H162" s="57"/>
      <c r="I162" s="57"/>
    </row>
    <row r="163" spans="1:9" x14ac:dyDescent="0.2">
      <c r="A163" s="57"/>
      <c r="B163" s="57"/>
      <c r="C163" s="57"/>
      <c r="D163" s="57"/>
      <c r="E163" s="11"/>
      <c r="G163" s="11"/>
      <c r="H163" s="57"/>
      <c r="I163" s="57"/>
    </row>
    <row r="164" spans="1:9" x14ac:dyDescent="0.2">
      <c r="A164" s="57"/>
      <c r="B164" s="57"/>
      <c r="C164" s="57"/>
      <c r="D164" s="57"/>
      <c r="E164" s="11"/>
      <c r="G164" s="11"/>
      <c r="H164" s="57"/>
      <c r="I164" s="57"/>
    </row>
    <row r="165" spans="1:9" x14ac:dyDescent="0.2">
      <c r="A165" s="57"/>
      <c r="B165" s="57"/>
      <c r="C165" s="57"/>
      <c r="D165" s="57"/>
      <c r="E165" s="11"/>
      <c r="G165" s="11"/>
      <c r="H165" s="57"/>
      <c r="I165" s="57"/>
    </row>
    <row r="166" spans="1:9" x14ac:dyDescent="0.2">
      <c r="A166" s="57"/>
      <c r="B166" s="57"/>
      <c r="C166" s="57"/>
      <c r="D166" s="57"/>
      <c r="E166" s="11"/>
      <c r="G166" s="11"/>
      <c r="H166" s="57"/>
      <c r="I166" s="57"/>
    </row>
    <row r="167" spans="1:9" x14ac:dyDescent="0.2">
      <c r="A167" s="57"/>
      <c r="B167" s="57"/>
      <c r="C167" s="57"/>
      <c r="D167" s="57"/>
      <c r="E167" s="11"/>
      <c r="G167" s="11"/>
      <c r="H167" s="57"/>
      <c r="I167" s="57"/>
    </row>
    <row r="168" spans="1:9" x14ac:dyDescent="0.2">
      <c r="A168" s="57"/>
      <c r="B168" s="57"/>
      <c r="C168" s="57"/>
      <c r="D168" s="57"/>
      <c r="E168" s="11"/>
      <c r="G168" s="11"/>
      <c r="H168" s="57"/>
      <c r="I168" s="57"/>
    </row>
    <row r="169" spans="1:9" x14ac:dyDescent="0.2">
      <c r="A169" s="57"/>
      <c r="B169" s="57"/>
      <c r="C169" s="57"/>
      <c r="D169" s="57"/>
      <c r="E169" s="11"/>
      <c r="G169" s="11"/>
      <c r="H169" s="57"/>
      <c r="I169" s="57"/>
    </row>
    <row r="170" spans="1:9" x14ac:dyDescent="0.2">
      <c r="A170" s="57"/>
      <c r="B170" s="57"/>
      <c r="C170" s="57"/>
      <c r="D170" s="57"/>
      <c r="E170" s="11"/>
      <c r="G170" s="11"/>
      <c r="H170" s="57"/>
      <c r="I170" s="57"/>
    </row>
    <row r="171" spans="1:9" x14ac:dyDescent="0.2">
      <c r="A171" s="57"/>
      <c r="B171" s="57"/>
      <c r="C171" s="57"/>
      <c r="D171" s="57"/>
      <c r="E171" s="11"/>
      <c r="G171" s="11"/>
      <c r="H171" s="57"/>
      <c r="I171" s="57"/>
    </row>
    <row r="172" spans="1:9" x14ac:dyDescent="0.2">
      <c r="A172" s="57"/>
      <c r="B172" s="57"/>
      <c r="C172" s="57"/>
      <c r="D172" s="57"/>
      <c r="E172" s="11"/>
      <c r="G172" s="11"/>
      <c r="H172" s="57"/>
      <c r="I172" s="57"/>
    </row>
    <row r="173" spans="1:9" x14ac:dyDescent="0.2">
      <c r="A173" s="57"/>
      <c r="B173" s="57"/>
      <c r="C173" s="57"/>
      <c r="D173" s="57"/>
      <c r="E173" s="11"/>
      <c r="G173" s="11"/>
      <c r="H173" s="57"/>
      <c r="I173" s="57"/>
    </row>
    <row r="174" spans="1:9" x14ac:dyDescent="0.2">
      <c r="A174" s="57"/>
      <c r="B174" s="57"/>
      <c r="C174" s="57"/>
      <c r="D174" s="57"/>
      <c r="E174" s="11"/>
      <c r="G174" s="11"/>
      <c r="H174" s="57"/>
      <c r="I174" s="57"/>
    </row>
    <row r="175" spans="1:9" x14ac:dyDescent="0.2">
      <c r="A175" s="57"/>
      <c r="B175" s="57"/>
      <c r="C175" s="57"/>
      <c r="D175" s="57"/>
      <c r="E175" s="11"/>
      <c r="G175" s="11"/>
      <c r="H175" s="57"/>
      <c r="I175" s="57"/>
    </row>
    <row r="176" spans="1:9" x14ac:dyDescent="0.2">
      <c r="A176" s="57"/>
      <c r="B176" s="57"/>
      <c r="C176" s="57"/>
      <c r="D176" s="57"/>
      <c r="E176" s="11"/>
      <c r="G176" s="11"/>
      <c r="H176" s="57"/>
      <c r="I176" s="57"/>
    </row>
    <row r="177" spans="1:9" x14ac:dyDescent="0.2">
      <c r="A177" s="57"/>
      <c r="B177" s="57"/>
      <c r="C177" s="57"/>
      <c r="D177" s="57"/>
      <c r="E177" s="11"/>
      <c r="G177" s="11"/>
      <c r="H177" s="57"/>
      <c r="I177" s="57"/>
    </row>
    <row r="178" spans="1:9" x14ac:dyDescent="0.2">
      <c r="A178" s="57"/>
      <c r="B178" s="57"/>
      <c r="C178" s="57"/>
      <c r="D178" s="57"/>
      <c r="E178" s="11"/>
      <c r="G178" s="11"/>
      <c r="H178" s="57"/>
      <c r="I178" s="57"/>
    </row>
    <row r="179" spans="1:9" x14ac:dyDescent="0.2">
      <c r="A179" s="57"/>
      <c r="B179" s="57"/>
      <c r="C179" s="57"/>
      <c r="D179" s="57"/>
      <c r="E179" s="11"/>
      <c r="G179" s="11"/>
      <c r="H179" s="57"/>
      <c r="I179" s="57"/>
    </row>
    <row r="180" spans="1:9" x14ac:dyDescent="0.2">
      <c r="A180" s="57"/>
      <c r="B180" s="57"/>
      <c r="C180" s="57"/>
      <c r="D180" s="57"/>
      <c r="E180" s="11"/>
      <c r="G180" s="11"/>
      <c r="H180" s="57"/>
      <c r="I180" s="57"/>
    </row>
    <row r="181" spans="1:9" x14ac:dyDescent="0.2">
      <c r="A181" s="57"/>
      <c r="B181" s="57"/>
      <c r="C181" s="57"/>
      <c r="D181" s="57"/>
      <c r="E181" s="11"/>
      <c r="G181" s="11"/>
      <c r="H181" s="57"/>
      <c r="I181" s="57"/>
    </row>
    <row r="182" spans="1:9" x14ac:dyDescent="0.2">
      <c r="A182" s="57"/>
      <c r="B182" s="57"/>
      <c r="C182" s="57"/>
      <c r="D182" s="57"/>
      <c r="E182" s="11"/>
      <c r="G182" s="11"/>
      <c r="H182" s="57"/>
      <c r="I182" s="57"/>
    </row>
    <row r="183" spans="1:9" x14ac:dyDescent="0.2">
      <c r="A183" s="57"/>
      <c r="B183" s="57"/>
      <c r="C183" s="57"/>
      <c r="D183" s="57"/>
      <c r="E183" s="11"/>
      <c r="G183" s="11"/>
      <c r="H183" s="57"/>
      <c r="I183" s="57"/>
    </row>
    <row r="184" spans="1:9" x14ac:dyDescent="0.2">
      <c r="A184" s="57"/>
      <c r="B184" s="57"/>
      <c r="C184" s="57"/>
      <c r="D184" s="57"/>
      <c r="E184" s="11"/>
      <c r="G184" s="11"/>
      <c r="H184" s="57"/>
      <c r="I184" s="57"/>
    </row>
    <row r="185" spans="1:9" x14ac:dyDescent="0.2">
      <c r="A185" s="57"/>
      <c r="B185" s="57"/>
      <c r="C185" s="57"/>
      <c r="D185" s="57"/>
      <c r="E185" s="11"/>
      <c r="G185" s="11"/>
      <c r="H185" s="57"/>
      <c r="I185" s="57"/>
    </row>
    <row r="186" spans="1:9" x14ac:dyDescent="0.2">
      <c r="A186" s="57"/>
      <c r="B186" s="57"/>
      <c r="C186" s="57"/>
      <c r="D186" s="57"/>
      <c r="E186" s="11"/>
      <c r="G186" s="11"/>
      <c r="H186" s="57"/>
      <c r="I186" s="57"/>
    </row>
    <row r="187" spans="1:9" x14ac:dyDescent="0.2">
      <c r="A187" s="57"/>
      <c r="B187" s="57"/>
      <c r="C187" s="57"/>
      <c r="D187" s="57"/>
      <c r="E187" s="11"/>
      <c r="G187" s="11"/>
      <c r="H187" s="57"/>
      <c r="I187" s="57"/>
    </row>
    <row r="188" spans="1:9" x14ac:dyDescent="0.2">
      <c r="A188" s="57"/>
      <c r="B188" s="57"/>
      <c r="C188" s="57"/>
      <c r="D188" s="57"/>
      <c r="E188" s="11"/>
      <c r="G188" s="11"/>
      <c r="H188" s="57"/>
      <c r="I188" s="57"/>
    </row>
    <row r="189" spans="1:9" x14ac:dyDescent="0.2">
      <c r="A189" s="57"/>
      <c r="B189" s="57"/>
      <c r="C189" s="57"/>
      <c r="D189" s="57"/>
      <c r="E189" s="11"/>
      <c r="G189" s="11"/>
      <c r="H189" s="57"/>
      <c r="I189" s="57"/>
    </row>
    <row r="190" spans="1:9" x14ac:dyDescent="0.2">
      <c r="A190" s="57"/>
      <c r="B190" s="57"/>
      <c r="C190" s="57"/>
      <c r="D190" s="57"/>
      <c r="E190" s="11"/>
      <c r="G190" s="11"/>
      <c r="H190" s="57"/>
      <c r="I190" s="57"/>
    </row>
    <row r="191" spans="1:9" x14ac:dyDescent="0.2">
      <c r="A191" s="57"/>
      <c r="B191" s="57"/>
      <c r="C191" s="57"/>
      <c r="D191" s="57"/>
      <c r="E191" s="11"/>
      <c r="G191" s="11"/>
      <c r="H191" s="57"/>
      <c r="I191" s="57"/>
    </row>
    <row r="192" spans="1:9" x14ac:dyDescent="0.2">
      <c r="A192" s="57"/>
      <c r="B192" s="57"/>
      <c r="C192" s="57"/>
      <c r="D192" s="57"/>
      <c r="E192" s="11"/>
      <c r="G192" s="11"/>
      <c r="H192" s="57"/>
      <c r="I192" s="57"/>
    </row>
    <row r="193" spans="1:9" x14ac:dyDescent="0.2">
      <c r="A193" s="57"/>
      <c r="B193" s="57"/>
      <c r="C193" s="57"/>
      <c r="D193" s="57"/>
      <c r="E193" s="11"/>
      <c r="G193" s="11"/>
      <c r="H193" s="57"/>
      <c r="I193" s="57"/>
    </row>
    <row r="194" spans="1:9" x14ac:dyDescent="0.2">
      <c r="A194" s="57"/>
      <c r="B194" s="57"/>
      <c r="C194" s="57"/>
      <c r="D194" s="57"/>
      <c r="E194" s="11"/>
      <c r="G194" s="11"/>
      <c r="H194" s="57"/>
      <c r="I194" s="57"/>
    </row>
    <row r="195" spans="1:9" x14ac:dyDescent="0.2">
      <c r="A195" s="57"/>
      <c r="B195" s="57"/>
      <c r="C195" s="57"/>
      <c r="D195" s="57"/>
      <c r="E195" s="11"/>
      <c r="G195" s="11"/>
      <c r="H195" s="57"/>
      <c r="I195" s="57"/>
    </row>
    <row r="196" spans="1:9" x14ac:dyDescent="0.2">
      <c r="A196" s="57"/>
      <c r="B196" s="57"/>
      <c r="C196" s="57"/>
      <c r="D196" s="57"/>
      <c r="E196" s="11"/>
      <c r="G196" s="11"/>
      <c r="H196" s="57"/>
      <c r="I196" s="57"/>
    </row>
    <row r="197" spans="1:9" x14ac:dyDescent="0.2">
      <c r="A197" s="57"/>
      <c r="B197" s="57"/>
      <c r="C197" s="57"/>
      <c r="D197" s="57"/>
      <c r="E197" s="11"/>
      <c r="G197" s="11"/>
      <c r="H197" s="57"/>
      <c r="I197" s="57"/>
    </row>
    <row r="198" spans="1:9" x14ac:dyDescent="0.2">
      <c r="A198" s="57"/>
      <c r="B198" s="57"/>
      <c r="C198" s="57"/>
      <c r="D198" s="57"/>
      <c r="E198" s="11"/>
      <c r="G198" s="11"/>
      <c r="H198" s="57"/>
      <c r="I198" s="57"/>
    </row>
    <row r="199" spans="1:9" x14ac:dyDescent="0.2">
      <c r="A199" s="57"/>
      <c r="B199" s="57"/>
      <c r="C199" s="57"/>
      <c r="D199" s="57"/>
      <c r="E199" s="11"/>
      <c r="G199" s="11"/>
      <c r="H199" s="57"/>
      <c r="I199" s="57"/>
    </row>
    <row r="200" spans="1:9" x14ac:dyDescent="0.2">
      <c r="A200" s="57"/>
      <c r="B200" s="57"/>
      <c r="C200" s="57"/>
      <c r="D200" s="57"/>
      <c r="E200" s="11"/>
      <c r="G200" s="11"/>
      <c r="H200" s="57"/>
      <c r="I200" s="57"/>
    </row>
    <row r="201" spans="1:9" x14ac:dyDescent="0.2">
      <c r="A201" s="57"/>
      <c r="B201" s="57"/>
      <c r="C201" s="57"/>
      <c r="D201" s="57"/>
      <c r="E201" s="11"/>
      <c r="G201" s="11"/>
      <c r="H201" s="57"/>
      <c r="I201" s="57"/>
    </row>
    <row r="202" spans="1:9" x14ac:dyDescent="0.2">
      <c r="A202" s="57"/>
      <c r="B202" s="57"/>
      <c r="C202" s="57"/>
      <c r="D202" s="57"/>
      <c r="E202" s="11"/>
      <c r="G202" s="11"/>
      <c r="H202" s="57"/>
      <c r="I202" s="57"/>
    </row>
    <row r="203" spans="1:9" x14ac:dyDescent="0.2">
      <c r="A203" s="57"/>
      <c r="B203" s="57"/>
      <c r="C203" s="57"/>
      <c r="D203" s="57"/>
      <c r="E203" s="11"/>
      <c r="G203" s="11"/>
      <c r="H203" s="57"/>
      <c r="I203" s="57"/>
    </row>
    <row r="204" spans="1:9" x14ac:dyDescent="0.2">
      <c r="A204" s="57"/>
      <c r="B204" s="57"/>
      <c r="C204" s="57"/>
      <c r="D204" s="57"/>
      <c r="E204" s="11"/>
      <c r="G204" s="11"/>
      <c r="H204" s="57"/>
      <c r="I204" s="57"/>
    </row>
    <row r="205" spans="1:9" x14ac:dyDescent="0.2">
      <c r="A205" s="57"/>
      <c r="B205" s="57"/>
      <c r="C205" s="57"/>
      <c r="D205" s="57"/>
      <c r="E205" s="11"/>
      <c r="G205" s="11"/>
      <c r="H205" s="57"/>
      <c r="I205" s="57"/>
    </row>
    <row r="206" spans="1:9" x14ac:dyDescent="0.2">
      <c r="A206" s="57"/>
      <c r="B206" s="57"/>
      <c r="C206" s="57"/>
      <c r="D206" s="57"/>
      <c r="E206" s="11"/>
      <c r="G206" s="11"/>
      <c r="H206" s="57"/>
      <c r="I206" s="57"/>
    </row>
    <row r="207" spans="1:9" x14ac:dyDescent="0.2">
      <c r="A207" s="57"/>
      <c r="B207" s="57"/>
      <c r="C207" s="57"/>
      <c r="D207" s="57"/>
      <c r="E207" s="11"/>
      <c r="G207" s="11"/>
      <c r="H207" s="57"/>
      <c r="I207" s="57"/>
    </row>
    <row r="208" spans="1:9" x14ac:dyDescent="0.2">
      <c r="A208" s="57"/>
      <c r="B208" s="57"/>
      <c r="C208" s="57"/>
      <c r="D208" s="57"/>
      <c r="E208" s="11"/>
      <c r="G208" s="11"/>
      <c r="H208" s="57"/>
      <c r="I208" s="57"/>
    </row>
  </sheetData>
  <mergeCells count="5">
    <mergeCell ref="A1:G1"/>
    <mergeCell ref="A54:B54"/>
    <mergeCell ref="A55:B55"/>
    <mergeCell ref="A56:B56"/>
    <mergeCell ref="A41:G41"/>
  </mergeCells>
  <conditionalFormatting sqref="F2:F3">
    <cfRule type="cellIs" dxfId="94" priority="5" stopIfTrue="1" operator="between">
      <formula>0.009</formula>
      <formula>-0.009</formula>
    </cfRule>
  </conditionalFormatting>
  <conditionalFormatting sqref="F5:F37">
    <cfRule type="cellIs" dxfId="93" priority="4" stopIfTrue="1" operator="between">
      <formula>0.009</formula>
      <formula>-0.009</formula>
    </cfRule>
  </conditionalFormatting>
  <conditionalFormatting sqref="F39:F40 F42:F85">
    <cfRule type="cellIs" dxfId="92" priority="1" stopIfTrue="1" operator="between">
      <formula>0.009</formula>
      <formula>-0.009</formula>
    </cfRule>
  </conditionalFormatting>
  <conditionalFormatting sqref="F87:F65541">
    <cfRule type="cellIs" dxfId="91" priority="2" stopIfTrue="1" operator="between">
      <formula>0.009</formula>
      <formula>-0.009</formula>
    </cfRule>
  </conditionalFormatting>
  <conditionalFormatting sqref="H62:H63">
    <cfRule type="cellIs" dxfId="90" priority="3" stopIfTrue="1" operator="between">
      <formula>0.009</formula>
      <formula>-0.009</formula>
    </cfRule>
  </conditionalFormatting>
  <hyperlinks>
    <hyperlink ref="A70" r:id="rId1" tooltip="https://www.franklintempletonindia.com/downloadsServlet/pdf/product-labels-jg9o5k7l" display="https://www.franklintempletonindia.com/downloadsServlet/pdf/product-labels-jg9o5k7l" xr:uid="{00000000-0004-0000-0A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47"/>
  <sheetViews>
    <sheetView topLeftCell="A73" workbookViewId="0">
      <selection sqref="A1:G1"/>
    </sheetView>
  </sheetViews>
  <sheetFormatPr defaultColWidth="9.28515625" defaultRowHeight="11.25" x14ac:dyDescent="0.2"/>
  <cols>
    <col min="1" max="1" width="38.7109375" style="7" bestFit="1" customWidth="1"/>
    <col min="2" max="2" width="58.7109375" style="7" bestFit="1" customWidth="1"/>
    <col min="3" max="3" width="25.5703125" style="7" bestFit="1" customWidth="1"/>
    <col min="4" max="4" width="15.42578125" style="7" bestFit="1" customWidth="1"/>
    <col min="5" max="5" width="26.7109375" style="10" customWidth="1"/>
    <col min="6" max="6" width="13.5703125" style="11" bestFit="1" customWidth="1"/>
    <col min="7" max="7" width="4.5703125" style="10" bestFit="1" customWidth="1"/>
    <col min="8" max="16384" width="9.28515625" style="7"/>
  </cols>
  <sheetData>
    <row r="1" spans="1:7" s="1" customFormat="1" ht="15" x14ac:dyDescent="0.2">
      <c r="A1" s="110" t="s">
        <v>1383</v>
      </c>
      <c r="B1" s="111"/>
      <c r="C1" s="111"/>
      <c r="D1" s="111"/>
      <c r="E1" s="111"/>
      <c r="F1" s="111"/>
      <c r="G1" s="111"/>
    </row>
    <row r="2" spans="1:7" s="1" customFormat="1" ht="12" x14ac:dyDescent="0.2">
      <c r="E2" s="5"/>
      <c r="F2" s="9"/>
      <c r="G2" s="10"/>
    </row>
    <row r="3" spans="1:7" s="1" customFormat="1" ht="12" x14ac:dyDescent="0.2">
      <c r="A3" s="8" t="s">
        <v>7</v>
      </c>
      <c r="B3" s="2"/>
      <c r="C3" s="3"/>
      <c r="D3" s="3"/>
      <c r="E3" s="4"/>
      <c r="F3" s="9"/>
      <c r="G3" s="10"/>
    </row>
    <row r="4" spans="1:7" s="1" customFormat="1" ht="33.75" x14ac:dyDescent="0.2">
      <c r="A4" s="6" t="s">
        <v>2</v>
      </c>
      <c r="B4" s="6" t="s">
        <v>0</v>
      </c>
      <c r="C4" s="13" t="s">
        <v>4</v>
      </c>
      <c r="D4" s="13" t="s">
        <v>1</v>
      </c>
      <c r="E4" s="52" t="s">
        <v>6</v>
      </c>
      <c r="F4" s="12" t="s">
        <v>3</v>
      </c>
      <c r="G4" s="12" t="s">
        <v>5</v>
      </c>
    </row>
    <row r="5" spans="1:7" x14ac:dyDescent="0.2">
      <c r="A5" s="16" t="s">
        <v>103</v>
      </c>
      <c r="B5" s="17"/>
      <c r="C5" s="17"/>
      <c r="D5" s="17"/>
      <c r="E5" s="18"/>
      <c r="F5" s="19"/>
      <c r="G5" s="18"/>
    </row>
    <row r="6" spans="1:7" x14ac:dyDescent="0.2">
      <c r="A6" s="20" t="s">
        <v>20</v>
      </c>
      <c r="B6" s="21"/>
      <c r="C6" s="21"/>
      <c r="D6" s="21"/>
      <c r="E6" s="22"/>
      <c r="F6" s="23"/>
      <c r="G6" s="22"/>
    </row>
    <row r="7" spans="1:7" x14ac:dyDescent="0.2">
      <c r="A7" s="21" t="s">
        <v>105</v>
      </c>
      <c r="B7" s="21" t="s">
        <v>104</v>
      </c>
      <c r="C7" s="21" t="s">
        <v>106</v>
      </c>
      <c r="D7" s="24">
        <v>220000</v>
      </c>
      <c r="E7" s="22">
        <v>2092.1999999999998</v>
      </c>
      <c r="F7" s="23">
        <v>4.0745346412402803</v>
      </c>
      <c r="G7" s="22"/>
    </row>
    <row r="8" spans="1:7" x14ac:dyDescent="0.2">
      <c r="A8" s="21" t="s">
        <v>108</v>
      </c>
      <c r="B8" s="21" t="s">
        <v>107</v>
      </c>
      <c r="C8" s="21" t="s">
        <v>106</v>
      </c>
      <c r="D8" s="24">
        <v>112500</v>
      </c>
      <c r="E8" s="22">
        <v>1516.5</v>
      </c>
      <c r="F8" s="23">
        <v>2.9533657314983701</v>
      </c>
      <c r="G8" s="22"/>
    </row>
    <row r="9" spans="1:7" x14ac:dyDescent="0.2">
      <c r="A9" s="21" t="s">
        <v>110</v>
      </c>
      <c r="B9" s="21" t="s">
        <v>109</v>
      </c>
      <c r="C9" s="21" t="s">
        <v>111</v>
      </c>
      <c r="D9" s="24">
        <v>27100</v>
      </c>
      <c r="E9" s="22">
        <v>991.58900000000006</v>
      </c>
      <c r="F9" s="23">
        <v>1.93110779580002</v>
      </c>
      <c r="G9" s="22"/>
    </row>
    <row r="10" spans="1:7" x14ac:dyDescent="0.2">
      <c r="A10" s="21" t="s">
        <v>113</v>
      </c>
      <c r="B10" s="21" t="s">
        <v>112</v>
      </c>
      <c r="C10" s="21" t="s">
        <v>114</v>
      </c>
      <c r="D10" s="24">
        <v>48000</v>
      </c>
      <c r="E10" s="22">
        <v>901.63199999999995</v>
      </c>
      <c r="F10" s="23">
        <v>1.75591760713639</v>
      </c>
      <c r="G10" s="22"/>
    </row>
    <row r="11" spans="1:7" x14ac:dyDescent="0.2">
      <c r="A11" s="21" t="s">
        <v>116</v>
      </c>
      <c r="B11" s="21" t="s">
        <v>115</v>
      </c>
      <c r="C11" s="21" t="s">
        <v>117</v>
      </c>
      <c r="D11" s="24">
        <v>58000</v>
      </c>
      <c r="E11" s="22">
        <v>836.24400000000003</v>
      </c>
      <c r="F11" s="23">
        <v>1.62857525405283</v>
      </c>
      <c r="G11" s="22"/>
    </row>
    <row r="12" spans="1:7" x14ac:dyDescent="0.2">
      <c r="A12" s="21" t="s">
        <v>119</v>
      </c>
      <c r="B12" s="21" t="s">
        <v>118</v>
      </c>
      <c r="C12" s="21" t="s">
        <v>106</v>
      </c>
      <c r="D12" s="24">
        <v>73000</v>
      </c>
      <c r="E12" s="22">
        <v>826.06799999999998</v>
      </c>
      <c r="F12" s="23">
        <v>1.60875761496036</v>
      </c>
      <c r="G12" s="22"/>
    </row>
    <row r="13" spans="1:7" x14ac:dyDescent="0.2">
      <c r="A13" s="21" t="s">
        <v>121</v>
      </c>
      <c r="B13" s="21" t="s">
        <v>120</v>
      </c>
      <c r="C13" s="21" t="s">
        <v>122</v>
      </c>
      <c r="D13" s="24">
        <v>60000</v>
      </c>
      <c r="E13" s="22">
        <v>818.4</v>
      </c>
      <c r="F13" s="23">
        <v>1.59382427606875</v>
      </c>
      <c r="G13" s="22"/>
    </row>
    <row r="14" spans="1:7" x14ac:dyDescent="0.2">
      <c r="A14" s="21" t="s">
        <v>124</v>
      </c>
      <c r="B14" s="21" t="s">
        <v>123</v>
      </c>
      <c r="C14" s="21" t="s">
        <v>125</v>
      </c>
      <c r="D14" s="24">
        <v>200000</v>
      </c>
      <c r="E14" s="22">
        <v>651</v>
      </c>
      <c r="F14" s="23">
        <v>1.26781476505469</v>
      </c>
      <c r="G14" s="22"/>
    </row>
    <row r="15" spans="1:7" x14ac:dyDescent="0.2">
      <c r="A15" s="21" t="s">
        <v>127</v>
      </c>
      <c r="B15" s="21" t="s">
        <v>126</v>
      </c>
      <c r="C15" s="21" t="s">
        <v>117</v>
      </c>
      <c r="D15" s="24">
        <v>41000</v>
      </c>
      <c r="E15" s="22">
        <v>567.89099999999996</v>
      </c>
      <c r="F15" s="23">
        <v>1.1059609750256101</v>
      </c>
      <c r="G15" s="22"/>
    </row>
    <row r="16" spans="1:7" x14ac:dyDescent="0.2">
      <c r="A16" s="21" t="s">
        <v>129</v>
      </c>
      <c r="B16" s="21" t="s">
        <v>128</v>
      </c>
      <c r="C16" s="21" t="s">
        <v>130</v>
      </c>
      <c r="D16" s="24">
        <v>3900</v>
      </c>
      <c r="E16" s="22">
        <v>476.65800000000002</v>
      </c>
      <c r="F16" s="23">
        <v>0.92828579152294599</v>
      </c>
      <c r="G16" s="22"/>
    </row>
    <row r="17" spans="1:7" x14ac:dyDescent="0.2">
      <c r="A17" s="21" t="s">
        <v>132</v>
      </c>
      <c r="B17" s="21" t="s">
        <v>131</v>
      </c>
      <c r="C17" s="21" t="s">
        <v>106</v>
      </c>
      <c r="D17" s="24">
        <v>53000</v>
      </c>
      <c r="E17" s="22">
        <v>462.39850000000001</v>
      </c>
      <c r="F17" s="23">
        <v>0.90051558469914095</v>
      </c>
      <c r="G17" s="22"/>
    </row>
    <row r="18" spans="1:7" x14ac:dyDescent="0.2">
      <c r="A18" s="21" t="s">
        <v>134</v>
      </c>
      <c r="B18" s="21" t="s">
        <v>133</v>
      </c>
      <c r="C18" s="21" t="s">
        <v>135</v>
      </c>
      <c r="D18" s="24">
        <v>135000</v>
      </c>
      <c r="E18" s="22">
        <v>459.60750000000002</v>
      </c>
      <c r="F18" s="23">
        <v>0.89508014536078795</v>
      </c>
      <c r="G18" s="22"/>
    </row>
    <row r="19" spans="1:7" x14ac:dyDescent="0.2">
      <c r="A19" s="21" t="s">
        <v>137</v>
      </c>
      <c r="B19" s="21" t="s">
        <v>136</v>
      </c>
      <c r="C19" s="21" t="s">
        <v>138</v>
      </c>
      <c r="D19" s="24">
        <v>6000</v>
      </c>
      <c r="E19" s="22">
        <v>444.54</v>
      </c>
      <c r="F19" s="23">
        <v>0.865736368137345</v>
      </c>
      <c r="G19" s="22"/>
    </row>
    <row r="20" spans="1:7" x14ac:dyDescent="0.2">
      <c r="A20" s="21" t="s">
        <v>140</v>
      </c>
      <c r="B20" s="21" t="s">
        <v>139</v>
      </c>
      <c r="C20" s="21" t="s">
        <v>141</v>
      </c>
      <c r="D20" s="24">
        <v>32000</v>
      </c>
      <c r="E20" s="22">
        <v>423.77600000000001</v>
      </c>
      <c r="F20" s="23">
        <v>0.82529872484764299</v>
      </c>
      <c r="G20" s="22"/>
    </row>
    <row r="21" spans="1:7" x14ac:dyDescent="0.2">
      <c r="A21" s="21" t="s">
        <v>143</v>
      </c>
      <c r="B21" s="21" t="s">
        <v>142</v>
      </c>
      <c r="C21" s="21" t="s">
        <v>144</v>
      </c>
      <c r="D21" s="24">
        <v>11500</v>
      </c>
      <c r="E21" s="22">
        <v>394.10500000000002</v>
      </c>
      <c r="F21" s="23">
        <v>0.76751480488767798</v>
      </c>
      <c r="G21" s="22"/>
    </row>
    <row r="22" spans="1:7" x14ac:dyDescent="0.2">
      <c r="A22" s="21" t="s">
        <v>146</v>
      </c>
      <c r="B22" s="21" t="s">
        <v>145</v>
      </c>
      <c r="C22" s="21" t="s">
        <v>147</v>
      </c>
      <c r="D22" s="24">
        <v>24000</v>
      </c>
      <c r="E22" s="22">
        <v>382.63200000000001</v>
      </c>
      <c r="F22" s="23">
        <v>0.74517127370569203</v>
      </c>
      <c r="G22" s="22"/>
    </row>
    <row r="23" spans="1:7" x14ac:dyDescent="0.2">
      <c r="A23" s="21" t="s">
        <v>149</v>
      </c>
      <c r="B23" s="21" t="s">
        <v>148</v>
      </c>
      <c r="C23" s="21" t="s">
        <v>150</v>
      </c>
      <c r="D23" s="24">
        <v>21000</v>
      </c>
      <c r="E23" s="22">
        <v>357.42</v>
      </c>
      <c r="F23" s="23">
        <v>0.69607120326550997</v>
      </c>
      <c r="G23" s="22"/>
    </row>
    <row r="24" spans="1:7" x14ac:dyDescent="0.2">
      <c r="A24" s="21" t="s">
        <v>152</v>
      </c>
      <c r="B24" s="21" t="s">
        <v>151</v>
      </c>
      <c r="C24" s="21" t="s">
        <v>153</v>
      </c>
      <c r="D24" s="24">
        <v>200000</v>
      </c>
      <c r="E24" s="22">
        <v>352.58</v>
      </c>
      <c r="F24" s="23">
        <v>0.68664536077263005</v>
      </c>
      <c r="G24" s="22"/>
    </row>
    <row r="25" spans="1:7" x14ac:dyDescent="0.2">
      <c r="A25" s="21" t="s">
        <v>155</v>
      </c>
      <c r="B25" s="21" t="s">
        <v>154</v>
      </c>
      <c r="C25" s="21" t="s">
        <v>156</v>
      </c>
      <c r="D25" s="24">
        <v>45000</v>
      </c>
      <c r="E25" s="22">
        <v>340.40249999999997</v>
      </c>
      <c r="F25" s="23">
        <v>0.66292982421125801</v>
      </c>
      <c r="G25" s="22"/>
    </row>
    <row r="26" spans="1:7" x14ac:dyDescent="0.2">
      <c r="A26" s="21" t="s">
        <v>158</v>
      </c>
      <c r="B26" s="21" t="s">
        <v>157</v>
      </c>
      <c r="C26" s="21" t="s">
        <v>159</v>
      </c>
      <c r="D26" s="24">
        <v>11500</v>
      </c>
      <c r="E26" s="22">
        <v>289.15600000000001</v>
      </c>
      <c r="F26" s="23">
        <v>0.56312787435353895</v>
      </c>
      <c r="G26" s="22"/>
    </row>
    <row r="27" spans="1:7" x14ac:dyDescent="0.2">
      <c r="A27" s="21" t="s">
        <v>161</v>
      </c>
      <c r="B27" s="21" t="s">
        <v>160</v>
      </c>
      <c r="C27" s="21" t="s">
        <v>162</v>
      </c>
      <c r="D27" s="24">
        <v>70000</v>
      </c>
      <c r="E27" s="22">
        <v>282.76499999999999</v>
      </c>
      <c r="F27" s="23">
        <v>0.55068147778907695</v>
      </c>
      <c r="G27" s="22"/>
    </row>
    <row r="28" spans="1:7" x14ac:dyDescent="0.2">
      <c r="A28" s="21" t="s">
        <v>164</v>
      </c>
      <c r="B28" s="21" t="s">
        <v>163</v>
      </c>
      <c r="C28" s="21" t="s">
        <v>165</v>
      </c>
      <c r="D28" s="24">
        <v>5000</v>
      </c>
      <c r="E28" s="22">
        <v>279.72500000000002</v>
      </c>
      <c r="F28" s="23">
        <v>0.54476111390925197</v>
      </c>
      <c r="G28" s="22"/>
    </row>
    <row r="29" spans="1:7" x14ac:dyDescent="0.2">
      <c r="A29" s="21" t="s">
        <v>167</v>
      </c>
      <c r="B29" s="21" t="s">
        <v>166</v>
      </c>
      <c r="C29" s="21" t="s">
        <v>147</v>
      </c>
      <c r="D29" s="24">
        <v>17400</v>
      </c>
      <c r="E29" s="22">
        <v>275.94659999999999</v>
      </c>
      <c r="F29" s="23">
        <v>0.53740272480282703</v>
      </c>
      <c r="G29" s="22"/>
    </row>
    <row r="30" spans="1:7" x14ac:dyDescent="0.2">
      <c r="A30" s="21" t="s">
        <v>169</v>
      </c>
      <c r="B30" s="21" t="s">
        <v>168</v>
      </c>
      <c r="C30" s="21" t="s">
        <v>138</v>
      </c>
      <c r="D30" s="24">
        <v>13500</v>
      </c>
      <c r="E30" s="22">
        <v>274.86</v>
      </c>
      <c r="F30" s="23">
        <v>0.53528658421341302</v>
      </c>
      <c r="G30" s="22"/>
    </row>
    <row r="31" spans="1:7" x14ac:dyDescent="0.2">
      <c r="A31" s="21" t="s">
        <v>171</v>
      </c>
      <c r="B31" s="21" t="s">
        <v>170</v>
      </c>
      <c r="C31" s="21" t="s">
        <v>172</v>
      </c>
      <c r="D31" s="24">
        <v>3365</v>
      </c>
      <c r="E31" s="22">
        <v>272.19484999999997</v>
      </c>
      <c r="F31" s="23">
        <v>0.53009623625475599</v>
      </c>
      <c r="G31" s="22"/>
    </row>
    <row r="32" spans="1:7" x14ac:dyDescent="0.2">
      <c r="A32" s="21" t="s">
        <v>174</v>
      </c>
      <c r="B32" s="21" t="s">
        <v>173</v>
      </c>
      <c r="C32" s="21" t="s">
        <v>172</v>
      </c>
      <c r="D32" s="24">
        <v>93000</v>
      </c>
      <c r="E32" s="22">
        <v>270.90899999999999</v>
      </c>
      <c r="F32" s="23">
        <v>0.52759205865775805</v>
      </c>
      <c r="G32" s="22"/>
    </row>
    <row r="33" spans="1:7" x14ac:dyDescent="0.2">
      <c r="A33" s="21" t="s">
        <v>176</v>
      </c>
      <c r="B33" s="21" t="s">
        <v>175</v>
      </c>
      <c r="C33" s="21" t="s">
        <v>177</v>
      </c>
      <c r="D33" s="24">
        <v>42300</v>
      </c>
      <c r="E33" s="22">
        <v>261.16019999999997</v>
      </c>
      <c r="F33" s="23">
        <v>0.508606386489456</v>
      </c>
      <c r="G33" s="22"/>
    </row>
    <row r="34" spans="1:7" x14ac:dyDescent="0.2">
      <c r="A34" s="21" t="s">
        <v>179</v>
      </c>
      <c r="B34" s="21" t="s">
        <v>178</v>
      </c>
      <c r="C34" s="21" t="s">
        <v>180</v>
      </c>
      <c r="D34" s="24">
        <v>7300</v>
      </c>
      <c r="E34" s="22">
        <v>256.4855</v>
      </c>
      <c r="F34" s="23">
        <v>0.49950246378254098</v>
      </c>
      <c r="G34" s="22"/>
    </row>
    <row r="35" spans="1:7" x14ac:dyDescent="0.2">
      <c r="A35" s="21" t="s">
        <v>182</v>
      </c>
      <c r="B35" s="21" t="s">
        <v>181</v>
      </c>
      <c r="C35" s="21" t="s">
        <v>183</v>
      </c>
      <c r="D35" s="24">
        <v>8000</v>
      </c>
      <c r="E35" s="22">
        <v>247.73599999999999</v>
      </c>
      <c r="F35" s="23">
        <v>0.48246291649091899</v>
      </c>
      <c r="G35" s="22"/>
    </row>
    <row r="36" spans="1:7" x14ac:dyDescent="0.2">
      <c r="A36" s="21" t="s">
        <v>185</v>
      </c>
      <c r="B36" s="21" t="s">
        <v>184</v>
      </c>
      <c r="C36" s="21" t="s">
        <v>135</v>
      </c>
      <c r="D36" s="24">
        <v>150000</v>
      </c>
      <c r="E36" s="22">
        <v>242.92500000000001</v>
      </c>
      <c r="F36" s="23">
        <v>0.47309355115347201</v>
      </c>
      <c r="G36" s="22"/>
    </row>
    <row r="37" spans="1:7" x14ac:dyDescent="0.2">
      <c r="A37" s="21" t="s">
        <v>187</v>
      </c>
      <c r="B37" s="21" t="s">
        <v>186</v>
      </c>
      <c r="C37" s="21" t="s">
        <v>144</v>
      </c>
      <c r="D37" s="24">
        <v>1500</v>
      </c>
      <c r="E37" s="22">
        <v>240.435</v>
      </c>
      <c r="F37" s="23">
        <v>0.46824430573874698</v>
      </c>
      <c r="G37" s="22"/>
    </row>
    <row r="38" spans="1:7" x14ac:dyDescent="0.2">
      <c r="A38" s="21" t="s">
        <v>189</v>
      </c>
      <c r="B38" s="21" t="s">
        <v>188</v>
      </c>
      <c r="C38" s="21" t="s">
        <v>190</v>
      </c>
      <c r="D38" s="24">
        <v>15500</v>
      </c>
      <c r="E38" s="22">
        <v>234.06549999999999</v>
      </c>
      <c r="F38" s="23">
        <v>0.45583978016882998</v>
      </c>
      <c r="G38" s="22"/>
    </row>
    <row r="39" spans="1:7" x14ac:dyDescent="0.2">
      <c r="A39" s="21" t="s">
        <v>192</v>
      </c>
      <c r="B39" s="21" t="s">
        <v>191</v>
      </c>
      <c r="C39" s="21" t="s">
        <v>193</v>
      </c>
      <c r="D39" s="24">
        <v>31800</v>
      </c>
      <c r="E39" s="22">
        <v>221.7732</v>
      </c>
      <c r="F39" s="23">
        <v>0.43190067197146897</v>
      </c>
      <c r="G39" s="22"/>
    </row>
    <row r="40" spans="1:7" x14ac:dyDescent="0.2">
      <c r="A40" s="21" t="s">
        <v>195</v>
      </c>
      <c r="B40" s="21" t="s">
        <v>194</v>
      </c>
      <c r="C40" s="21" t="s">
        <v>196</v>
      </c>
      <c r="D40" s="24">
        <v>127000</v>
      </c>
      <c r="E40" s="22">
        <v>214.33789999999999</v>
      </c>
      <c r="F40" s="23">
        <v>0.41742051356500098</v>
      </c>
      <c r="G40" s="22"/>
    </row>
    <row r="41" spans="1:7" x14ac:dyDescent="0.2">
      <c r="A41" s="21" t="s">
        <v>198</v>
      </c>
      <c r="B41" s="21" t="s">
        <v>197</v>
      </c>
      <c r="C41" s="21" t="s">
        <v>199</v>
      </c>
      <c r="D41" s="24">
        <v>23000</v>
      </c>
      <c r="E41" s="22">
        <v>211.32400000000001</v>
      </c>
      <c r="F41" s="23">
        <v>0.411550979125065</v>
      </c>
      <c r="G41" s="22"/>
    </row>
    <row r="42" spans="1:7" x14ac:dyDescent="0.2">
      <c r="A42" s="21" t="s">
        <v>201</v>
      </c>
      <c r="B42" s="21" t="s">
        <v>200</v>
      </c>
      <c r="C42" s="21" t="s">
        <v>183</v>
      </c>
      <c r="D42" s="24">
        <v>21000</v>
      </c>
      <c r="E42" s="22">
        <v>207.76349999999999</v>
      </c>
      <c r="F42" s="23">
        <v>0.40461694767963102</v>
      </c>
      <c r="G42" s="22"/>
    </row>
    <row r="43" spans="1:7" x14ac:dyDescent="0.2">
      <c r="A43" s="21" t="s">
        <v>203</v>
      </c>
      <c r="B43" s="21" t="s">
        <v>202</v>
      </c>
      <c r="C43" s="21" t="s">
        <v>183</v>
      </c>
      <c r="D43" s="24">
        <v>1580</v>
      </c>
      <c r="E43" s="22">
        <v>203.899</v>
      </c>
      <c r="F43" s="23">
        <v>0.39709087984621499</v>
      </c>
      <c r="G43" s="22"/>
    </row>
    <row r="44" spans="1:7" x14ac:dyDescent="0.2">
      <c r="A44" s="21" t="s">
        <v>205</v>
      </c>
      <c r="B44" s="21" t="s">
        <v>204</v>
      </c>
      <c r="C44" s="21" t="s">
        <v>177</v>
      </c>
      <c r="D44" s="24">
        <v>120000</v>
      </c>
      <c r="E44" s="22">
        <v>199.572</v>
      </c>
      <c r="F44" s="23">
        <v>0.38866409875805602</v>
      </c>
      <c r="G44" s="22"/>
    </row>
    <row r="45" spans="1:7" x14ac:dyDescent="0.2">
      <c r="A45" s="21" t="s">
        <v>207</v>
      </c>
      <c r="B45" s="21" t="s">
        <v>206</v>
      </c>
      <c r="C45" s="21" t="s">
        <v>125</v>
      </c>
      <c r="D45" s="24">
        <v>27000</v>
      </c>
      <c r="E45" s="22">
        <v>191.64599999999999</v>
      </c>
      <c r="F45" s="23">
        <v>0.37322830793190598</v>
      </c>
      <c r="G45" s="22"/>
    </row>
    <row r="46" spans="1:7" x14ac:dyDescent="0.2">
      <c r="A46" s="21" t="s">
        <v>209</v>
      </c>
      <c r="B46" s="21" t="s">
        <v>208</v>
      </c>
      <c r="C46" s="21" t="s">
        <v>156</v>
      </c>
      <c r="D46" s="24">
        <v>10000</v>
      </c>
      <c r="E46" s="22">
        <v>188.98</v>
      </c>
      <c r="F46" s="23">
        <v>0.36803630460834902</v>
      </c>
      <c r="G46" s="22"/>
    </row>
    <row r="47" spans="1:7" x14ac:dyDescent="0.2">
      <c r="A47" s="21" t="s">
        <v>211</v>
      </c>
      <c r="B47" s="21" t="s">
        <v>210</v>
      </c>
      <c r="C47" s="21" t="s">
        <v>212</v>
      </c>
      <c r="D47" s="24">
        <v>45000</v>
      </c>
      <c r="E47" s="22">
        <v>175.005</v>
      </c>
      <c r="F47" s="23">
        <v>0.34082015815421801</v>
      </c>
      <c r="G47" s="22"/>
    </row>
    <row r="48" spans="1:7" x14ac:dyDescent="0.2">
      <c r="A48" s="21" t="s">
        <v>214</v>
      </c>
      <c r="B48" s="21" t="s">
        <v>213</v>
      </c>
      <c r="C48" s="21" t="s">
        <v>215</v>
      </c>
      <c r="D48" s="24">
        <v>20000</v>
      </c>
      <c r="E48" s="22">
        <v>172.72</v>
      </c>
      <c r="F48" s="23">
        <v>0.33637014780375701</v>
      </c>
      <c r="G48" s="22"/>
    </row>
    <row r="49" spans="1:9" x14ac:dyDescent="0.2">
      <c r="A49" s="21" t="s">
        <v>217</v>
      </c>
      <c r="B49" s="21" t="s">
        <v>216</v>
      </c>
      <c r="C49" s="21" t="s">
        <v>114</v>
      </c>
      <c r="D49" s="24">
        <v>50000</v>
      </c>
      <c r="E49" s="22">
        <v>171.45</v>
      </c>
      <c r="F49" s="23">
        <v>0.33389683789343499</v>
      </c>
      <c r="G49" s="22"/>
    </row>
    <row r="50" spans="1:9" x14ac:dyDescent="0.2">
      <c r="A50" s="21" t="s">
        <v>219</v>
      </c>
      <c r="B50" s="21" t="s">
        <v>218</v>
      </c>
      <c r="C50" s="21" t="s">
        <v>220</v>
      </c>
      <c r="D50" s="24">
        <v>12992</v>
      </c>
      <c r="E50" s="22">
        <v>165.31020799999999</v>
      </c>
      <c r="F50" s="23">
        <v>0.32193966592421203</v>
      </c>
      <c r="G50" s="22"/>
    </row>
    <row r="51" spans="1:9" x14ac:dyDescent="0.2">
      <c r="A51" s="21" t="s">
        <v>222</v>
      </c>
      <c r="B51" s="21" t="s">
        <v>221</v>
      </c>
      <c r="C51" s="21" t="s">
        <v>177</v>
      </c>
      <c r="D51" s="24">
        <v>37022</v>
      </c>
      <c r="E51" s="22">
        <v>108.770636</v>
      </c>
      <c r="F51" s="23">
        <v>0.21182952123685</v>
      </c>
      <c r="G51" s="22"/>
    </row>
    <row r="52" spans="1:9" x14ac:dyDescent="0.2">
      <c r="A52" s="21" t="s">
        <v>224</v>
      </c>
      <c r="B52" s="21" t="s">
        <v>223</v>
      </c>
      <c r="C52" s="21" t="s">
        <v>225</v>
      </c>
      <c r="D52" s="24">
        <v>6000</v>
      </c>
      <c r="E52" s="22">
        <v>106.836</v>
      </c>
      <c r="F52" s="23">
        <v>0.20806184061349101</v>
      </c>
      <c r="G52" s="22"/>
    </row>
    <row r="53" spans="1:9" x14ac:dyDescent="0.2">
      <c r="A53" s="21" t="s">
        <v>227</v>
      </c>
      <c r="B53" s="21" t="s">
        <v>226</v>
      </c>
      <c r="C53" s="21" t="s">
        <v>215</v>
      </c>
      <c r="D53" s="24">
        <v>6000</v>
      </c>
      <c r="E53" s="22">
        <v>96.647999999999996</v>
      </c>
      <c r="F53" s="23">
        <v>0.18822083166360301</v>
      </c>
      <c r="G53" s="22"/>
    </row>
    <row r="54" spans="1:9" x14ac:dyDescent="0.2">
      <c r="A54" s="21" t="s">
        <v>229</v>
      </c>
      <c r="B54" s="21" t="s">
        <v>228</v>
      </c>
      <c r="C54" s="21" t="s">
        <v>230</v>
      </c>
      <c r="D54" s="24">
        <v>2000</v>
      </c>
      <c r="E54" s="22">
        <v>42.65</v>
      </c>
      <c r="F54" s="23">
        <v>8.3060368248206604E-2</v>
      </c>
      <c r="G54" s="22"/>
    </row>
    <row r="55" spans="1:9" x14ac:dyDescent="0.2">
      <c r="A55" s="21" t="s">
        <v>232</v>
      </c>
      <c r="B55" s="21" t="s">
        <v>231</v>
      </c>
      <c r="C55" s="21" t="s">
        <v>106</v>
      </c>
      <c r="D55" s="24">
        <v>50000</v>
      </c>
      <c r="E55" s="22">
        <v>34.884999999999998</v>
      </c>
      <c r="F55" s="23">
        <v>6.7938123009113394E-2</v>
      </c>
      <c r="G55" s="22"/>
    </row>
    <row r="56" spans="1:9" x14ac:dyDescent="0.2">
      <c r="A56" s="20" t="s">
        <v>27</v>
      </c>
      <c r="B56" s="20"/>
      <c r="C56" s="20"/>
      <c r="D56" s="20"/>
      <c r="E56" s="25">
        <f>SUM(E7:E55)</f>
        <v>19437.577594000002</v>
      </c>
      <c r="F56" s="26">
        <f>SUM(F7:F55)</f>
        <v>37.854451414085084</v>
      </c>
      <c r="G56" s="25"/>
      <c r="H56" s="14"/>
      <c r="I56" s="14"/>
    </row>
    <row r="57" spans="1:9" x14ac:dyDescent="0.2">
      <c r="A57" s="21"/>
      <c r="B57" s="21"/>
      <c r="C57" s="21"/>
      <c r="D57" s="21"/>
      <c r="E57" s="22"/>
      <c r="F57" s="23"/>
      <c r="G57" s="22"/>
    </row>
    <row r="58" spans="1:9" x14ac:dyDescent="0.2">
      <c r="A58" s="20" t="s">
        <v>19</v>
      </c>
      <c r="B58" s="21"/>
      <c r="C58" s="21"/>
      <c r="D58" s="21"/>
      <c r="E58" s="22"/>
      <c r="F58" s="23"/>
      <c r="G58" s="22"/>
    </row>
    <row r="59" spans="1:9" x14ac:dyDescent="0.2">
      <c r="A59" s="20" t="s">
        <v>20</v>
      </c>
      <c r="B59" s="21"/>
      <c r="C59" s="21"/>
      <c r="D59" s="21"/>
      <c r="E59" s="22"/>
      <c r="F59" s="23"/>
      <c r="G59" s="22"/>
    </row>
    <row r="60" spans="1:9" x14ac:dyDescent="0.2">
      <c r="A60" s="21" t="s">
        <v>1384</v>
      </c>
      <c r="B60" s="21" t="s">
        <v>1385</v>
      </c>
      <c r="C60" s="21" t="s">
        <v>84</v>
      </c>
      <c r="D60" s="24">
        <v>4500</v>
      </c>
      <c r="E60" s="22">
        <v>4592.6905685000002</v>
      </c>
      <c r="F60" s="23">
        <v>8.9442103134742101</v>
      </c>
      <c r="G60" s="22">
        <v>6.8095999999999997</v>
      </c>
    </row>
    <row r="61" spans="1:9" x14ac:dyDescent="0.2">
      <c r="A61" s="21" t="s">
        <v>23</v>
      </c>
      <c r="B61" s="21" t="s">
        <v>22</v>
      </c>
      <c r="C61" s="21" t="s">
        <v>24</v>
      </c>
      <c r="D61" s="24">
        <v>3000</v>
      </c>
      <c r="E61" s="22">
        <v>3145.5030000000002</v>
      </c>
      <c r="F61" s="23">
        <v>6.1258297187769903</v>
      </c>
      <c r="G61" s="22">
        <v>8.3815000000000008</v>
      </c>
    </row>
    <row r="62" spans="1:9" x14ac:dyDescent="0.2">
      <c r="A62" s="21" t="s">
        <v>102</v>
      </c>
      <c r="B62" s="21" t="s">
        <v>101</v>
      </c>
      <c r="C62" s="21" t="s">
        <v>21</v>
      </c>
      <c r="D62" s="24">
        <v>2500</v>
      </c>
      <c r="E62" s="22">
        <v>2639.8516780999998</v>
      </c>
      <c r="F62" s="23">
        <v>5.1410797773418997</v>
      </c>
      <c r="G62" s="22">
        <v>6.7187000000000001</v>
      </c>
    </row>
    <row r="63" spans="1:9" x14ac:dyDescent="0.2">
      <c r="A63" s="21" t="s">
        <v>1386</v>
      </c>
      <c r="B63" s="21" t="s">
        <v>1387</v>
      </c>
      <c r="C63" s="21" t="s">
        <v>21</v>
      </c>
      <c r="D63" s="24">
        <v>250</v>
      </c>
      <c r="E63" s="22">
        <v>2630.3559589000001</v>
      </c>
      <c r="F63" s="23">
        <v>5.1225869770245804</v>
      </c>
      <c r="G63" s="22">
        <v>7.0650000000000004</v>
      </c>
    </row>
    <row r="64" spans="1:9" x14ac:dyDescent="0.2">
      <c r="A64" s="21" t="s">
        <v>1388</v>
      </c>
      <c r="B64" s="21" t="s">
        <v>1389</v>
      </c>
      <c r="C64" s="21" t="s">
        <v>59</v>
      </c>
      <c r="D64" s="24">
        <v>250</v>
      </c>
      <c r="E64" s="22">
        <v>2595.832089</v>
      </c>
      <c r="F64" s="23">
        <v>5.0553521505944001</v>
      </c>
      <c r="G64" s="22">
        <v>6.81</v>
      </c>
    </row>
    <row r="65" spans="1:9" x14ac:dyDescent="0.2">
      <c r="A65" s="21" t="s">
        <v>67</v>
      </c>
      <c r="B65" s="21" t="s">
        <v>66</v>
      </c>
      <c r="C65" s="21" t="s">
        <v>21</v>
      </c>
      <c r="D65" s="24">
        <v>2500</v>
      </c>
      <c r="E65" s="22">
        <v>2589.5607534000001</v>
      </c>
      <c r="F65" s="23">
        <v>5.0431387990271297</v>
      </c>
      <c r="G65" s="22">
        <v>7.6048999999999998</v>
      </c>
    </row>
    <row r="66" spans="1:9" x14ac:dyDescent="0.2">
      <c r="A66" s="21" t="s">
        <v>1390</v>
      </c>
      <c r="B66" s="21" t="s">
        <v>1391</v>
      </c>
      <c r="C66" s="21" t="s">
        <v>21</v>
      </c>
      <c r="D66" s="24">
        <v>2500</v>
      </c>
      <c r="E66" s="22">
        <v>2579.4902054999998</v>
      </c>
      <c r="F66" s="23">
        <v>5.0235265266464699</v>
      </c>
      <c r="G66" s="22">
        <v>7.07</v>
      </c>
    </row>
    <row r="67" spans="1:9" x14ac:dyDescent="0.2">
      <c r="A67" s="21" t="s">
        <v>26</v>
      </c>
      <c r="B67" s="21" t="s">
        <v>25</v>
      </c>
      <c r="C67" s="21" t="s">
        <v>24</v>
      </c>
      <c r="D67" s="24">
        <v>1784</v>
      </c>
      <c r="E67" s="22">
        <v>1865.37716</v>
      </c>
      <c r="F67" s="23">
        <v>3.6327998553667902</v>
      </c>
      <c r="G67" s="22">
        <v>8.3263999999999996</v>
      </c>
    </row>
    <row r="68" spans="1:9" x14ac:dyDescent="0.2">
      <c r="A68" s="21" t="s">
        <v>88</v>
      </c>
      <c r="B68" s="21" t="s">
        <v>87</v>
      </c>
      <c r="C68" s="21" t="s">
        <v>21</v>
      </c>
      <c r="D68" s="24">
        <v>2500</v>
      </c>
      <c r="E68" s="22">
        <v>1394.9275</v>
      </c>
      <c r="F68" s="23">
        <v>2.71660473222861</v>
      </c>
      <c r="G68" s="22">
        <v>6.6287000000000003</v>
      </c>
    </row>
    <row r="69" spans="1:9" x14ac:dyDescent="0.2">
      <c r="A69" s="21" t="s">
        <v>1282</v>
      </c>
      <c r="B69" s="21" t="s">
        <v>1283</v>
      </c>
      <c r="C69" s="21" t="s">
        <v>21</v>
      </c>
      <c r="D69" s="24">
        <v>1000</v>
      </c>
      <c r="E69" s="22">
        <v>1113.569589</v>
      </c>
      <c r="F69" s="23">
        <v>2.1686635435485102</v>
      </c>
      <c r="G69" s="22">
        <v>7.4509999999999996</v>
      </c>
    </row>
    <row r="70" spans="1:9" x14ac:dyDescent="0.2">
      <c r="A70" s="21" t="s">
        <v>96</v>
      </c>
      <c r="B70" s="21" t="s">
        <v>95</v>
      </c>
      <c r="C70" s="21" t="s">
        <v>21</v>
      </c>
      <c r="D70" s="24">
        <v>500</v>
      </c>
      <c r="E70" s="22">
        <v>521.15540820000001</v>
      </c>
      <c r="F70" s="23">
        <v>1.01494396529042</v>
      </c>
      <c r="G70" s="22">
        <v>7.1345999999999998</v>
      </c>
    </row>
    <row r="71" spans="1:9" x14ac:dyDescent="0.2">
      <c r="A71" s="21" t="s">
        <v>1306</v>
      </c>
      <c r="B71" s="21" t="s">
        <v>1307</v>
      </c>
      <c r="C71" s="21" t="s">
        <v>21</v>
      </c>
      <c r="D71" s="24">
        <v>5</v>
      </c>
      <c r="E71" s="22">
        <v>520.46158219999995</v>
      </c>
      <c r="F71" s="23">
        <v>1.0135927473992099</v>
      </c>
      <c r="G71" s="22">
        <v>6.665</v>
      </c>
    </row>
    <row r="72" spans="1:9" x14ac:dyDescent="0.2">
      <c r="A72" s="20" t="s">
        <v>27</v>
      </c>
      <c r="B72" s="20"/>
      <c r="C72" s="20"/>
      <c r="D72" s="20"/>
      <c r="E72" s="25">
        <f>SUM(E59:E71)</f>
        <v>26188.775492799999</v>
      </c>
      <c r="F72" s="26">
        <f>SUM(F59:F71)</f>
        <v>51.00232910671923</v>
      </c>
      <c r="G72" s="25"/>
      <c r="H72" s="14"/>
      <c r="I72" s="14"/>
    </row>
    <row r="73" spans="1:9" x14ac:dyDescent="0.2">
      <c r="A73" s="21"/>
      <c r="B73" s="21"/>
      <c r="C73" s="21"/>
      <c r="D73" s="21"/>
      <c r="E73" s="22"/>
      <c r="F73" s="23"/>
      <c r="G73" s="22"/>
    </row>
    <row r="74" spans="1:9" x14ac:dyDescent="0.2">
      <c r="A74" s="20" t="s">
        <v>34</v>
      </c>
      <c r="B74" s="21"/>
      <c r="C74" s="21"/>
      <c r="D74" s="21"/>
      <c r="E74" s="22"/>
      <c r="F74" s="23"/>
      <c r="G74" s="22"/>
    </row>
    <row r="75" spans="1:9" x14ac:dyDescent="0.2">
      <c r="A75" s="21" t="s">
        <v>1392</v>
      </c>
      <c r="B75" s="21" t="s">
        <v>1393</v>
      </c>
      <c r="C75" s="21" t="s">
        <v>35</v>
      </c>
      <c r="D75" s="24">
        <v>2000000</v>
      </c>
      <c r="E75" s="22">
        <v>1993.1477778000001</v>
      </c>
      <c r="F75" s="23">
        <v>3.8816316154082702</v>
      </c>
      <c r="G75" s="22">
        <v>7.3385048924499996</v>
      </c>
    </row>
    <row r="76" spans="1:9" x14ac:dyDescent="0.2">
      <c r="A76" s="21" t="s">
        <v>61</v>
      </c>
      <c r="B76" s="21" t="s">
        <v>60</v>
      </c>
      <c r="C76" s="21" t="s">
        <v>35</v>
      </c>
      <c r="D76" s="24">
        <v>2000000</v>
      </c>
      <c r="E76" s="22">
        <v>1972.5213332999999</v>
      </c>
      <c r="F76" s="23">
        <v>3.8414618598204302</v>
      </c>
      <c r="G76" s="22">
        <v>7.3824212512499896</v>
      </c>
    </row>
    <row r="77" spans="1:9" x14ac:dyDescent="0.2">
      <c r="A77" s="21" t="s">
        <v>79</v>
      </c>
      <c r="B77" s="21" t="s">
        <v>78</v>
      </c>
      <c r="C77" s="21" t="s">
        <v>35</v>
      </c>
      <c r="D77" s="24">
        <v>41600</v>
      </c>
      <c r="E77" s="22">
        <v>40.244884599999999</v>
      </c>
      <c r="F77" s="23">
        <v>7.8376434583413299E-2</v>
      </c>
      <c r="G77" s="22">
        <v>7.5850179750000004</v>
      </c>
    </row>
    <row r="78" spans="1:9" x14ac:dyDescent="0.2">
      <c r="A78" s="20" t="s">
        <v>27</v>
      </c>
      <c r="B78" s="20"/>
      <c r="C78" s="20"/>
      <c r="D78" s="20"/>
      <c r="E78" s="25">
        <f>SUM(E75:E77)</f>
        <v>4005.9139957000002</v>
      </c>
      <c r="F78" s="26">
        <f>SUM(F75:F77)</f>
        <v>7.8014699098121136</v>
      </c>
      <c r="G78" s="25"/>
      <c r="H78" s="14"/>
      <c r="I78" s="14"/>
    </row>
    <row r="79" spans="1:9" x14ac:dyDescent="0.2">
      <c r="A79" s="21"/>
      <c r="B79" s="21"/>
      <c r="C79" s="21"/>
      <c r="D79" s="21"/>
      <c r="E79" s="22"/>
      <c r="F79" s="23"/>
      <c r="G79" s="22"/>
    </row>
    <row r="80" spans="1:9" x14ac:dyDescent="0.2">
      <c r="A80" s="20" t="s">
        <v>37</v>
      </c>
      <c r="B80" s="20"/>
      <c r="C80" s="20"/>
      <c r="D80" s="20"/>
      <c r="E80" s="25">
        <f>E56+E72+E78</f>
        <v>49632.267082500002</v>
      </c>
      <c r="F80" s="26">
        <f>F56+F72+F78</f>
        <v>96.65825043061642</v>
      </c>
      <c r="G80" s="25"/>
      <c r="H80" s="14"/>
      <c r="I80" s="14"/>
    </row>
    <row r="81" spans="1:9" x14ac:dyDescent="0.2">
      <c r="A81" s="20"/>
      <c r="B81" s="20"/>
      <c r="C81" s="20"/>
      <c r="D81" s="20"/>
      <c r="E81" s="25"/>
      <c r="F81" s="26"/>
      <c r="G81" s="25"/>
      <c r="H81" s="14"/>
      <c r="I81" s="14"/>
    </row>
    <row r="82" spans="1:9" x14ac:dyDescent="0.2">
      <c r="A82" s="20" t="s">
        <v>39</v>
      </c>
      <c r="B82" s="20"/>
      <c r="C82" s="20"/>
      <c r="D82" s="20"/>
      <c r="E82" s="25">
        <f>E84-(E56+E72+E78)</f>
        <v>1715.9280910999951</v>
      </c>
      <c r="F82" s="26">
        <f>F84-(F56+F72+F78)</f>
        <v>3.3417495693835804</v>
      </c>
      <c r="G82" s="25"/>
      <c r="H82" s="14"/>
      <c r="I82" s="14"/>
    </row>
    <row r="83" spans="1:9" x14ac:dyDescent="0.2">
      <c r="A83" s="20"/>
      <c r="B83" s="20"/>
      <c r="C83" s="20"/>
      <c r="D83" s="20"/>
      <c r="E83" s="25"/>
      <c r="F83" s="26"/>
      <c r="G83" s="25"/>
      <c r="H83" s="14"/>
      <c r="I83" s="14"/>
    </row>
    <row r="84" spans="1:9" x14ac:dyDescent="0.2">
      <c r="A84" s="27" t="s">
        <v>38</v>
      </c>
      <c r="B84" s="27"/>
      <c r="C84" s="27"/>
      <c r="D84" s="27"/>
      <c r="E84" s="28">
        <v>51348.195173599997</v>
      </c>
      <c r="F84" s="29">
        <v>100</v>
      </c>
      <c r="G84" s="28"/>
      <c r="H84" s="14"/>
      <c r="I84" s="14"/>
    </row>
    <row r="86" spans="1:9" x14ac:dyDescent="0.2">
      <c r="A86" s="14" t="s">
        <v>40</v>
      </c>
    </row>
    <row r="88" spans="1:9" x14ac:dyDescent="0.2">
      <c r="A88" s="14" t="s">
        <v>41</v>
      </c>
    </row>
    <row r="89" spans="1:9" x14ac:dyDescent="0.2">
      <c r="A89" s="14" t="s">
        <v>42</v>
      </c>
    </row>
    <row r="90" spans="1:9" x14ac:dyDescent="0.2">
      <c r="A90" s="14" t="s">
        <v>43</v>
      </c>
      <c r="B90" s="14"/>
      <c r="C90" s="30" t="s">
        <v>987</v>
      </c>
      <c r="D90" s="14" t="s">
        <v>44</v>
      </c>
    </row>
    <row r="91" spans="1:9" x14ac:dyDescent="0.2">
      <c r="A91" s="7" t="s">
        <v>46</v>
      </c>
      <c r="C91" s="31">
        <v>209.3946</v>
      </c>
      <c r="D91" s="31">
        <v>217.64269999999999</v>
      </c>
    </row>
    <row r="92" spans="1:9" x14ac:dyDescent="0.2">
      <c r="A92" s="7" t="s">
        <v>47</v>
      </c>
      <c r="C92" s="31">
        <v>17.222100000000001</v>
      </c>
      <c r="D92" s="31">
        <v>17.900500000000001</v>
      </c>
    </row>
    <row r="93" spans="1:9" x14ac:dyDescent="0.2">
      <c r="A93" s="7" t="s">
        <v>48</v>
      </c>
      <c r="C93" s="31">
        <v>228.93889999999999</v>
      </c>
      <c r="D93" s="31">
        <v>238.89760000000001</v>
      </c>
    </row>
    <row r="94" spans="1:9" x14ac:dyDescent="0.2">
      <c r="A94" s="7" t="s">
        <v>49</v>
      </c>
      <c r="C94" s="31">
        <v>18.973700000000001</v>
      </c>
      <c r="D94" s="31">
        <v>19.795400000000001</v>
      </c>
    </row>
    <row r="95" spans="1:9" x14ac:dyDescent="0.2">
      <c r="C95" s="31"/>
      <c r="D95" s="31"/>
    </row>
    <row r="96" spans="1:9" x14ac:dyDescent="0.2">
      <c r="A96" s="7" t="s">
        <v>988</v>
      </c>
    </row>
    <row r="98" spans="1:9" x14ac:dyDescent="0.2">
      <c r="A98" s="7" t="s">
        <v>54</v>
      </c>
    </row>
    <row r="100" spans="1:9" x14ac:dyDescent="0.2">
      <c r="A100" s="14" t="s">
        <v>50</v>
      </c>
      <c r="D100" s="30" t="s">
        <v>56</v>
      </c>
    </row>
    <row r="102" spans="1:9" x14ac:dyDescent="0.2">
      <c r="A102" s="14" t="s">
        <v>1111</v>
      </c>
      <c r="D102" s="34">
        <v>6.7503596634502703</v>
      </c>
      <c r="E102" s="10" t="s">
        <v>55</v>
      </c>
    </row>
    <row r="104" spans="1:9" x14ac:dyDescent="0.2">
      <c r="A104" s="14" t="s">
        <v>957</v>
      </c>
      <c r="D104" s="30" t="s">
        <v>56</v>
      </c>
    </row>
    <row r="106" spans="1:9" x14ac:dyDescent="0.2">
      <c r="A106" s="56" t="s">
        <v>1112</v>
      </c>
      <c r="B106" s="57"/>
      <c r="C106" s="57"/>
      <c r="D106" s="57"/>
      <c r="E106" s="11"/>
      <c r="G106" s="11"/>
      <c r="H106" s="57"/>
      <c r="I106" s="57"/>
    </row>
    <row r="107" spans="1:9" x14ac:dyDescent="0.2">
      <c r="A107" s="56"/>
      <c r="B107" s="57"/>
      <c r="C107" s="57"/>
      <c r="D107" s="57"/>
      <c r="E107" s="11"/>
      <c r="G107" s="11"/>
      <c r="H107" s="57"/>
      <c r="I107" s="57"/>
    </row>
    <row r="108" spans="1:9" x14ac:dyDescent="0.2">
      <c r="A108" s="56" t="s">
        <v>993</v>
      </c>
      <c r="B108" s="57"/>
      <c r="C108" s="57"/>
      <c r="D108" s="57"/>
      <c r="E108" s="11"/>
      <c r="G108" s="11"/>
      <c r="H108" s="57"/>
      <c r="I108" s="57"/>
    </row>
    <row r="109" spans="1:9" x14ac:dyDescent="0.2">
      <c r="A109" s="66"/>
      <c r="B109" s="57"/>
      <c r="C109" s="57"/>
      <c r="D109" s="57"/>
      <c r="E109" s="11"/>
      <c r="G109" s="11"/>
      <c r="H109" s="57"/>
      <c r="I109" s="57"/>
    </row>
    <row r="110" spans="1:9" x14ac:dyDescent="0.2">
      <c r="A110" s="57"/>
      <c r="B110" s="57"/>
      <c r="C110" s="57"/>
      <c r="D110" s="57"/>
      <c r="E110" s="11"/>
      <c r="G110" s="11"/>
      <c r="H110" s="57"/>
      <c r="I110" s="57"/>
    </row>
    <row r="111" spans="1:9" x14ac:dyDescent="0.2">
      <c r="A111" s="57"/>
      <c r="B111" s="57"/>
      <c r="C111" s="57"/>
      <c r="D111" s="57"/>
      <c r="E111" s="11"/>
      <c r="G111" s="11"/>
      <c r="H111" s="57"/>
      <c r="I111" s="57"/>
    </row>
    <row r="112" spans="1:9" x14ac:dyDescent="0.2">
      <c r="A112" s="57"/>
      <c r="B112" s="57"/>
      <c r="C112" s="57"/>
      <c r="D112" s="57"/>
      <c r="E112" s="11"/>
      <c r="G112" s="11"/>
      <c r="H112" s="57"/>
      <c r="I112" s="57"/>
    </row>
    <row r="113" spans="1:9" x14ac:dyDescent="0.2">
      <c r="A113" s="57"/>
      <c r="B113" s="57"/>
      <c r="C113" s="57"/>
      <c r="D113" s="57"/>
      <c r="E113" s="11"/>
      <c r="G113" s="11"/>
      <c r="H113" s="57"/>
      <c r="I113" s="57"/>
    </row>
    <row r="114" spans="1:9" x14ac:dyDescent="0.2">
      <c r="A114" s="57"/>
      <c r="B114" s="57"/>
      <c r="C114" s="57"/>
      <c r="D114" s="57"/>
      <c r="E114" s="11"/>
      <c r="G114" s="11"/>
      <c r="H114" s="57"/>
      <c r="I114" s="57"/>
    </row>
    <row r="115" spans="1:9" x14ac:dyDescent="0.2">
      <c r="A115" s="57"/>
      <c r="B115" s="57"/>
      <c r="C115" s="57"/>
      <c r="D115" s="57"/>
      <c r="E115" s="11"/>
      <c r="G115" s="11"/>
      <c r="H115" s="57"/>
      <c r="I115" s="57"/>
    </row>
    <row r="116" spans="1:9" x14ac:dyDescent="0.2">
      <c r="A116" s="57"/>
      <c r="B116" s="57"/>
      <c r="C116" s="57"/>
      <c r="D116" s="57"/>
      <c r="E116" s="11"/>
      <c r="G116" s="11"/>
      <c r="H116" s="57"/>
      <c r="I116" s="57"/>
    </row>
    <row r="117" spans="1:9" x14ac:dyDescent="0.2">
      <c r="A117" s="57"/>
      <c r="B117" s="57"/>
      <c r="C117" s="57"/>
      <c r="D117" s="57"/>
      <c r="E117" s="11"/>
      <c r="G117" s="11"/>
      <c r="H117" s="57"/>
      <c r="I117" s="57"/>
    </row>
    <row r="118" spans="1:9" x14ac:dyDescent="0.2">
      <c r="A118" s="57"/>
      <c r="B118" s="57"/>
      <c r="C118" s="57"/>
      <c r="D118" s="57"/>
      <c r="E118" s="11"/>
      <c r="G118" s="11"/>
      <c r="H118" s="57"/>
      <c r="I118" s="57"/>
    </row>
    <row r="119" spans="1:9" x14ac:dyDescent="0.2">
      <c r="A119" s="57"/>
      <c r="B119" s="57"/>
      <c r="C119" s="57"/>
      <c r="D119" s="57"/>
      <c r="E119" s="11"/>
      <c r="G119" s="11"/>
      <c r="H119" s="57"/>
      <c r="I119" s="57"/>
    </row>
    <row r="120" spans="1:9" x14ac:dyDescent="0.2">
      <c r="A120" s="57"/>
      <c r="B120" s="57"/>
      <c r="C120" s="57"/>
      <c r="D120" s="57"/>
      <c r="E120" s="11"/>
      <c r="G120" s="11"/>
      <c r="H120" s="57"/>
      <c r="I120" s="57"/>
    </row>
    <row r="121" spans="1:9" x14ac:dyDescent="0.2">
      <c r="A121" s="57"/>
      <c r="B121" s="57"/>
      <c r="C121" s="57"/>
      <c r="D121" s="57"/>
      <c r="E121" s="11"/>
      <c r="G121" s="11"/>
      <c r="H121" s="57"/>
      <c r="I121" s="57"/>
    </row>
    <row r="122" spans="1:9" x14ac:dyDescent="0.2">
      <c r="A122" s="57"/>
      <c r="B122" s="57"/>
      <c r="C122" s="57"/>
      <c r="D122" s="57"/>
      <c r="E122" s="11"/>
      <c r="G122" s="11"/>
      <c r="H122" s="57"/>
      <c r="I122" s="57"/>
    </row>
    <row r="123" spans="1:9" x14ac:dyDescent="0.2">
      <c r="A123" s="57"/>
      <c r="B123" s="57"/>
      <c r="C123" s="57"/>
      <c r="D123" s="57"/>
      <c r="E123" s="11"/>
      <c r="G123" s="11"/>
      <c r="H123" s="57"/>
      <c r="I123" s="57"/>
    </row>
    <row r="124" spans="1:9" x14ac:dyDescent="0.2">
      <c r="A124" s="56" t="s">
        <v>1394</v>
      </c>
      <c r="B124" s="57"/>
      <c r="C124" s="57"/>
      <c r="D124" s="57"/>
      <c r="E124" s="11"/>
      <c r="G124" s="11"/>
      <c r="H124" s="57"/>
      <c r="I124" s="57"/>
    </row>
    <row r="125" spans="1:9" x14ac:dyDescent="0.2">
      <c r="A125" s="57"/>
      <c r="B125" s="57"/>
      <c r="C125" s="57"/>
      <c r="D125" s="57"/>
      <c r="E125" s="11"/>
      <c r="G125" s="11"/>
      <c r="H125" s="57"/>
      <c r="I125" s="57"/>
    </row>
    <row r="126" spans="1:9" x14ac:dyDescent="0.2">
      <c r="A126" s="56" t="s">
        <v>994</v>
      </c>
      <c r="B126" s="57"/>
      <c r="C126" s="57"/>
      <c r="D126" s="57"/>
      <c r="E126" s="11"/>
      <c r="G126" s="11"/>
      <c r="H126" s="57"/>
      <c r="I126" s="57"/>
    </row>
    <row r="127" spans="1:9" x14ac:dyDescent="0.2">
      <c r="A127" s="57"/>
      <c r="B127" s="57"/>
      <c r="C127" s="57"/>
      <c r="D127" s="57"/>
      <c r="E127" s="11"/>
      <c r="G127" s="11"/>
      <c r="H127" s="57"/>
      <c r="I127" s="57"/>
    </row>
    <row r="128" spans="1:9" x14ac:dyDescent="0.2">
      <c r="A128" s="57"/>
      <c r="B128" s="57"/>
      <c r="C128" s="57"/>
      <c r="D128" s="57"/>
      <c r="E128" s="11"/>
      <c r="G128" s="11"/>
      <c r="H128" s="57"/>
      <c r="I128" s="57"/>
    </row>
    <row r="129" spans="1:9" x14ac:dyDescent="0.2">
      <c r="A129" s="57"/>
      <c r="B129" s="57"/>
      <c r="C129" s="57"/>
      <c r="D129" s="57"/>
      <c r="E129" s="11"/>
      <c r="G129" s="11"/>
      <c r="H129" s="57"/>
      <c r="I129" s="57"/>
    </row>
    <row r="130" spans="1:9" x14ac:dyDescent="0.2">
      <c r="A130" s="57"/>
      <c r="B130" s="57"/>
      <c r="C130" s="57"/>
      <c r="D130" s="57"/>
      <c r="E130" s="11"/>
      <c r="G130" s="11"/>
      <c r="H130" s="57"/>
      <c r="I130" s="57"/>
    </row>
    <row r="131" spans="1:9" x14ac:dyDescent="0.2">
      <c r="A131" s="57"/>
      <c r="B131" s="57"/>
      <c r="C131" s="57"/>
      <c r="D131" s="57"/>
      <c r="E131" s="11"/>
      <c r="G131" s="11"/>
      <c r="H131" s="57"/>
      <c r="I131" s="57"/>
    </row>
    <row r="132" spans="1:9" x14ac:dyDescent="0.2">
      <c r="A132" s="57"/>
      <c r="B132" s="57"/>
      <c r="C132" s="57"/>
      <c r="D132" s="57"/>
      <c r="E132" s="11"/>
      <c r="G132" s="11"/>
      <c r="H132" s="57"/>
      <c r="I132" s="57"/>
    </row>
    <row r="133" spans="1:9" x14ac:dyDescent="0.2">
      <c r="A133" s="57"/>
      <c r="B133" s="57"/>
      <c r="C133" s="57"/>
      <c r="D133" s="57"/>
      <c r="E133" s="11"/>
      <c r="G133" s="11"/>
      <c r="H133" s="57"/>
      <c r="I133" s="57"/>
    </row>
    <row r="134" spans="1:9" x14ac:dyDescent="0.2">
      <c r="A134" s="57"/>
      <c r="B134" s="57"/>
      <c r="C134" s="57"/>
      <c r="D134" s="57"/>
      <c r="E134" s="11"/>
      <c r="G134" s="11"/>
      <c r="H134" s="57"/>
      <c r="I134" s="57"/>
    </row>
    <row r="135" spans="1:9" x14ac:dyDescent="0.2">
      <c r="A135" s="57"/>
      <c r="B135" s="57"/>
      <c r="C135" s="57"/>
      <c r="D135" s="57"/>
      <c r="E135" s="11"/>
      <c r="G135" s="11"/>
      <c r="H135" s="57"/>
      <c r="I135" s="57"/>
    </row>
    <row r="136" spans="1:9" x14ac:dyDescent="0.2">
      <c r="A136" s="57"/>
      <c r="B136" s="57"/>
      <c r="C136" s="57"/>
      <c r="D136" s="57"/>
      <c r="E136" s="11"/>
      <c r="G136" s="11"/>
      <c r="H136" s="57"/>
      <c r="I136" s="57"/>
    </row>
    <row r="137" spans="1:9" x14ac:dyDescent="0.2">
      <c r="A137" s="57"/>
      <c r="B137" s="57"/>
      <c r="C137" s="57"/>
      <c r="D137" s="57"/>
      <c r="E137" s="11"/>
      <c r="G137" s="11"/>
      <c r="H137" s="57"/>
      <c r="I137" s="57"/>
    </row>
    <row r="138" spans="1:9" x14ac:dyDescent="0.2">
      <c r="A138" s="57"/>
      <c r="B138" s="57"/>
      <c r="C138" s="57"/>
      <c r="D138" s="57"/>
      <c r="E138" s="11"/>
      <c r="G138" s="11"/>
      <c r="H138" s="57"/>
      <c r="I138" s="57"/>
    </row>
    <row r="139" spans="1:9" x14ac:dyDescent="0.2">
      <c r="A139" s="57"/>
      <c r="B139" s="57"/>
      <c r="C139" s="57"/>
      <c r="D139" s="57"/>
      <c r="E139" s="11"/>
      <c r="G139" s="11"/>
      <c r="H139" s="57"/>
      <c r="I139" s="57"/>
    </row>
    <row r="140" spans="1:9" x14ac:dyDescent="0.2">
      <c r="A140" s="57"/>
      <c r="B140" s="57"/>
      <c r="C140" s="57"/>
      <c r="D140" s="57"/>
      <c r="E140" s="11"/>
      <c r="G140" s="11"/>
      <c r="H140" s="57"/>
      <c r="I140" s="57"/>
    </row>
    <row r="141" spans="1:9" x14ac:dyDescent="0.2">
      <c r="A141" s="56" t="s">
        <v>1395</v>
      </c>
      <c r="B141" s="57"/>
      <c r="C141" s="57"/>
      <c r="D141" s="57"/>
      <c r="E141" s="11"/>
      <c r="G141" s="11"/>
      <c r="H141" s="57"/>
      <c r="I141" s="57"/>
    </row>
    <row r="142" spans="1:9" x14ac:dyDescent="0.2">
      <c r="A142" s="57"/>
      <c r="B142" s="57"/>
      <c r="C142" s="57"/>
      <c r="D142" s="57"/>
      <c r="E142" s="11"/>
      <c r="G142" s="11"/>
      <c r="H142" s="57"/>
      <c r="I142" s="57"/>
    </row>
    <row r="143" spans="1:9" x14ac:dyDescent="0.2">
      <c r="A143" s="57" t="s">
        <v>992</v>
      </c>
      <c r="B143" s="57"/>
      <c r="C143" s="57"/>
      <c r="D143" s="57"/>
      <c r="E143" s="11"/>
      <c r="G143" s="11"/>
      <c r="H143" s="57"/>
      <c r="I143" s="57"/>
    </row>
    <row r="145" spans="1:1" x14ac:dyDescent="0.2">
      <c r="A145" s="66"/>
    </row>
    <row r="146" spans="1:1" x14ac:dyDescent="0.2">
      <c r="A146" s="57"/>
    </row>
    <row r="147" spans="1:1" x14ac:dyDescent="0.2">
      <c r="A147" s="66"/>
    </row>
  </sheetData>
  <mergeCells count="1">
    <mergeCell ref="A1:G1"/>
  </mergeCells>
  <conditionalFormatting sqref="F2:F3">
    <cfRule type="cellIs" dxfId="89" priority="2" stopIfTrue="1" operator="between">
      <formula>0.009</formula>
      <formula>-0.009</formula>
    </cfRule>
  </conditionalFormatting>
  <conditionalFormatting sqref="F5:F65538">
    <cfRule type="cellIs" dxfId="88" priority="1" stopIfTrue="1" operator="between">
      <formula>0.009</formula>
      <formula>-0.009</formula>
    </cfRule>
  </conditionalFormatting>
  <hyperlinks>
    <hyperlink ref="A107" r:id="rId1" tooltip="https://www.franklintempletonindia.com/downloadsServlet/pdf/product-labels-jg9o5k7l" display="https://www.franklintempletonindia.com/downloadsServlet/pdf/product-labels-jg9o5k7l" xr:uid="{00000000-0004-0000-0B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62"/>
  <sheetViews>
    <sheetView workbookViewId="0">
      <selection sqref="A1:G1"/>
    </sheetView>
  </sheetViews>
  <sheetFormatPr defaultColWidth="9.28515625" defaultRowHeight="11.25" x14ac:dyDescent="0.2"/>
  <cols>
    <col min="1" max="1" width="38.7109375" style="7" bestFit="1" customWidth="1"/>
    <col min="2" max="2" width="52.5703125" style="7" bestFit="1" customWidth="1"/>
    <col min="3" max="3" width="25.5703125" style="7" bestFit="1" customWidth="1"/>
    <col min="4" max="4" width="15.42578125" style="7" bestFit="1" customWidth="1"/>
    <col min="5" max="5" width="26.7109375" style="10" customWidth="1"/>
    <col min="6" max="6" width="13.5703125" style="11" bestFit="1" customWidth="1"/>
    <col min="7" max="7" width="4.5703125" style="10" bestFit="1" customWidth="1"/>
    <col min="8" max="16384" width="9.28515625" style="7"/>
  </cols>
  <sheetData>
    <row r="1" spans="1:7" s="1" customFormat="1" ht="15" x14ac:dyDescent="0.2">
      <c r="A1" s="110" t="s">
        <v>1396</v>
      </c>
      <c r="B1" s="111"/>
      <c r="C1" s="111"/>
      <c r="D1" s="111"/>
      <c r="E1" s="111"/>
      <c r="F1" s="111"/>
      <c r="G1" s="111"/>
    </row>
    <row r="2" spans="1:7" s="1" customFormat="1" ht="12" x14ac:dyDescent="0.2">
      <c r="A2" s="35"/>
      <c r="E2" s="5"/>
      <c r="F2" s="9"/>
      <c r="G2" s="10"/>
    </row>
    <row r="3" spans="1:7" s="1" customFormat="1" ht="12" x14ac:dyDescent="0.2">
      <c r="A3" s="8" t="s">
        <v>7</v>
      </c>
      <c r="B3" s="2"/>
      <c r="C3" s="3"/>
      <c r="D3" s="3"/>
      <c r="E3" s="4"/>
      <c r="F3" s="9"/>
      <c r="G3" s="10"/>
    </row>
    <row r="4" spans="1:7" s="1" customFormat="1" ht="33.75" x14ac:dyDescent="0.2">
      <c r="A4" s="6" t="s">
        <v>2</v>
      </c>
      <c r="B4" s="6" t="s">
        <v>0</v>
      </c>
      <c r="C4" s="13" t="s">
        <v>4</v>
      </c>
      <c r="D4" s="13" t="s">
        <v>1</v>
      </c>
      <c r="E4" s="52" t="s">
        <v>6</v>
      </c>
      <c r="F4" s="12" t="s">
        <v>3</v>
      </c>
      <c r="G4" s="12" t="s">
        <v>5</v>
      </c>
    </row>
    <row r="5" spans="1:7" x14ac:dyDescent="0.2">
      <c r="A5" s="16" t="s">
        <v>103</v>
      </c>
      <c r="B5" s="17"/>
      <c r="C5" s="17"/>
      <c r="D5" s="17"/>
      <c r="E5" s="18"/>
      <c r="F5" s="19"/>
      <c r="G5" s="18"/>
    </row>
    <row r="6" spans="1:7" x14ac:dyDescent="0.2">
      <c r="A6" s="20" t="s">
        <v>20</v>
      </c>
      <c r="B6" s="21"/>
      <c r="C6" s="21"/>
      <c r="D6" s="21"/>
      <c r="E6" s="22"/>
      <c r="F6" s="23"/>
      <c r="G6" s="22"/>
    </row>
    <row r="7" spans="1:7" x14ac:dyDescent="0.2">
      <c r="A7" s="21" t="s">
        <v>105</v>
      </c>
      <c r="B7" s="21" t="s">
        <v>104</v>
      </c>
      <c r="C7" s="21" t="s">
        <v>106</v>
      </c>
      <c r="D7" s="24">
        <v>50000</v>
      </c>
      <c r="E7" s="22">
        <v>475.5</v>
      </c>
      <c r="F7" s="23">
        <v>2.3432248578073902</v>
      </c>
      <c r="G7" s="22"/>
    </row>
    <row r="8" spans="1:7" x14ac:dyDescent="0.2">
      <c r="A8" s="21" t="s">
        <v>108</v>
      </c>
      <c r="B8" s="21" t="s">
        <v>107</v>
      </c>
      <c r="C8" s="21" t="s">
        <v>106</v>
      </c>
      <c r="D8" s="24">
        <v>27000</v>
      </c>
      <c r="E8" s="22">
        <v>363.96</v>
      </c>
      <c r="F8" s="23">
        <v>1.7935649195532699</v>
      </c>
      <c r="G8" s="22"/>
    </row>
    <row r="9" spans="1:7" x14ac:dyDescent="0.2">
      <c r="A9" s="21" t="s">
        <v>110</v>
      </c>
      <c r="B9" s="21" t="s">
        <v>109</v>
      </c>
      <c r="C9" s="21" t="s">
        <v>111</v>
      </c>
      <c r="D9" s="24">
        <v>6000</v>
      </c>
      <c r="E9" s="22">
        <v>219.54</v>
      </c>
      <c r="F9" s="23">
        <v>1.0818750479138499</v>
      </c>
      <c r="G9" s="22"/>
    </row>
    <row r="10" spans="1:7" x14ac:dyDescent="0.2">
      <c r="A10" s="21" t="s">
        <v>113</v>
      </c>
      <c r="B10" s="21" t="s">
        <v>112</v>
      </c>
      <c r="C10" s="21" t="s">
        <v>114</v>
      </c>
      <c r="D10" s="24">
        <v>11300</v>
      </c>
      <c r="E10" s="22">
        <v>212.25919999999999</v>
      </c>
      <c r="F10" s="23">
        <v>1.04599586485449</v>
      </c>
      <c r="G10" s="22"/>
    </row>
    <row r="11" spans="1:7" x14ac:dyDescent="0.2">
      <c r="A11" s="21" t="s">
        <v>119</v>
      </c>
      <c r="B11" s="21" t="s">
        <v>118</v>
      </c>
      <c r="C11" s="21" t="s">
        <v>106</v>
      </c>
      <c r="D11" s="24">
        <v>18000</v>
      </c>
      <c r="E11" s="22">
        <v>203.68799999999999</v>
      </c>
      <c r="F11" s="23">
        <v>1.00375769681824</v>
      </c>
      <c r="G11" s="22"/>
    </row>
    <row r="12" spans="1:7" x14ac:dyDescent="0.2">
      <c r="A12" s="21" t="s">
        <v>116</v>
      </c>
      <c r="B12" s="21" t="s">
        <v>115</v>
      </c>
      <c r="C12" s="21" t="s">
        <v>117</v>
      </c>
      <c r="D12" s="24">
        <v>14000</v>
      </c>
      <c r="E12" s="22">
        <v>201.852</v>
      </c>
      <c r="F12" s="23">
        <v>0.99471003995402196</v>
      </c>
      <c r="G12" s="22"/>
    </row>
    <row r="13" spans="1:7" x14ac:dyDescent="0.2">
      <c r="A13" s="21" t="s">
        <v>124</v>
      </c>
      <c r="B13" s="21" t="s">
        <v>123</v>
      </c>
      <c r="C13" s="21" t="s">
        <v>125</v>
      </c>
      <c r="D13" s="24">
        <v>48000</v>
      </c>
      <c r="E13" s="22">
        <v>156.24</v>
      </c>
      <c r="F13" s="23">
        <v>0.76993785864106601</v>
      </c>
      <c r="G13" s="22"/>
    </row>
    <row r="14" spans="1:7" x14ac:dyDescent="0.2">
      <c r="A14" s="21" t="s">
        <v>121</v>
      </c>
      <c r="B14" s="21" t="s">
        <v>120</v>
      </c>
      <c r="C14" s="21" t="s">
        <v>122</v>
      </c>
      <c r="D14" s="24">
        <v>11000</v>
      </c>
      <c r="E14" s="22">
        <v>150.04</v>
      </c>
      <c r="F14" s="23">
        <v>0.73938476901245198</v>
      </c>
      <c r="G14" s="22"/>
    </row>
    <row r="15" spans="1:7" x14ac:dyDescent="0.2">
      <c r="A15" s="21" t="s">
        <v>127</v>
      </c>
      <c r="B15" s="21" t="s">
        <v>126</v>
      </c>
      <c r="C15" s="21" t="s">
        <v>117</v>
      </c>
      <c r="D15" s="24">
        <v>10000</v>
      </c>
      <c r="E15" s="22">
        <v>138.51</v>
      </c>
      <c r="F15" s="23">
        <v>0.68256587813859504</v>
      </c>
      <c r="G15" s="22"/>
    </row>
    <row r="16" spans="1:7" x14ac:dyDescent="0.2">
      <c r="A16" s="21" t="s">
        <v>134</v>
      </c>
      <c r="B16" s="21" t="s">
        <v>133</v>
      </c>
      <c r="C16" s="21" t="s">
        <v>135</v>
      </c>
      <c r="D16" s="24">
        <v>33500</v>
      </c>
      <c r="E16" s="22">
        <v>114.05074999999999</v>
      </c>
      <c r="F16" s="23">
        <v>0.56203270757429302</v>
      </c>
      <c r="G16" s="22"/>
    </row>
    <row r="17" spans="1:7" x14ac:dyDescent="0.2">
      <c r="A17" s="21" t="s">
        <v>137</v>
      </c>
      <c r="B17" s="21" t="s">
        <v>136</v>
      </c>
      <c r="C17" s="21" t="s">
        <v>138</v>
      </c>
      <c r="D17" s="24">
        <v>1500</v>
      </c>
      <c r="E17" s="22">
        <v>111.13500000000001</v>
      </c>
      <c r="F17" s="23">
        <v>0.54766413159290095</v>
      </c>
      <c r="G17" s="22"/>
    </row>
    <row r="18" spans="1:7" x14ac:dyDescent="0.2">
      <c r="A18" s="21" t="s">
        <v>129</v>
      </c>
      <c r="B18" s="21" t="s">
        <v>128</v>
      </c>
      <c r="C18" s="21" t="s">
        <v>130</v>
      </c>
      <c r="D18" s="24">
        <v>900</v>
      </c>
      <c r="E18" s="22">
        <v>109.998</v>
      </c>
      <c r="F18" s="23">
        <v>0.54206108918842799</v>
      </c>
      <c r="G18" s="22"/>
    </row>
    <row r="19" spans="1:7" x14ac:dyDescent="0.2">
      <c r="A19" s="21" t="s">
        <v>140</v>
      </c>
      <c r="B19" s="21" t="s">
        <v>139</v>
      </c>
      <c r="C19" s="21" t="s">
        <v>141</v>
      </c>
      <c r="D19" s="24">
        <v>8200</v>
      </c>
      <c r="E19" s="22">
        <v>108.5926</v>
      </c>
      <c r="F19" s="23">
        <v>0.53513539367809704</v>
      </c>
      <c r="G19" s="22"/>
    </row>
    <row r="20" spans="1:7" x14ac:dyDescent="0.2">
      <c r="A20" s="21" t="s">
        <v>143</v>
      </c>
      <c r="B20" s="21" t="s">
        <v>142</v>
      </c>
      <c r="C20" s="21" t="s">
        <v>144</v>
      </c>
      <c r="D20" s="24">
        <v>3000</v>
      </c>
      <c r="E20" s="22">
        <v>102.81</v>
      </c>
      <c r="F20" s="23">
        <v>0.50663921688996405</v>
      </c>
      <c r="G20" s="22"/>
    </row>
    <row r="21" spans="1:7" x14ac:dyDescent="0.2">
      <c r="A21" s="21" t="s">
        <v>132</v>
      </c>
      <c r="B21" s="21" t="s">
        <v>131</v>
      </c>
      <c r="C21" s="21" t="s">
        <v>106</v>
      </c>
      <c r="D21" s="24">
        <v>11300</v>
      </c>
      <c r="E21" s="22">
        <v>98.586849999999998</v>
      </c>
      <c r="F21" s="23">
        <v>0.48582788133108001</v>
      </c>
      <c r="G21" s="22"/>
    </row>
    <row r="22" spans="1:7" x14ac:dyDescent="0.2">
      <c r="A22" s="21" t="s">
        <v>152</v>
      </c>
      <c r="B22" s="21" t="s">
        <v>151</v>
      </c>
      <c r="C22" s="21" t="s">
        <v>153</v>
      </c>
      <c r="D22" s="24">
        <v>55000</v>
      </c>
      <c r="E22" s="22">
        <v>96.959500000000006</v>
      </c>
      <c r="F22" s="23">
        <v>0.47780843449122101</v>
      </c>
      <c r="G22" s="22"/>
    </row>
    <row r="23" spans="1:7" x14ac:dyDescent="0.2">
      <c r="A23" s="21" t="s">
        <v>155</v>
      </c>
      <c r="B23" s="21" t="s">
        <v>154</v>
      </c>
      <c r="C23" s="21" t="s">
        <v>156</v>
      </c>
      <c r="D23" s="24">
        <v>12000</v>
      </c>
      <c r="E23" s="22">
        <v>90.774000000000001</v>
      </c>
      <c r="F23" s="23">
        <v>0.44732679966899702</v>
      </c>
      <c r="G23" s="22"/>
    </row>
    <row r="24" spans="1:7" x14ac:dyDescent="0.2">
      <c r="A24" s="21" t="s">
        <v>146</v>
      </c>
      <c r="B24" s="21" t="s">
        <v>145</v>
      </c>
      <c r="C24" s="21" t="s">
        <v>147</v>
      </c>
      <c r="D24" s="24">
        <v>5500</v>
      </c>
      <c r="E24" s="22">
        <v>87.686499999999995</v>
      </c>
      <c r="F24" s="23">
        <v>0.43211185382571599</v>
      </c>
      <c r="G24" s="22"/>
    </row>
    <row r="25" spans="1:7" x14ac:dyDescent="0.2">
      <c r="A25" s="21" t="s">
        <v>158</v>
      </c>
      <c r="B25" s="21" t="s">
        <v>157</v>
      </c>
      <c r="C25" s="21" t="s">
        <v>159</v>
      </c>
      <c r="D25" s="24">
        <v>3400</v>
      </c>
      <c r="E25" s="22">
        <v>85.489599999999996</v>
      </c>
      <c r="F25" s="23">
        <v>0.421285711470054</v>
      </c>
      <c r="G25" s="22"/>
    </row>
    <row r="26" spans="1:7" x14ac:dyDescent="0.2">
      <c r="A26" s="21" t="s">
        <v>149</v>
      </c>
      <c r="B26" s="21" t="s">
        <v>148</v>
      </c>
      <c r="C26" s="21" t="s">
        <v>150</v>
      </c>
      <c r="D26" s="24">
        <v>5000</v>
      </c>
      <c r="E26" s="22">
        <v>85.1</v>
      </c>
      <c r="F26" s="23">
        <v>0.419365794741134</v>
      </c>
      <c r="G26" s="22"/>
    </row>
    <row r="27" spans="1:7" x14ac:dyDescent="0.2">
      <c r="A27" s="21" t="s">
        <v>201</v>
      </c>
      <c r="B27" s="21" t="s">
        <v>200</v>
      </c>
      <c r="C27" s="21" t="s">
        <v>183</v>
      </c>
      <c r="D27" s="24">
        <v>6800</v>
      </c>
      <c r="E27" s="22">
        <v>67.275800000000004</v>
      </c>
      <c r="F27" s="23">
        <v>0.33152960439301499</v>
      </c>
      <c r="G27" s="22"/>
    </row>
    <row r="28" spans="1:7" x14ac:dyDescent="0.2">
      <c r="A28" s="21" t="s">
        <v>169</v>
      </c>
      <c r="B28" s="21" t="s">
        <v>168</v>
      </c>
      <c r="C28" s="21" t="s">
        <v>138</v>
      </c>
      <c r="D28" s="24">
        <v>3300</v>
      </c>
      <c r="E28" s="22">
        <v>67.188000000000002</v>
      </c>
      <c r="F28" s="23">
        <v>0.33109693322053202</v>
      </c>
      <c r="G28" s="22"/>
    </row>
    <row r="29" spans="1:7" x14ac:dyDescent="0.2">
      <c r="A29" s="21" t="s">
        <v>167</v>
      </c>
      <c r="B29" s="21" t="s">
        <v>166</v>
      </c>
      <c r="C29" s="21" t="s">
        <v>147</v>
      </c>
      <c r="D29" s="24">
        <v>4200</v>
      </c>
      <c r="E29" s="22">
        <v>66.607799999999997</v>
      </c>
      <c r="F29" s="23">
        <v>0.32823775538141597</v>
      </c>
      <c r="G29" s="22"/>
    </row>
    <row r="30" spans="1:7" x14ac:dyDescent="0.2">
      <c r="A30" s="21" t="s">
        <v>171</v>
      </c>
      <c r="B30" s="21" t="s">
        <v>170</v>
      </c>
      <c r="C30" s="21" t="s">
        <v>172</v>
      </c>
      <c r="D30" s="24">
        <v>800</v>
      </c>
      <c r="E30" s="22">
        <v>64.712000000000003</v>
      </c>
      <c r="F30" s="23">
        <v>0.318895409039815</v>
      </c>
      <c r="G30" s="22"/>
    </row>
    <row r="31" spans="1:7" x14ac:dyDescent="0.2">
      <c r="A31" s="21" t="s">
        <v>187</v>
      </c>
      <c r="B31" s="21" t="s">
        <v>186</v>
      </c>
      <c r="C31" s="21" t="s">
        <v>144</v>
      </c>
      <c r="D31" s="24">
        <v>400</v>
      </c>
      <c r="E31" s="22">
        <v>64.116</v>
      </c>
      <c r="F31" s="23">
        <v>0.31595837010132199</v>
      </c>
      <c r="G31" s="22"/>
    </row>
    <row r="32" spans="1:7" x14ac:dyDescent="0.2">
      <c r="A32" s="21" t="s">
        <v>203</v>
      </c>
      <c r="B32" s="21" t="s">
        <v>202</v>
      </c>
      <c r="C32" s="21" t="s">
        <v>183</v>
      </c>
      <c r="D32" s="24">
        <v>494</v>
      </c>
      <c r="E32" s="22">
        <v>63.750700000000002</v>
      </c>
      <c r="F32" s="23">
        <v>0.31415820177207499</v>
      </c>
      <c r="G32" s="22"/>
    </row>
    <row r="33" spans="1:7" x14ac:dyDescent="0.2">
      <c r="A33" s="21" t="s">
        <v>176</v>
      </c>
      <c r="B33" s="21" t="s">
        <v>175</v>
      </c>
      <c r="C33" s="21" t="s">
        <v>177</v>
      </c>
      <c r="D33" s="24">
        <v>10200</v>
      </c>
      <c r="E33" s="22">
        <v>62.974800000000002</v>
      </c>
      <c r="F33" s="23">
        <v>0.31033463044258502</v>
      </c>
      <c r="G33" s="22"/>
    </row>
    <row r="34" spans="1:7" x14ac:dyDescent="0.2">
      <c r="A34" s="21" t="s">
        <v>182</v>
      </c>
      <c r="B34" s="21" t="s">
        <v>181</v>
      </c>
      <c r="C34" s="21" t="s">
        <v>183</v>
      </c>
      <c r="D34" s="24">
        <v>2000</v>
      </c>
      <c r="E34" s="22">
        <v>61.933999999999997</v>
      </c>
      <c r="F34" s="23">
        <v>0.305205653719123</v>
      </c>
      <c r="G34" s="22"/>
    </row>
    <row r="35" spans="1:7" x14ac:dyDescent="0.2">
      <c r="A35" s="21" t="s">
        <v>161</v>
      </c>
      <c r="B35" s="21" t="s">
        <v>160</v>
      </c>
      <c r="C35" s="21" t="s">
        <v>162</v>
      </c>
      <c r="D35" s="24">
        <v>15000</v>
      </c>
      <c r="E35" s="22">
        <v>60.592500000000001</v>
      </c>
      <c r="F35" s="23">
        <v>0.29859485214867398</v>
      </c>
      <c r="G35" s="22"/>
    </row>
    <row r="36" spans="1:7" x14ac:dyDescent="0.2">
      <c r="A36" s="21" t="s">
        <v>179</v>
      </c>
      <c r="B36" s="21" t="s">
        <v>178</v>
      </c>
      <c r="C36" s="21" t="s">
        <v>180</v>
      </c>
      <c r="D36" s="24">
        <v>1700</v>
      </c>
      <c r="E36" s="22">
        <v>59.729500000000002</v>
      </c>
      <c r="F36" s="23">
        <v>0.29434205918907802</v>
      </c>
      <c r="G36" s="22"/>
    </row>
    <row r="37" spans="1:7" x14ac:dyDescent="0.2">
      <c r="A37" s="21" t="s">
        <v>174</v>
      </c>
      <c r="B37" s="21" t="s">
        <v>173</v>
      </c>
      <c r="C37" s="21" t="s">
        <v>172</v>
      </c>
      <c r="D37" s="24">
        <v>20000</v>
      </c>
      <c r="E37" s="22">
        <v>58.26</v>
      </c>
      <c r="F37" s="23">
        <v>0.28710048415532802</v>
      </c>
      <c r="G37" s="22"/>
    </row>
    <row r="38" spans="1:7" x14ac:dyDescent="0.2">
      <c r="A38" s="21" t="s">
        <v>185</v>
      </c>
      <c r="B38" s="21" t="s">
        <v>184</v>
      </c>
      <c r="C38" s="21" t="s">
        <v>135</v>
      </c>
      <c r="D38" s="24">
        <v>35000</v>
      </c>
      <c r="E38" s="22">
        <v>56.682499999999997</v>
      </c>
      <c r="F38" s="23">
        <v>0.27932669401191901</v>
      </c>
      <c r="G38" s="22"/>
    </row>
    <row r="39" spans="1:7" x14ac:dyDescent="0.2">
      <c r="A39" s="21" t="s">
        <v>214</v>
      </c>
      <c r="B39" s="21" t="s">
        <v>213</v>
      </c>
      <c r="C39" s="21" t="s">
        <v>215</v>
      </c>
      <c r="D39" s="24">
        <v>6500</v>
      </c>
      <c r="E39" s="22">
        <v>56.134</v>
      </c>
      <c r="F39" s="23">
        <v>0.27662373116332301</v>
      </c>
      <c r="G39" s="22"/>
    </row>
    <row r="40" spans="1:7" x14ac:dyDescent="0.2">
      <c r="A40" s="21" t="s">
        <v>164</v>
      </c>
      <c r="B40" s="21" t="s">
        <v>163</v>
      </c>
      <c r="C40" s="21" t="s">
        <v>165</v>
      </c>
      <c r="D40" s="24">
        <v>1000</v>
      </c>
      <c r="E40" s="22">
        <v>55.945</v>
      </c>
      <c r="F40" s="23">
        <v>0.27569235472141901</v>
      </c>
      <c r="G40" s="22"/>
    </row>
    <row r="41" spans="1:7" x14ac:dyDescent="0.2">
      <c r="A41" s="21" t="s">
        <v>195</v>
      </c>
      <c r="B41" s="21" t="s">
        <v>194</v>
      </c>
      <c r="C41" s="21" t="s">
        <v>196</v>
      </c>
      <c r="D41" s="24">
        <v>32000</v>
      </c>
      <c r="E41" s="22">
        <v>54.006399999999999</v>
      </c>
      <c r="F41" s="23">
        <v>0.266139093503027</v>
      </c>
      <c r="G41" s="22"/>
    </row>
    <row r="42" spans="1:7" x14ac:dyDescent="0.2">
      <c r="A42" s="21" t="s">
        <v>192</v>
      </c>
      <c r="B42" s="21" t="s">
        <v>191</v>
      </c>
      <c r="C42" s="21" t="s">
        <v>193</v>
      </c>
      <c r="D42" s="24">
        <v>7600</v>
      </c>
      <c r="E42" s="22">
        <v>53.002400000000002</v>
      </c>
      <c r="F42" s="23">
        <v>0.26119146415026401</v>
      </c>
      <c r="G42" s="22"/>
    </row>
    <row r="43" spans="1:7" x14ac:dyDescent="0.2">
      <c r="A43" s="21" t="s">
        <v>189</v>
      </c>
      <c r="B43" s="21" t="s">
        <v>188</v>
      </c>
      <c r="C43" s="21" t="s">
        <v>190</v>
      </c>
      <c r="D43" s="24">
        <v>3500</v>
      </c>
      <c r="E43" s="22">
        <v>52.853499999999997</v>
      </c>
      <c r="F43" s="23">
        <v>0.26045769720740902</v>
      </c>
      <c r="G43" s="22"/>
    </row>
    <row r="44" spans="1:7" x14ac:dyDescent="0.2">
      <c r="A44" s="21" t="s">
        <v>198</v>
      </c>
      <c r="B44" s="21" t="s">
        <v>197</v>
      </c>
      <c r="C44" s="21" t="s">
        <v>199</v>
      </c>
      <c r="D44" s="24">
        <v>5679</v>
      </c>
      <c r="E44" s="22">
        <v>52.178652</v>
      </c>
      <c r="F44" s="23">
        <v>0.25713210181552298</v>
      </c>
      <c r="G44" s="22"/>
    </row>
    <row r="45" spans="1:7" x14ac:dyDescent="0.2">
      <c r="A45" s="21" t="s">
        <v>205</v>
      </c>
      <c r="B45" s="21" t="s">
        <v>204</v>
      </c>
      <c r="C45" s="21" t="s">
        <v>177</v>
      </c>
      <c r="D45" s="24">
        <v>30000</v>
      </c>
      <c r="E45" s="22">
        <v>49.893000000000001</v>
      </c>
      <c r="F45" s="23">
        <v>0.245868596909746</v>
      </c>
      <c r="G45" s="22"/>
    </row>
    <row r="46" spans="1:7" x14ac:dyDescent="0.2">
      <c r="A46" s="21" t="s">
        <v>217</v>
      </c>
      <c r="B46" s="21" t="s">
        <v>216</v>
      </c>
      <c r="C46" s="21" t="s">
        <v>114</v>
      </c>
      <c r="D46" s="24">
        <v>13000</v>
      </c>
      <c r="E46" s="22">
        <v>44.576999999999998</v>
      </c>
      <c r="F46" s="23">
        <v>0.21967178651205099</v>
      </c>
      <c r="G46" s="22"/>
    </row>
    <row r="47" spans="1:7" x14ac:dyDescent="0.2">
      <c r="A47" s="21" t="s">
        <v>211</v>
      </c>
      <c r="B47" s="21" t="s">
        <v>210</v>
      </c>
      <c r="C47" s="21" t="s">
        <v>212</v>
      </c>
      <c r="D47" s="24">
        <v>11000</v>
      </c>
      <c r="E47" s="22">
        <v>42.779000000000003</v>
      </c>
      <c r="F47" s="23">
        <v>0.21081139051975301</v>
      </c>
      <c r="G47" s="22"/>
    </row>
    <row r="48" spans="1:7" x14ac:dyDescent="0.2">
      <c r="A48" s="21" t="s">
        <v>227</v>
      </c>
      <c r="B48" s="21" t="s">
        <v>226</v>
      </c>
      <c r="C48" s="21" t="s">
        <v>215</v>
      </c>
      <c r="D48" s="24">
        <v>2500</v>
      </c>
      <c r="E48" s="22">
        <v>40.270000000000003</v>
      </c>
      <c r="F48" s="23">
        <v>0.19844724505552799</v>
      </c>
      <c r="G48" s="22"/>
    </row>
    <row r="49" spans="1:9" x14ac:dyDescent="0.2">
      <c r="A49" s="21" t="s">
        <v>219</v>
      </c>
      <c r="B49" s="21" t="s">
        <v>218</v>
      </c>
      <c r="C49" s="21" t="s">
        <v>220</v>
      </c>
      <c r="D49" s="24">
        <v>3098</v>
      </c>
      <c r="E49" s="22">
        <v>39.418951999999997</v>
      </c>
      <c r="F49" s="23">
        <v>0.194253350568068</v>
      </c>
      <c r="G49" s="22"/>
    </row>
    <row r="50" spans="1:9" x14ac:dyDescent="0.2">
      <c r="A50" s="21" t="s">
        <v>207</v>
      </c>
      <c r="B50" s="21" t="s">
        <v>206</v>
      </c>
      <c r="C50" s="21" t="s">
        <v>125</v>
      </c>
      <c r="D50" s="24">
        <v>5500</v>
      </c>
      <c r="E50" s="22">
        <v>39.039000000000001</v>
      </c>
      <c r="F50" s="23">
        <v>0.192380978388944</v>
      </c>
      <c r="G50" s="22"/>
    </row>
    <row r="51" spans="1:9" x14ac:dyDescent="0.2">
      <c r="A51" s="21" t="s">
        <v>209</v>
      </c>
      <c r="B51" s="21" t="s">
        <v>208</v>
      </c>
      <c r="C51" s="21" t="s">
        <v>156</v>
      </c>
      <c r="D51" s="24">
        <v>2000</v>
      </c>
      <c r="E51" s="22">
        <v>37.795999999999999</v>
      </c>
      <c r="F51" s="23">
        <v>0.18625557671017501</v>
      </c>
      <c r="G51" s="22"/>
    </row>
    <row r="52" spans="1:9" x14ac:dyDescent="0.2">
      <c r="A52" s="21" t="s">
        <v>222</v>
      </c>
      <c r="B52" s="21" t="s">
        <v>221</v>
      </c>
      <c r="C52" s="21" t="s">
        <v>177</v>
      </c>
      <c r="D52" s="24">
        <v>8510</v>
      </c>
      <c r="E52" s="22">
        <v>25.002379999999999</v>
      </c>
      <c r="F52" s="23">
        <v>0.123209670494945</v>
      </c>
      <c r="G52" s="22"/>
    </row>
    <row r="53" spans="1:9" x14ac:dyDescent="0.2">
      <c r="A53" s="21" t="s">
        <v>224</v>
      </c>
      <c r="B53" s="21" t="s">
        <v>223</v>
      </c>
      <c r="C53" s="21" t="s">
        <v>225</v>
      </c>
      <c r="D53" s="24">
        <v>1300</v>
      </c>
      <c r="E53" s="22">
        <v>23.1478</v>
      </c>
      <c r="F53" s="23">
        <v>0.114070452920198</v>
      </c>
      <c r="G53" s="22"/>
    </row>
    <row r="54" spans="1:9" x14ac:dyDescent="0.2">
      <c r="A54" s="21" t="s">
        <v>229</v>
      </c>
      <c r="B54" s="21" t="s">
        <v>228</v>
      </c>
      <c r="C54" s="21" t="s">
        <v>230</v>
      </c>
      <c r="D54" s="24">
        <v>750</v>
      </c>
      <c r="E54" s="22">
        <v>15.99375</v>
      </c>
      <c r="F54" s="23">
        <v>7.8815883427038894E-2</v>
      </c>
      <c r="G54" s="22"/>
    </row>
    <row r="55" spans="1:9" x14ac:dyDescent="0.2">
      <c r="A55" s="21" t="s">
        <v>232</v>
      </c>
      <c r="B55" s="21" t="s">
        <v>231</v>
      </c>
      <c r="C55" s="21" t="s">
        <v>106</v>
      </c>
      <c r="D55" s="24">
        <v>13000</v>
      </c>
      <c r="E55" s="22">
        <v>9.0701000000000001</v>
      </c>
      <c r="F55" s="23">
        <v>4.4696706167820899E-2</v>
      </c>
      <c r="G55" s="22"/>
    </row>
    <row r="56" spans="1:9" x14ac:dyDescent="0.2">
      <c r="A56" s="20" t="s">
        <v>27</v>
      </c>
      <c r="B56" s="20"/>
      <c r="C56" s="20"/>
      <c r="D56" s="20"/>
      <c r="E56" s="25">
        <f>SUM(E7:E55)</f>
        <v>4657.7025340000009</v>
      </c>
      <c r="F56" s="26">
        <f>SUM(F7:F55)</f>
        <v>22.952774674955368</v>
      </c>
      <c r="G56" s="25"/>
      <c r="H56" s="14"/>
      <c r="I56" s="14"/>
    </row>
    <row r="57" spans="1:9" x14ac:dyDescent="0.2">
      <c r="A57" s="21"/>
      <c r="B57" s="21"/>
      <c r="C57" s="21"/>
      <c r="D57" s="21"/>
      <c r="E57" s="22"/>
      <c r="F57" s="23"/>
      <c r="G57" s="22"/>
    </row>
    <row r="58" spans="1:9" x14ac:dyDescent="0.2">
      <c r="A58" s="20" t="s">
        <v>19</v>
      </c>
      <c r="B58" s="21"/>
      <c r="C58" s="21"/>
      <c r="D58" s="21"/>
      <c r="E58" s="22"/>
      <c r="F58" s="23"/>
      <c r="G58" s="22"/>
    </row>
    <row r="59" spans="1:9" x14ac:dyDescent="0.2">
      <c r="A59" s="20" t="s">
        <v>20</v>
      </c>
      <c r="B59" s="21"/>
      <c r="C59" s="21"/>
      <c r="D59" s="21"/>
      <c r="E59" s="22"/>
      <c r="F59" s="23"/>
      <c r="G59" s="22"/>
    </row>
    <row r="60" spans="1:9" x14ac:dyDescent="0.2">
      <c r="A60" s="21" t="s">
        <v>83</v>
      </c>
      <c r="B60" s="21" t="s">
        <v>82</v>
      </c>
      <c r="C60" s="21" t="s">
        <v>84</v>
      </c>
      <c r="D60" s="24">
        <v>1500</v>
      </c>
      <c r="E60" s="22">
        <v>1599.4439178</v>
      </c>
      <c r="F60" s="23">
        <v>7.88192796394911</v>
      </c>
      <c r="G60" s="22">
        <v>7.5449999999999999</v>
      </c>
    </row>
    <row r="61" spans="1:9" x14ac:dyDescent="0.2">
      <c r="A61" s="21" t="s">
        <v>23</v>
      </c>
      <c r="B61" s="21" t="s">
        <v>22</v>
      </c>
      <c r="C61" s="21" t="s">
        <v>24</v>
      </c>
      <c r="D61" s="24">
        <v>1468</v>
      </c>
      <c r="E61" s="22">
        <v>1539.199468</v>
      </c>
      <c r="F61" s="23">
        <v>7.5850482745352501</v>
      </c>
      <c r="G61" s="22">
        <v>8.3815000000000008</v>
      </c>
    </row>
    <row r="62" spans="1:9" x14ac:dyDescent="0.2">
      <c r="A62" s="21" t="s">
        <v>88</v>
      </c>
      <c r="B62" s="21" t="s">
        <v>87</v>
      </c>
      <c r="C62" s="21" t="s">
        <v>21</v>
      </c>
      <c r="D62" s="24">
        <v>2000</v>
      </c>
      <c r="E62" s="22">
        <v>1115.942</v>
      </c>
      <c r="F62" s="23">
        <v>5.4992703139249102</v>
      </c>
      <c r="G62" s="22">
        <v>6.6287000000000003</v>
      </c>
    </row>
    <row r="63" spans="1:9" x14ac:dyDescent="0.2">
      <c r="A63" s="21" t="s">
        <v>1397</v>
      </c>
      <c r="B63" s="21" t="s">
        <v>1398</v>
      </c>
      <c r="C63" s="21" t="s">
        <v>21</v>
      </c>
      <c r="D63" s="24">
        <v>1000</v>
      </c>
      <c r="E63" s="22">
        <v>1058.4904383999999</v>
      </c>
      <c r="F63" s="23">
        <v>5.2161537476557802</v>
      </c>
      <c r="G63" s="22">
        <v>6.7</v>
      </c>
    </row>
    <row r="64" spans="1:9" x14ac:dyDescent="0.2">
      <c r="A64" s="21" t="s">
        <v>102</v>
      </c>
      <c r="B64" s="21" t="s">
        <v>101</v>
      </c>
      <c r="C64" s="21" t="s">
        <v>21</v>
      </c>
      <c r="D64" s="24">
        <v>1000</v>
      </c>
      <c r="E64" s="22">
        <v>1055.9406712</v>
      </c>
      <c r="F64" s="23">
        <v>5.2035887047858296</v>
      </c>
      <c r="G64" s="22">
        <v>6.7187000000000001</v>
      </c>
    </row>
    <row r="65" spans="1:9" x14ac:dyDescent="0.2">
      <c r="A65" s="21" t="s">
        <v>1386</v>
      </c>
      <c r="B65" s="21" t="s">
        <v>1387</v>
      </c>
      <c r="C65" s="21" t="s">
        <v>21</v>
      </c>
      <c r="D65" s="24">
        <v>100</v>
      </c>
      <c r="E65" s="22">
        <v>1052.1423835999999</v>
      </c>
      <c r="F65" s="23">
        <v>5.1848710561603397</v>
      </c>
      <c r="G65" s="22">
        <v>7.0650000000000004</v>
      </c>
    </row>
    <row r="66" spans="1:9" x14ac:dyDescent="0.2">
      <c r="A66" s="21" t="s">
        <v>67</v>
      </c>
      <c r="B66" s="21" t="s">
        <v>66</v>
      </c>
      <c r="C66" s="21" t="s">
        <v>21</v>
      </c>
      <c r="D66" s="24">
        <v>1000</v>
      </c>
      <c r="E66" s="22">
        <v>1035.8243014</v>
      </c>
      <c r="F66" s="23">
        <v>5.10445689035007</v>
      </c>
      <c r="G66" s="22">
        <v>7.6048999999999998</v>
      </c>
    </row>
    <row r="67" spans="1:9" x14ac:dyDescent="0.2">
      <c r="A67" s="21" t="s">
        <v>1384</v>
      </c>
      <c r="B67" s="21" t="s">
        <v>1385</v>
      </c>
      <c r="C67" s="21" t="s">
        <v>84</v>
      </c>
      <c r="D67" s="24">
        <v>1000</v>
      </c>
      <c r="E67" s="22">
        <v>1020.5979041000001</v>
      </c>
      <c r="F67" s="23">
        <v>5.0294224578617097</v>
      </c>
      <c r="G67" s="22">
        <v>6.8095999999999997</v>
      </c>
    </row>
    <row r="68" spans="1:9" x14ac:dyDescent="0.2">
      <c r="A68" s="21" t="s">
        <v>96</v>
      </c>
      <c r="B68" s="21" t="s">
        <v>95</v>
      </c>
      <c r="C68" s="21" t="s">
        <v>21</v>
      </c>
      <c r="D68" s="24">
        <v>500</v>
      </c>
      <c r="E68" s="22">
        <v>521.15540820000001</v>
      </c>
      <c r="F68" s="23">
        <v>2.56821095115667</v>
      </c>
      <c r="G68" s="22">
        <v>7.1345999999999998</v>
      </c>
    </row>
    <row r="69" spans="1:9" x14ac:dyDescent="0.2">
      <c r="A69" s="21" t="s">
        <v>1399</v>
      </c>
      <c r="B69" s="21" t="s">
        <v>1400</v>
      </c>
      <c r="C69" s="21" t="s">
        <v>21</v>
      </c>
      <c r="D69" s="24">
        <v>500</v>
      </c>
      <c r="E69" s="22">
        <v>517.87003419999996</v>
      </c>
      <c r="F69" s="23">
        <v>2.5520208985299799</v>
      </c>
      <c r="G69" s="22">
        <v>6.875</v>
      </c>
    </row>
    <row r="70" spans="1:9" x14ac:dyDescent="0.2">
      <c r="A70" s="21" t="s">
        <v>26</v>
      </c>
      <c r="B70" s="21" t="s">
        <v>25</v>
      </c>
      <c r="C70" s="21" t="s">
        <v>24</v>
      </c>
      <c r="D70" s="24">
        <v>349</v>
      </c>
      <c r="E70" s="22">
        <v>364.91963500000003</v>
      </c>
      <c r="F70" s="23">
        <v>1.79829392183807</v>
      </c>
      <c r="G70" s="22">
        <v>8.3263999999999996</v>
      </c>
    </row>
    <row r="71" spans="1:9" x14ac:dyDescent="0.2">
      <c r="A71" s="20" t="s">
        <v>27</v>
      </c>
      <c r="B71" s="20"/>
      <c r="C71" s="20"/>
      <c r="D71" s="20"/>
      <c r="E71" s="25">
        <f>SUM(E59:E70)</f>
        <v>10881.526161900001</v>
      </c>
      <c r="F71" s="26">
        <f>SUM(F59:F70)</f>
        <v>53.623265180747723</v>
      </c>
      <c r="G71" s="25"/>
      <c r="H71" s="14"/>
      <c r="I71" s="14"/>
    </row>
    <row r="72" spans="1:9" x14ac:dyDescent="0.2">
      <c r="A72" s="21"/>
      <c r="B72" s="21"/>
      <c r="C72" s="21"/>
      <c r="D72" s="21"/>
      <c r="E72" s="22"/>
      <c r="F72" s="23"/>
      <c r="G72" s="22"/>
    </row>
    <row r="73" spans="1:9" x14ac:dyDescent="0.2">
      <c r="A73" s="20" t="s">
        <v>34</v>
      </c>
      <c r="B73" s="21"/>
      <c r="C73" s="21"/>
      <c r="D73" s="21"/>
      <c r="E73" s="22"/>
      <c r="F73" s="23"/>
      <c r="G73" s="22"/>
    </row>
    <row r="74" spans="1:9" x14ac:dyDescent="0.2">
      <c r="A74" s="21" t="s">
        <v>61</v>
      </c>
      <c r="B74" s="21" t="s">
        <v>60</v>
      </c>
      <c r="C74" s="21" t="s">
        <v>35</v>
      </c>
      <c r="D74" s="24">
        <v>3000000</v>
      </c>
      <c r="E74" s="22">
        <v>2958.7820000000002</v>
      </c>
      <c r="F74" s="23">
        <v>14.580634135085299</v>
      </c>
      <c r="G74" s="22">
        <v>7.3824212512499896</v>
      </c>
    </row>
    <row r="75" spans="1:9" x14ac:dyDescent="0.2">
      <c r="A75" s="21" t="s">
        <v>79</v>
      </c>
      <c r="B75" s="21" t="s">
        <v>78</v>
      </c>
      <c r="C75" s="21" t="s">
        <v>35</v>
      </c>
      <c r="D75" s="24">
        <v>41700</v>
      </c>
      <c r="E75" s="22">
        <v>40.341627099999997</v>
      </c>
      <c r="F75" s="23">
        <v>0.19880021750813101</v>
      </c>
      <c r="G75" s="22">
        <v>7.5850179750000004</v>
      </c>
    </row>
    <row r="76" spans="1:9" x14ac:dyDescent="0.2">
      <c r="A76" s="20" t="s">
        <v>27</v>
      </c>
      <c r="B76" s="20"/>
      <c r="C76" s="20"/>
      <c r="D76" s="20"/>
      <c r="E76" s="25">
        <f>SUM(E74:E75)</f>
        <v>2999.1236271000002</v>
      </c>
      <c r="F76" s="26">
        <f>SUM(F74:F75)</f>
        <v>14.77943435259343</v>
      </c>
      <c r="G76" s="25"/>
      <c r="H76" s="14"/>
      <c r="I76" s="14"/>
    </row>
    <row r="77" spans="1:9" x14ac:dyDescent="0.2">
      <c r="A77" s="21"/>
      <c r="B77" s="21"/>
      <c r="C77" s="21"/>
      <c r="D77" s="21"/>
      <c r="E77" s="22"/>
      <c r="F77" s="23"/>
      <c r="G77" s="22"/>
    </row>
    <row r="78" spans="1:9" x14ac:dyDescent="0.2">
      <c r="A78" s="20" t="s">
        <v>1438</v>
      </c>
      <c r="B78" s="21"/>
      <c r="C78" s="21"/>
      <c r="D78" s="21"/>
      <c r="E78" s="22"/>
      <c r="F78" s="23"/>
      <c r="G78" s="22"/>
    </row>
    <row r="79" spans="1:9" x14ac:dyDescent="0.2">
      <c r="A79" s="21" t="s">
        <v>1080</v>
      </c>
      <c r="B79" s="21" t="s">
        <v>1081</v>
      </c>
      <c r="C79" s="21" t="s">
        <v>1082</v>
      </c>
      <c r="D79" s="24">
        <v>636.86800000000005</v>
      </c>
      <c r="E79" s="22">
        <v>72.5108259</v>
      </c>
      <c r="F79" s="23">
        <v>0.357327381091533</v>
      </c>
      <c r="G79" s="22">
        <v>5.62</v>
      </c>
    </row>
    <row r="80" spans="1:9" x14ac:dyDescent="0.2">
      <c r="A80" s="20" t="s">
        <v>27</v>
      </c>
      <c r="B80" s="20"/>
      <c r="C80" s="20"/>
      <c r="D80" s="20"/>
      <c r="E80" s="25">
        <f>SUM(E79:E79)</f>
        <v>72.5108259</v>
      </c>
      <c r="F80" s="26">
        <f>SUM(F79:F79)</f>
        <v>0.357327381091533</v>
      </c>
      <c r="G80" s="25"/>
      <c r="H80" s="14"/>
      <c r="I80" s="14"/>
    </row>
    <row r="81" spans="1:9" x14ac:dyDescent="0.2">
      <c r="A81" s="21"/>
      <c r="B81" s="21"/>
      <c r="C81" s="21"/>
      <c r="D81" s="21"/>
      <c r="E81" s="22"/>
      <c r="F81" s="23"/>
      <c r="G81" s="22"/>
    </row>
    <row r="82" spans="1:9" x14ac:dyDescent="0.2">
      <c r="A82" s="20" t="s">
        <v>37</v>
      </c>
      <c r="B82" s="20"/>
      <c r="C82" s="20"/>
      <c r="D82" s="20"/>
      <c r="E82" s="25">
        <f>E56+E71+E76+E80</f>
        <v>18610.863148900004</v>
      </c>
      <c r="F82" s="26">
        <f>F56+F71+F76+F80</f>
        <v>91.71280158938805</v>
      </c>
      <c r="G82" s="25"/>
      <c r="H82" s="14"/>
      <c r="I82" s="14"/>
    </row>
    <row r="83" spans="1:9" x14ac:dyDescent="0.2">
      <c r="A83" s="20"/>
      <c r="B83" s="20"/>
      <c r="C83" s="20"/>
      <c r="D83" s="20"/>
      <c r="E83" s="25"/>
      <c r="F83" s="26"/>
      <c r="G83" s="25"/>
      <c r="H83" s="14"/>
      <c r="I83" s="14"/>
    </row>
    <row r="84" spans="1:9" x14ac:dyDescent="0.2">
      <c r="A84" s="20" t="s">
        <v>39</v>
      </c>
      <c r="B84" s="20"/>
      <c r="C84" s="20"/>
      <c r="D84" s="20"/>
      <c r="E84" s="25">
        <f>E86-(E56+E71+E76+E80)</f>
        <v>1681.6836126999951</v>
      </c>
      <c r="F84" s="26">
        <f>F86-(F56+F71+F76+F80)</f>
        <v>8.2871984106119498</v>
      </c>
      <c r="G84" s="25"/>
      <c r="H84" s="14"/>
      <c r="I84" s="14"/>
    </row>
    <row r="85" spans="1:9" x14ac:dyDescent="0.2">
      <c r="A85" s="20"/>
      <c r="B85" s="20"/>
      <c r="C85" s="20"/>
      <c r="D85" s="20"/>
      <c r="E85" s="25"/>
      <c r="F85" s="26"/>
      <c r="G85" s="25"/>
      <c r="H85" s="14"/>
      <c r="I85" s="14"/>
    </row>
    <row r="86" spans="1:9" x14ac:dyDescent="0.2">
      <c r="A86" s="27" t="s">
        <v>38</v>
      </c>
      <c r="B86" s="27"/>
      <c r="C86" s="27"/>
      <c r="D86" s="27"/>
      <c r="E86" s="28">
        <v>20292.546761599999</v>
      </c>
      <c r="F86" s="29">
        <v>100</v>
      </c>
      <c r="G86" s="28"/>
      <c r="H86" s="14"/>
      <c r="I86" s="14"/>
    </row>
    <row r="88" spans="1:9" x14ac:dyDescent="0.2">
      <c r="A88" s="14" t="s">
        <v>40</v>
      </c>
    </row>
    <row r="89" spans="1:9" x14ac:dyDescent="0.2">
      <c r="A89" s="14" t="s">
        <v>1439</v>
      </c>
    </row>
    <row r="91" spans="1:9" x14ac:dyDescent="0.2">
      <c r="A91" s="14" t="s">
        <v>41</v>
      </c>
    </row>
    <row r="92" spans="1:9" x14ac:dyDescent="0.2">
      <c r="A92" s="14" t="s">
        <v>42</v>
      </c>
    </row>
    <row r="93" spans="1:9" x14ac:dyDescent="0.2">
      <c r="A93" s="14" t="s">
        <v>43</v>
      </c>
      <c r="B93" s="14"/>
      <c r="C93" s="30" t="s">
        <v>987</v>
      </c>
      <c r="D93" s="14" t="s">
        <v>44</v>
      </c>
    </row>
    <row r="94" spans="1:9" x14ac:dyDescent="0.2">
      <c r="A94" s="7" t="s">
        <v>46</v>
      </c>
      <c r="C94" s="31">
        <v>87.432199999999995</v>
      </c>
      <c r="D94" s="31">
        <v>90.855400000000003</v>
      </c>
    </row>
    <row r="95" spans="1:9" x14ac:dyDescent="0.2">
      <c r="A95" s="7" t="s">
        <v>97</v>
      </c>
      <c r="C95" s="31">
        <v>13.0962</v>
      </c>
      <c r="D95" s="31">
        <v>13.0877</v>
      </c>
    </row>
    <row r="96" spans="1:9" x14ac:dyDescent="0.2">
      <c r="A96" s="7" t="s">
        <v>98</v>
      </c>
      <c r="C96" s="31">
        <v>12.1273</v>
      </c>
      <c r="D96" s="31">
        <v>12.1028</v>
      </c>
    </row>
    <row r="97" spans="1:5" x14ac:dyDescent="0.2">
      <c r="A97" s="7" t="s">
        <v>48</v>
      </c>
      <c r="C97" s="31">
        <v>95.897199999999998</v>
      </c>
      <c r="D97" s="31">
        <v>99.987399999999994</v>
      </c>
    </row>
    <row r="98" spans="1:5" x14ac:dyDescent="0.2">
      <c r="A98" s="7" t="s">
        <v>99</v>
      </c>
      <c r="C98" s="31">
        <v>14.9033</v>
      </c>
      <c r="D98" s="31">
        <v>14.9237</v>
      </c>
    </row>
    <row r="99" spans="1:5" x14ac:dyDescent="0.2">
      <c r="A99" s="7" t="s">
        <v>100</v>
      </c>
      <c r="C99" s="31">
        <v>13.9398</v>
      </c>
      <c r="D99" s="31">
        <v>13.973699999999999</v>
      </c>
    </row>
    <row r="100" spans="1:5" x14ac:dyDescent="0.2">
      <c r="C100" s="31"/>
      <c r="D100" s="31"/>
    </row>
    <row r="101" spans="1:5" x14ac:dyDescent="0.2">
      <c r="A101" s="7" t="s">
        <v>988</v>
      </c>
      <c r="C101" s="31"/>
      <c r="D101" s="31"/>
    </row>
    <row r="103" spans="1:5" x14ac:dyDescent="0.2">
      <c r="A103" s="14" t="s">
        <v>50</v>
      </c>
    </row>
    <row r="104" spans="1:5" x14ac:dyDescent="0.2">
      <c r="A104" s="112" t="s">
        <v>51</v>
      </c>
      <c r="B104" s="113"/>
      <c r="C104" s="32" t="s">
        <v>52</v>
      </c>
    </row>
    <row r="105" spans="1:5" x14ac:dyDescent="0.2">
      <c r="A105" s="108" t="s">
        <v>97</v>
      </c>
      <c r="B105" s="109"/>
      <c r="C105" s="33">
        <v>0.52</v>
      </c>
    </row>
    <row r="106" spans="1:5" x14ac:dyDescent="0.2">
      <c r="A106" s="108" t="s">
        <v>98</v>
      </c>
      <c r="B106" s="109"/>
      <c r="C106" s="33">
        <v>0.5</v>
      </c>
    </row>
    <row r="107" spans="1:5" x14ac:dyDescent="0.2">
      <c r="A107" s="108" t="s">
        <v>99</v>
      </c>
      <c r="B107" s="109"/>
      <c r="C107" s="33">
        <v>0.61</v>
      </c>
    </row>
    <row r="108" spans="1:5" x14ac:dyDescent="0.2">
      <c r="A108" s="108" t="s">
        <v>100</v>
      </c>
      <c r="B108" s="109"/>
      <c r="C108" s="33">
        <v>0.56000000000000005</v>
      </c>
    </row>
    <row r="109" spans="1:5" x14ac:dyDescent="0.2">
      <c r="A109" s="7" t="s">
        <v>53</v>
      </c>
    </row>
    <row r="110" spans="1:5" x14ac:dyDescent="0.2">
      <c r="A110" s="7" t="s">
        <v>54</v>
      </c>
    </row>
    <row r="112" spans="1:5" x14ac:dyDescent="0.2">
      <c r="A112" s="14" t="s">
        <v>1111</v>
      </c>
      <c r="D112" s="34">
        <v>10.1884706797672</v>
      </c>
      <c r="E112" s="10" t="s">
        <v>55</v>
      </c>
    </row>
    <row r="114" spans="1:9" x14ac:dyDescent="0.2">
      <c r="A114" s="14" t="s">
        <v>957</v>
      </c>
      <c r="D114" s="30" t="s">
        <v>56</v>
      </c>
    </row>
    <row r="116" spans="1:9" x14ac:dyDescent="0.2">
      <c r="A116" s="56" t="s">
        <v>1112</v>
      </c>
      <c r="B116" s="57"/>
      <c r="C116" s="57"/>
      <c r="D116" s="57"/>
      <c r="E116" s="11"/>
      <c r="G116" s="11"/>
      <c r="H116" s="57"/>
      <c r="I116" s="57"/>
    </row>
    <row r="117" spans="1:9" x14ac:dyDescent="0.2">
      <c r="A117" s="56"/>
      <c r="B117" s="57"/>
      <c r="C117" s="57"/>
      <c r="D117" s="57"/>
      <c r="E117" s="11"/>
      <c r="G117" s="11"/>
      <c r="H117" s="57"/>
      <c r="I117" s="57"/>
    </row>
    <row r="118" spans="1:9" x14ac:dyDescent="0.2">
      <c r="A118" s="56" t="s">
        <v>993</v>
      </c>
      <c r="B118" s="57"/>
      <c r="C118" s="57"/>
      <c r="D118" s="57"/>
      <c r="E118" s="11"/>
      <c r="G118" s="11"/>
      <c r="H118" s="57"/>
      <c r="I118" s="57"/>
    </row>
    <row r="119" spans="1:9" x14ac:dyDescent="0.2">
      <c r="A119" s="66"/>
      <c r="B119" s="57"/>
      <c r="C119" s="57"/>
      <c r="D119" s="57"/>
      <c r="E119" s="11"/>
      <c r="G119" s="11"/>
      <c r="H119" s="57"/>
      <c r="I119" s="57"/>
    </row>
    <row r="120" spans="1:9" x14ac:dyDescent="0.2">
      <c r="A120" s="57"/>
      <c r="B120" s="57"/>
      <c r="C120" s="57"/>
      <c r="D120" s="57"/>
      <c r="E120" s="11"/>
      <c r="G120" s="11"/>
      <c r="H120" s="57"/>
      <c r="I120" s="57"/>
    </row>
    <row r="121" spans="1:9" x14ac:dyDescent="0.2">
      <c r="A121" s="57"/>
      <c r="B121" s="57"/>
      <c r="C121" s="57"/>
      <c r="D121" s="57"/>
      <c r="E121" s="11"/>
      <c r="G121" s="11"/>
      <c r="H121" s="57"/>
      <c r="I121" s="57"/>
    </row>
    <row r="122" spans="1:9" x14ac:dyDescent="0.2">
      <c r="A122" s="57"/>
      <c r="B122" s="57"/>
      <c r="C122" s="57"/>
      <c r="D122" s="57"/>
      <c r="E122" s="11"/>
      <c r="G122" s="11"/>
      <c r="H122" s="57"/>
      <c r="I122" s="57"/>
    </row>
    <row r="123" spans="1:9" x14ac:dyDescent="0.2">
      <c r="A123" s="57"/>
      <c r="B123" s="57"/>
      <c r="C123" s="57"/>
      <c r="D123" s="57"/>
      <c r="E123" s="11"/>
      <c r="G123" s="11"/>
      <c r="H123" s="57"/>
      <c r="I123" s="57"/>
    </row>
    <row r="124" spans="1:9" x14ac:dyDescent="0.2">
      <c r="A124" s="57"/>
      <c r="B124" s="57"/>
      <c r="C124" s="57"/>
      <c r="D124" s="57"/>
      <c r="E124" s="11"/>
      <c r="G124" s="11"/>
      <c r="H124" s="57"/>
      <c r="I124" s="57"/>
    </row>
    <row r="125" spans="1:9" x14ac:dyDescent="0.2">
      <c r="A125" s="57"/>
      <c r="B125" s="57"/>
      <c r="C125" s="57"/>
      <c r="D125" s="57"/>
      <c r="E125" s="11"/>
      <c r="G125" s="11"/>
      <c r="H125" s="57"/>
      <c r="I125" s="57"/>
    </row>
    <row r="126" spans="1:9" x14ac:dyDescent="0.2">
      <c r="A126" s="57"/>
      <c r="B126" s="57"/>
      <c r="C126" s="57"/>
      <c r="D126" s="57"/>
      <c r="E126" s="11"/>
      <c r="G126" s="11"/>
      <c r="H126" s="57"/>
      <c r="I126" s="57"/>
    </row>
    <row r="127" spans="1:9" x14ac:dyDescent="0.2">
      <c r="A127" s="57"/>
      <c r="B127" s="57"/>
      <c r="C127" s="57"/>
      <c r="D127" s="57"/>
      <c r="E127" s="11"/>
      <c r="G127" s="11"/>
      <c r="H127" s="57"/>
      <c r="I127" s="57"/>
    </row>
    <row r="128" spans="1:9" x14ac:dyDescent="0.2">
      <c r="A128" s="57"/>
      <c r="B128" s="57"/>
      <c r="C128" s="57"/>
      <c r="D128" s="57"/>
      <c r="E128" s="11"/>
      <c r="G128" s="11"/>
      <c r="H128" s="57"/>
      <c r="I128" s="57"/>
    </row>
    <row r="129" spans="1:9" x14ac:dyDescent="0.2">
      <c r="A129" s="57"/>
      <c r="B129" s="57"/>
      <c r="C129" s="57"/>
      <c r="D129" s="57"/>
      <c r="E129" s="11"/>
      <c r="G129" s="11"/>
      <c r="H129" s="57"/>
      <c r="I129" s="57"/>
    </row>
    <row r="130" spans="1:9" x14ac:dyDescent="0.2">
      <c r="A130" s="57"/>
      <c r="B130" s="57"/>
      <c r="C130" s="57"/>
      <c r="D130" s="57"/>
      <c r="E130" s="11"/>
      <c r="G130" s="11"/>
      <c r="H130" s="57"/>
      <c r="I130" s="57"/>
    </row>
    <row r="131" spans="1:9" x14ac:dyDescent="0.2">
      <c r="A131" s="57"/>
      <c r="B131" s="57"/>
      <c r="C131" s="57"/>
      <c r="D131" s="57"/>
      <c r="E131" s="11"/>
      <c r="G131" s="11"/>
      <c r="H131" s="57"/>
      <c r="I131" s="57"/>
    </row>
    <row r="132" spans="1:9" x14ac:dyDescent="0.2">
      <c r="A132" s="57"/>
      <c r="B132" s="57"/>
      <c r="C132" s="57"/>
      <c r="D132" s="57"/>
      <c r="E132" s="11"/>
      <c r="G132" s="11"/>
      <c r="H132" s="57"/>
      <c r="I132" s="57"/>
    </row>
    <row r="133" spans="1:9" x14ac:dyDescent="0.2">
      <c r="A133" s="57"/>
      <c r="B133" s="57"/>
      <c r="C133" s="57"/>
      <c r="D133" s="57"/>
      <c r="E133" s="11"/>
      <c r="G133" s="11"/>
      <c r="H133" s="57"/>
      <c r="I133" s="57"/>
    </row>
    <row r="134" spans="1:9" x14ac:dyDescent="0.2">
      <c r="A134" s="57"/>
      <c r="B134" s="57"/>
      <c r="C134" s="57"/>
      <c r="D134" s="57"/>
      <c r="E134" s="11"/>
      <c r="G134" s="11"/>
      <c r="H134" s="57"/>
      <c r="I134" s="57"/>
    </row>
    <row r="135" spans="1:9" x14ac:dyDescent="0.2">
      <c r="A135" s="57"/>
      <c r="B135" s="57"/>
      <c r="C135" s="57"/>
      <c r="D135" s="57"/>
      <c r="E135" s="11"/>
      <c r="G135" s="11"/>
      <c r="H135" s="57"/>
      <c r="I135" s="57"/>
    </row>
    <row r="136" spans="1:9" x14ac:dyDescent="0.2">
      <c r="A136" s="56" t="s">
        <v>1401</v>
      </c>
      <c r="B136" s="57"/>
      <c r="C136" s="57"/>
      <c r="D136" s="57"/>
      <c r="E136" s="11"/>
      <c r="G136" s="11"/>
      <c r="H136" s="57"/>
      <c r="I136" s="57"/>
    </row>
    <row r="137" spans="1:9" x14ac:dyDescent="0.2">
      <c r="A137" s="57"/>
      <c r="B137" s="57"/>
      <c r="C137" s="57"/>
      <c r="D137" s="57"/>
      <c r="E137" s="11"/>
      <c r="G137" s="11"/>
      <c r="H137" s="57"/>
      <c r="I137" s="57"/>
    </row>
    <row r="138" spans="1:9" x14ac:dyDescent="0.2">
      <c r="A138" s="56" t="s">
        <v>994</v>
      </c>
      <c r="B138" s="57"/>
      <c r="C138" s="57"/>
      <c r="D138" s="57"/>
      <c r="E138" s="11"/>
      <c r="G138" s="11"/>
      <c r="H138" s="57"/>
      <c r="I138" s="57"/>
    </row>
    <row r="139" spans="1:9" x14ac:dyDescent="0.2">
      <c r="A139" s="57"/>
      <c r="B139" s="57"/>
      <c r="C139" s="57"/>
      <c r="D139" s="57"/>
      <c r="E139" s="11"/>
      <c r="G139" s="11"/>
      <c r="H139" s="57"/>
      <c r="I139" s="57"/>
    </row>
    <row r="140" spans="1:9" x14ac:dyDescent="0.2">
      <c r="A140" s="57"/>
      <c r="B140" s="57"/>
      <c r="C140" s="57"/>
      <c r="D140" s="57"/>
      <c r="E140" s="11"/>
      <c r="G140" s="11"/>
      <c r="H140" s="57"/>
      <c r="I140" s="57"/>
    </row>
    <row r="141" spans="1:9" x14ac:dyDescent="0.2">
      <c r="A141" s="57"/>
      <c r="B141" s="57"/>
      <c r="C141" s="57"/>
      <c r="D141" s="57"/>
      <c r="E141" s="11"/>
      <c r="G141" s="11"/>
      <c r="H141" s="57"/>
      <c r="I141" s="57"/>
    </row>
    <row r="142" spans="1:9" x14ac:dyDescent="0.2">
      <c r="A142" s="57"/>
      <c r="B142" s="57"/>
      <c r="C142" s="57"/>
      <c r="D142" s="57"/>
      <c r="E142" s="11"/>
      <c r="G142" s="11"/>
      <c r="H142" s="57"/>
      <c r="I142" s="57"/>
    </row>
    <row r="143" spans="1:9" x14ac:dyDescent="0.2">
      <c r="A143" s="57"/>
      <c r="B143" s="57"/>
      <c r="C143" s="57"/>
      <c r="D143" s="57"/>
      <c r="E143" s="11"/>
      <c r="G143" s="11"/>
      <c r="H143" s="57"/>
      <c r="I143" s="57"/>
    </row>
    <row r="144" spans="1:9" x14ac:dyDescent="0.2">
      <c r="A144" s="57"/>
      <c r="B144" s="57"/>
      <c r="C144" s="57"/>
      <c r="D144" s="57"/>
      <c r="E144" s="11"/>
      <c r="G144" s="11"/>
      <c r="H144" s="57"/>
      <c r="I144" s="57"/>
    </row>
    <row r="145" spans="1:9" x14ac:dyDescent="0.2">
      <c r="A145" s="57"/>
      <c r="B145" s="57"/>
      <c r="C145" s="57"/>
      <c r="D145" s="57"/>
      <c r="E145" s="11"/>
      <c r="G145" s="11"/>
      <c r="H145" s="57"/>
      <c r="I145" s="57"/>
    </row>
    <row r="146" spans="1:9" x14ac:dyDescent="0.2">
      <c r="A146" s="57"/>
      <c r="B146" s="57"/>
      <c r="C146" s="57"/>
      <c r="D146" s="57"/>
      <c r="E146" s="11"/>
      <c r="G146" s="11"/>
      <c r="H146" s="57"/>
      <c r="I146" s="57"/>
    </row>
    <row r="147" spans="1:9" x14ac:dyDescent="0.2">
      <c r="A147" s="57"/>
      <c r="B147" s="57"/>
      <c r="C147" s="57"/>
      <c r="D147" s="57"/>
      <c r="E147" s="11"/>
      <c r="G147" s="11"/>
      <c r="H147" s="57"/>
      <c r="I147" s="57"/>
    </row>
    <row r="148" spans="1:9" x14ac:dyDescent="0.2">
      <c r="A148" s="57"/>
      <c r="B148" s="57"/>
      <c r="C148" s="57"/>
      <c r="D148" s="57"/>
      <c r="E148" s="11"/>
      <c r="G148" s="11"/>
      <c r="H148" s="57"/>
      <c r="I148" s="57"/>
    </row>
    <row r="149" spans="1:9" x14ac:dyDescent="0.2">
      <c r="A149" s="57"/>
      <c r="B149" s="57"/>
      <c r="C149" s="57"/>
      <c r="D149" s="57"/>
      <c r="E149" s="11"/>
      <c r="G149" s="11"/>
      <c r="H149" s="57"/>
      <c r="I149" s="57"/>
    </row>
    <row r="150" spans="1:9" x14ac:dyDescent="0.2">
      <c r="A150" s="57"/>
      <c r="B150" s="57"/>
      <c r="C150" s="57"/>
      <c r="D150" s="57"/>
      <c r="E150" s="11"/>
      <c r="G150" s="11"/>
      <c r="H150" s="57"/>
      <c r="I150" s="57"/>
    </row>
    <row r="151" spans="1:9" x14ac:dyDescent="0.2">
      <c r="A151" s="57"/>
      <c r="B151" s="57"/>
      <c r="C151" s="57"/>
      <c r="D151" s="57"/>
      <c r="E151" s="11"/>
      <c r="G151" s="11"/>
      <c r="H151" s="57"/>
      <c r="I151" s="57"/>
    </row>
    <row r="152" spans="1:9" x14ac:dyDescent="0.2">
      <c r="A152" s="57"/>
      <c r="B152" s="57"/>
      <c r="C152" s="57"/>
      <c r="D152" s="57"/>
      <c r="E152" s="11"/>
      <c r="G152" s="11"/>
      <c r="H152" s="57"/>
      <c r="I152" s="57"/>
    </row>
    <row r="153" spans="1:9" x14ac:dyDescent="0.2">
      <c r="A153" s="57"/>
      <c r="B153" s="57"/>
      <c r="C153" s="57"/>
      <c r="D153" s="57"/>
      <c r="E153" s="11"/>
      <c r="G153" s="11"/>
      <c r="H153" s="57"/>
      <c r="I153" s="57"/>
    </row>
    <row r="154" spans="1:9" x14ac:dyDescent="0.2">
      <c r="A154" s="57"/>
      <c r="B154" s="57"/>
      <c r="C154" s="57"/>
      <c r="D154" s="57"/>
      <c r="E154" s="11"/>
      <c r="G154" s="11"/>
      <c r="H154" s="57"/>
      <c r="I154" s="57"/>
    </row>
    <row r="155" spans="1:9" x14ac:dyDescent="0.2">
      <c r="A155" s="56" t="s">
        <v>1402</v>
      </c>
      <c r="B155" s="57"/>
      <c r="C155" s="57"/>
      <c r="D155" s="57"/>
      <c r="E155" s="11"/>
      <c r="G155" s="11"/>
      <c r="H155" s="57"/>
      <c r="I155" s="57"/>
    </row>
    <row r="156" spans="1:9" x14ac:dyDescent="0.2">
      <c r="A156" s="57"/>
      <c r="B156" s="57"/>
      <c r="C156" s="57"/>
      <c r="D156" s="57"/>
      <c r="E156" s="11"/>
      <c r="G156" s="11"/>
      <c r="H156" s="57"/>
      <c r="I156" s="57"/>
    </row>
    <row r="157" spans="1:9" x14ac:dyDescent="0.2">
      <c r="A157" s="57" t="s">
        <v>992</v>
      </c>
      <c r="B157" s="57"/>
      <c r="C157" s="57"/>
      <c r="D157" s="57"/>
      <c r="E157" s="11"/>
      <c r="G157" s="11"/>
      <c r="H157" s="57"/>
      <c r="I157" s="57"/>
    </row>
    <row r="160" spans="1:9" x14ac:dyDescent="0.2">
      <c r="A160" s="66"/>
    </row>
    <row r="161" spans="1:1" x14ac:dyDescent="0.2">
      <c r="A161" s="57"/>
    </row>
    <row r="162" spans="1:1" x14ac:dyDescent="0.2">
      <c r="A162" s="66"/>
    </row>
  </sheetData>
  <mergeCells count="6">
    <mergeCell ref="A108:B108"/>
    <mergeCell ref="A1:G1"/>
    <mergeCell ref="A104:B104"/>
    <mergeCell ref="A105:B105"/>
    <mergeCell ref="A106:B106"/>
    <mergeCell ref="A107:B107"/>
  </mergeCells>
  <conditionalFormatting sqref="F2:F3">
    <cfRule type="cellIs" dxfId="87" priority="2" stopIfTrue="1" operator="between">
      <formula>0.009</formula>
      <formula>-0.009</formula>
    </cfRule>
  </conditionalFormatting>
  <conditionalFormatting sqref="F5:F65538">
    <cfRule type="cellIs" dxfId="86" priority="1" stopIfTrue="1" operator="between">
      <formula>0.009</formula>
      <formula>-0.009</formula>
    </cfRule>
  </conditionalFormatting>
  <hyperlinks>
    <hyperlink ref="A117" r:id="rId1" tooltip="https://www.franklintempletonindia.com/downloadsServlet/pdf/product-labels-jg9o5k7l" display="https://www.franklintempletonindia.com/downloadsServlet/pdf/product-labels-jg9o5k7l" xr:uid="{00000000-0004-0000-0C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40"/>
  <sheetViews>
    <sheetView topLeftCell="A73" workbookViewId="0">
      <selection activeCell="A107" sqref="A107"/>
    </sheetView>
  </sheetViews>
  <sheetFormatPr defaultColWidth="9.140625" defaultRowHeight="11.25" x14ac:dyDescent="0.2"/>
  <cols>
    <col min="1" max="1" width="40.5703125" style="7" bestFit="1" customWidth="1"/>
    <col min="2" max="2" width="51.7109375" style="7" bestFit="1" customWidth="1"/>
    <col min="3" max="3" width="35.42578125" style="7" bestFit="1" customWidth="1"/>
    <col min="4" max="4" width="15.42578125" style="7" bestFit="1" customWidth="1"/>
    <col min="5" max="5" width="26" style="10" customWidth="1"/>
    <col min="6" max="6" width="13.5703125" style="11" bestFit="1" customWidth="1"/>
    <col min="7" max="7" width="4.5703125" style="10" bestFit="1" customWidth="1"/>
    <col min="8" max="16384" width="9.140625" style="7"/>
  </cols>
  <sheetData>
    <row r="1" spans="1:7" s="1" customFormat="1" ht="15" x14ac:dyDescent="0.2">
      <c r="A1" s="110" t="s">
        <v>8</v>
      </c>
      <c r="B1" s="111"/>
      <c r="C1" s="111"/>
      <c r="D1" s="111"/>
      <c r="E1" s="111"/>
      <c r="F1" s="111"/>
      <c r="G1" s="111"/>
    </row>
    <row r="2" spans="1:7" s="1" customFormat="1" ht="12" x14ac:dyDescent="0.2">
      <c r="E2" s="5"/>
      <c r="F2" s="9"/>
      <c r="G2" s="10"/>
    </row>
    <row r="3" spans="1:7" s="1" customFormat="1" ht="12" x14ac:dyDescent="0.2">
      <c r="A3" s="8" t="s">
        <v>7</v>
      </c>
      <c r="B3" s="2"/>
      <c r="C3" s="3"/>
      <c r="D3" s="3"/>
      <c r="E3" s="4"/>
      <c r="F3" s="9"/>
      <c r="G3" s="10"/>
    </row>
    <row r="4" spans="1:7" s="1" customFormat="1" ht="33.75" x14ac:dyDescent="0.2">
      <c r="A4" s="6" t="s">
        <v>2</v>
      </c>
      <c r="B4" s="6" t="s">
        <v>0</v>
      </c>
      <c r="C4" s="13" t="s">
        <v>4</v>
      </c>
      <c r="D4" s="13" t="s">
        <v>1</v>
      </c>
      <c r="E4" s="52" t="s">
        <v>6</v>
      </c>
      <c r="F4" s="12" t="s">
        <v>3</v>
      </c>
      <c r="G4" s="12" t="s">
        <v>5</v>
      </c>
    </row>
    <row r="5" spans="1:7" x14ac:dyDescent="0.2">
      <c r="A5" s="16" t="s">
        <v>103</v>
      </c>
      <c r="B5" s="17"/>
      <c r="C5" s="17"/>
      <c r="D5" s="17"/>
      <c r="E5" s="18"/>
      <c r="F5" s="19"/>
      <c r="G5" s="18"/>
    </row>
    <row r="6" spans="1:7" x14ac:dyDescent="0.2">
      <c r="A6" s="20" t="s">
        <v>20</v>
      </c>
      <c r="B6" s="21"/>
      <c r="C6" s="21"/>
      <c r="D6" s="21"/>
      <c r="E6" s="22"/>
      <c r="F6" s="23"/>
      <c r="G6" s="22"/>
    </row>
    <row r="7" spans="1:7" x14ac:dyDescent="0.2">
      <c r="A7" s="21" t="s">
        <v>105</v>
      </c>
      <c r="B7" s="21" t="s">
        <v>104</v>
      </c>
      <c r="C7" s="21" t="s">
        <v>106</v>
      </c>
      <c r="D7" s="24">
        <v>1063481</v>
      </c>
      <c r="E7" s="22">
        <v>10113.704309999999</v>
      </c>
      <c r="F7" s="23">
        <v>4.8473634445130598</v>
      </c>
      <c r="G7" s="22"/>
    </row>
    <row r="8" spans="1:7" x14ac:dyDescent="0.2">
      <c r="A8" s="21" t="s">
        <v>108</v>
      </c>
      <c r="B8" s="21" t="s">
        <v>107</v>
      </c>
      <c r="C8" s="21" t="s">
        <v>106</v>
      </c>
      <c r="D8" s="24">
        <v>690889</v>
      </c>
      <c r="E8" s="22">
        <v>9313.1837200000009</v>
      </c>
      <c r="F8" s="23">
        <v>4.4636846137300399</v>
      </c>
      <c r="G8" s="22"/>
    </row>
    <row r="9" spans="1:7" x14ac:dyDescent="0.2">
      <c r="A9" s="21" t="s">
        <v>121</v>
      </c>
      <c r="B9" s="21" t="s">
        <v>120</v>
      </c>
      <c r="C9" s="21" t="s">
        <v>122</v>
      </c>
      <c r="D9" s="24">
        <v>495020</v>
      </c>
      <c r="E9" s="22">
        <v>6752.0727999999999</v>
      </c>
      <c r="F9" s="23">
        <v>3.23617834397721</v>
      </c>
      <c r="G9" s="22"/>
    </row>
    <row r="10" spans="1:7" x14ac:dyDescent="0.2">
      <c r="A10" s="21" t="s">
        <v>143</v>
      </c>
      <c r="B10" s="21" t="s">
        <v>142</v>
      </c>
      <c r="C10" s="21" t="s">
        <v>144</v>
      </c>
      <c r="D10" s="24">
        <v>178448</v>
      </c>
      <c r="E10" s="22">
        <v>6115.4129599999997</v>
      </c>
      <c r="F10" s="23">
        <v>2.9310357829124101</v>
      </c>
      <c r="G10" s="22"/>
    </row>
    <row r="11" spans="1:7" x14ac:dyDescent="0.2">
      <c r="A11" s="21" t="s">
        <v>110</v>
      </c>
      <c r="B11" s="21" t="s">
        <v>109</v>
      </c>
      <c r="C11" s="21" t="s">
        <v>111</v>
      </c>
      <c r="D11" s="24">
        <v>165175</v>
      </c>
      <c r="E11" s="22">
        <v>6043.7532499999998</v>
      </c>
      <c r="F11" s="23">
        <v>2.8966902406608899</v>
      </c>
      <c r="G11" s="22"/>
    </row>
    <row r="12" spans="1:7" x14ac:dyDescent="0.2">
      <c r="A12" s="21" t="s">
        <v>113</v>
      </c>
      <c r="B12" s="21" t="s">
        <v>112</v>
      </c>
      <c r="C12" s="21" t="s">
        <v>114</v>
      </c>
      <c r="D12" s="24">
        <v>306603</v>
      </c>
      <c r="E12" s="22">
        <v>5759.2307520000004</v>
      </c>
      <c r="F12" s="23">
        <v>2.76032240611949</v>
      </c>
      <c r="G12" s="22"/>
    </row>
    <row r="13" spans="1:7" x14ac:dyDescent="0.2">
      <c r="A13" s="21" t="s">
        <v>116</v>
      </c>
      <c r="B13" s="21" t="s">
        <v>115</v>
      </c>
      <c r="C13" s="21" t="s">
        <v>117</v>
      </c>
      <c r="D13" s="24">
        <v>326668</v>
      </c>
      <c r="E13" s="22">
        <v>4709.8992239999998</v>
      </c>
      <c r="F13" s="23">
        <v>2.25739181470672</v>
      </c>
      <c r="G13" s="22"/>
    </row>
    <row r="14" spans="1:7" x14ac:dyDescent="0.2">
      <c r="A14" s="21" t="s">
        <v>127</v>
      </c>
      <c r="B14" s="21" t="s">
        <v>126</v>
      </c>
      <c r="C14" s="21" t="s">
        <v>117</v>
      </c>
      <c r="D14" s="24">
        <v>338001</v>
      </c>
      <c r="E14" s="22">
        <v>4681.6518509999996</v>
      </c>
      <c r="F14" s="23">
        <v>2.24385322596744</v>
      </c>
      <c r="G14" s="22"/>
    </row>
    <row r="15" spans="1:7" x14ac:dyDescent="0.2">
      <c r="A15" s="21" t="s">
        <v>158</v>
      </c>
      <c r="B15" s="21" t="s">
        <v>157</v>
      </c>
      <c r="C15" s="21" t="s">
        <v>159</v>
      </c>
      <c r="D15" s="24">
        <v>184612</v>
      </c>
      <c r="E15" s="22">
        <v>4641.8841279999997</v>
      </c>
      <c r="F15" s="23">
        <v>2.2247930872850099</v>
      </c>
      <c r="G15" s="22"/>
    </row>
    <row r="16" spans="1:7" x14ac:dyDescent="0.2">
      <c r="A16" s="21" t="s">
        <v>164</v>
      </c>
      <c r="B16" s="21" t="s">
        <v>163</v>
      </c>
      <c r="C16" s="21" t="s">
        <v>165</v>
      </c>
      <c r="D16" s="24">
        <v>81355</v>
      </c>
      <c r="E16" s="22">
        <v>4551.4054749999996</v>
      </c>
      <c r="F16" s="23">
        <v>2.1814278769112598</v>
      </c>
      <c r="G16" s="22"/>
    </row>
    <row r="17" spans="1:7" x14ac:dyDescent="0.2">
      <c r="A17" s="21" t="s">
        <v>192</v>
      </c>
      <c r="B17" s="21" t="s">
        <v>191</v>
      </c>
      <c r="C17" s="21" t="s">
        <v>193</v>
      </c>
      <c r="D17" s="24">
        <v>608166</v>
      </c>
      <c r="E17" s="22">
        <v>4241.3496839999998</v>
      </c>
      <c r="F17" s="23">
        <v>2.0328222759380501</v>
      </c>
      <c r="G17" s="22"/>
    </row>
    <row r="18" spans="1:7" x14ac:dyDescent="0.2">
      <c r="A18" s="21" t="s">
        <v>137</v>
      </c>
      <c r="B18" s="21" t="s">
        <v>136</v>
      </c>
      <c r="C18" s="21" t="s">
        <v>138</v>
      </c>
      <c r="D18" s="24">
        <v>56019</v>
      </c>
      <c r="E18" s="22">
        <v>4150.4477100000004</v>
      </c>
      <c r="F18" s="23">
        <v>1.9892541734608999</v>
      </c>
      <c r="G18" s="22"/>
    </row>
    <row r="19" spans="1:7" x14ac:dyDescent="0.2">
      <c r="A19" s="21" t="s">
        <v>234</v>
      </c>
      <c r="B19" s="21" t="s">
        <v>233</v>
      </c>
      <c r="C19" s="21" t="s">
        <v>135</v>
      </c>
      <c r="D19" s="24">
        <v>1033458</v>
      </c>
      <c r="E19" s="22">
        <v>4016.5345170000001</v>
      </c>
      <c r="F19" s="23">
        <v>1.9250713679734499</v>
      </c>
      <c r="G19" s="22"/>
    </row>
    <row r="20" spans="1:7" x14ac:dyDescent="0.2">
      <c r="A20" s="21" t="s">
        <v>152</v>
      </c>
      <c r="B20" s="21" t="s">
        <v>151</v>
      </c>
      <c r="C20" s="21" t="s">
        <v>153</v>
      </c>
      <c r="D20" s="24">
        <v>2251694</v>
      </c>
      <c r="E20" s="22">
        <v>3969.5113529999999</v>
      </c>
      <c r="F20" s="23">
        <v>1.90253379328941</v>
      </c>
      <c r="G20" s="22"/>
    </row>
    <row r="21" spans="1:7" x14ac:dyDescent="0.2">
      <c r="A21" s="21" t="s">
        <v>146</v>
      </c>
      <c r="B21" s="21" t="s">
        <v>145</v>
      </c>
      <c r="C21" s="21" t="s">
        <v>147</v>
      </c>
      <c r="D21" s="24">
        <v>246269</v>
      </c>
      <c r="E21" s="22">
        <v>3926.2666669999999</v>
      </c>
      <c r="F21" s="23">
        <v>1.8818071926631099</v>
      </c>
      <c r="G21" s="22"/>
    </row>
    <row r="22" spans="1:7" x14ac:dyDescent="0.2">
      <c r="A22" s="21" t="s">
        <v>236</v>
      </c>
      <c r="B22" s="21" t="s">
        <v>235</v>
      </c>
      <c r="C22" s="21" t="s">
        <v>237</v>
      </c>
      <c r="D22" s="24">
        <v>2642307</v>
      </c>
      <c r="E22" s="22">
        <v>3769.7793969999998</v>
      </c>
      <c r="F22" s="23">
        <v>1.8068049334632299</v>
      </c>
      <c r="G22" s="22"/>
    </row>
    <row r="23" spans="1:7" x14ac:dyDescent="0.2">
      <c r="A23" s="21" t="s">
        <v>239</v>
      </c>
      <c r="B23" s="21" t="s">
        <v>238</v>
      </c>
      <c r="C23" s="21" t="s">
        <v>172</v>
      </c>
      <c r="D23" s="24">
        <v>107768</v>
      </c>
      <c r="E23" s="22">
        <v>3628.5485600000002</v>
      </c>
      <c r="F23" s="23">
        <v>1.7391148789067701</v>
      </c>
      <c r="G23" s="22"/>
    </row>
    <row r="24" spans="1:7" x14ac:dyDescent="0.2">
      <c r="A24" s="21" t="s">
        <v>241</v>
      </c>
      <c r="B24" s="21" t="s">
        <v>240</v>
      </c>
      <c r="C24" s="21" t="s">
        <v>125</v>
      </c>
      <c r="D24" s="24">
        <v>74613</v>
      </c>
      <c r="E24" s="22">
        <v>3490.0230750000001</v>
      </c>
      <c r="F24" s="23">
        <v>1.6727214634439</v>
      </c>
      <c r="G24" s="22"/>
    </row>
    <row r="25" spans="1:7" x14ac:dyDescent="0.2">
      <c r="A25" s="21" t="s">
        <v>243</v>
      </c>
      <c r="B25" s="21" t="s">
        <v>242</v>
      </c>
      <c r="C25" s="21" t="s">
        <v>147</v>
      </c>
      <c r="D25" s="24">
        <v>218284</v>
      </c>
      <c r="E25" s="22">
        <v>3281.4633720000002</v>
      </c>
      <c r="F25" s="23">
        <v>1.5727615823426599</v>
      </c>
      <c r="G25" s="22"/>
    </row>
    <row r="26" spans="1:7" x14ac:dyDescent="0.2">
      <c r="A26" s="21" t="s">
        <v>245</v>
      </c>
      <c r="B26" s="21" t="s">
        <v>244</v>
      </c>
      <c r="C26" s="21" t="s">
        <v>144</v>
      </c>
      <c r="D26" s="24">
        <v>58581</v>
      </c>
      <c r="E26" s="22">
        <v>3205.845225</v>
      </c>
      <c r="F26" s="23">
        <v>1.53651881408739</v>
      </c>
      <c r="G26" s="22"/>
    </row>
    <row r="27" spans="1:7" x14ac:dyDescent="0.2">
      <c r="A27" s="21" t="s">
        <v>129</v>
      </c>
      <c r="B27" s="21" t="s">
        <v>128</v>
      </c>
      <c r="C27" s="21" t="s">
        <v>130</v>
      </c>
      <c r="D27" s="24">
        <v>25868</v>
      </c>
      <c r="E27" s="22">
        <v>3161.5869600000001</v>
      </c>
      <c r="F27" s="23">
        <v>1.5153064185790099</v>
      </c>
      <c r="G27" s="22"/>
    </row>
    <row r="28" spans="1:7" x14ac:dyDescent="0.2">
      <c r="A28" s="21" t="s">
        <v>247</v>
      </c>
      <c r="B28" s="21" t="s">
        <v>246</v>
      </c>
      <c r="C28" s="21" t="s">
        <v>248</v>
      </c>
      <c r="D28" s="24">
        <v>1309223</v>
      </c>
      <c r="E28" s="22">
        <v>3135.5890850000001</v>
      </c>
      <c r="F28" s="23">
        <v>1.50284598419737</v>
      </c>
      <c r="G28" s="22"/>
    </row>
    <row r="29" spans="1:7" x14ac:dyDescent="0.2">
      <c r="A29" s="21" t="s">
        <v>195</v>
      </c>
      <c r="B29" s="21" t="s">
        <v>194</v>
      </c>
      <c r="C29" s="21" t="s">
        <v>196</v>
      </c>
      <c r="D29" s="24">
        <v>1828065</v>
      </c>
      <c r="E29" s="22">
        <v>3085.2253009999999</v>
      </c>
      <c r="F29" s="23">
        <v>1.4787072949490101</v>
      </c>
      <c r="G29" s="22"/>
    </row>
    <row r="30" spans="1:7" x14ac:dyDescent="0.2">
      <c r="A30" s="21" t="s">
        <v>124</v>
      </c>
      <c r="B30" s="21" t="s">
        <v>123</v>
      </c>
      <c r="C30" s="21" t="s">
        <v>125</v>
      </c>
      <c r="D30" s="24">
        <v>930477</v>
      </c>
      <c r="E30" s="22">
        <v>3028.7026350000001</v>
      </c>
      <c r="F30" s="23">
        <v>1.4516167357872201</v>
      </c>
      <c r="G30" s="22"/>
    </row>
    <row r="31" spans="1:7" x14ac:dyDescent="0.2">
      <c r="A31" s="21" t="s">
        <v>119</v>
      </c>
      <c r="B31" s="21" t="s">
        <v>118</v>
      </c>
      <c r="C31" s="21" t="s">
        <v>106</v>
      </c>
      <c r="D31" s="24">
        <v>234779</v>
      </c>
      <c r="E31" s="22">
        <v>2656.7591640000001</v>
      </c>
      <c r="F31" s="23">
        <v>1.27334919607203</v>
      </c>
      <c r="G31" s="22"/>
    </row>
    <row r="32" spans="1:7" x14ac:dyDescent="0.2">
      <c r="A32" s="21" t="s">
        <v>185</v>
      </c>
      <c r="B32" s="21" t="s">
        <v>184</v>
      </c>
      <c r="C32" s="21" t="s">
        <v>135</v>
      </c>
      <c r="D32" s="24">
        <v>1468708</v>
      </c>
      <c r="E32" s="22">
        <v>2378.5726060000002</v>
      </c>
      <c r="F32" s="23">
        <v>1.1400180929794801</v>
      </c>
      <c r="G32" s="22"/>
    </row>
    <row r="33" spans="1:9" x14ac:dyDescent="0.2">
      <c r="A33" s="21" t="s">
        <v>149</v>
      </c>
      <c r="B33" s="21" t="s">
        <v>148</v>
      </c>
      <c r="C33" s="21" t="s">
        <v>150</v>
      </c>
      <c r="D33" s="24">
        <v>135713</v>
      </c>
      <c r="E33" s="22">
        <v>2309.8352599999998</v>
      </c>
      <c r="F33" s="23">
        <v>1.10707320077576</v>
      </c>
      <c r="G33" s="22"/>
    </row>
    <row r="34" spans="1:9" x14ac:dyDescent="0.2">
      <c r="A34" s="21" t="s">
        <v>167</v>
      </c>
      <c r="B34" s="21" t="s">
        <v>166</v>
      </c>
      <c r="C34" s="21" t="s">
        <v>147</v>
      </c>
      <c r="D34" s="24">
        <v>145605</v>
      </c>
      <c r="E34" s="22">
        <v>2309.1496950000001</v>
      </c>
      <c r="F34" s="23">
        <v>1.1067446186244601</v>
      </c>
      <c r="G34" s="22"/>
    </row>
    <row r="35" spans="1:9" x14ac:dyDescent="0.2">
      <c r="A35" s="21" t="s">
        <v>179</v>
      </c>
      <c r="B35" s="21" t="s">
        <v>178</v>
      </c>
      <c r="C35" s="21" t="s">
        <v>180</v>
      </c>
      <c r="D35" s="24">
        <v>64148</v>
      </c>
      <c r="E35" s="22">
        <v>2253.8399800000002</v>
      </c>
      <c r="F35" s="23">
        <v>1.0802354106824801</v>
      </c>
      <c r="G35" s="22"/>
    </row>
    <row r="36" spans="1:9" x14ac:dyDescent="0.2">
      <c r="A36" s="21" t="s">
        <v>174</v>
      </c>
      <c r="B36" s="21" t="s">
        <v>173</v>
      </c>
      <c r="C36" s="21" t="s">
        <v>172</v>
      </c>
      <c r="D36" s="24">
        <v>756109</v>
      </c>
      <c r="E36" s="22">
        <v>2202.545517</v>
      </c>
      <c r="F36" s="23">
        <v>1.05565065941521</v>
      </c>
      <c r="G36" s="22"/>
    </row>
    <row r="37" spans="1:9" x14ac:dyDescent="0.2">
      <c r="A37" s="21" t="s">
        <v>250</v>
      </c>
      <c r="B37" s="21" t="s">
        <v>249</v>
      </c>
      <c r="C37" s="21" t="s">
        <v>162</v>
      </c>
      <c r="D37" s="24">
        <v>85291</v>
      </c>
      <c r="E37" s="22">
        <v>2174.408754</v>
      </c>
      <c r="F37" s="23">
        <v>1.04216508457214</v>
      </c>
      <c r="G37" s="22"/>
    </row>
    <row r="38" spans="1:9" x14ac:dyDescent="0.2">
      <c r="A38" s="21" t="s">
        <v>252</v>
      </c>
      <c r="B38" s="21" t="s">
        <v>251</v>
      </c>
      <c r="C38" s="21" t="s">
        <v>138</v>
      </c>
      <c r="D38" s="24">
        <v>341534</v>
      </c>
      <c r="E38" s="22">
        <v>2127.2445189999999</v>
      </c>
      <c r="F38" s="23">
        <v>1.01955989644128</v>
      </c>
      <c r="G38" s="22"/>
    </row>
    <row r="39" spans="1:9" x14ac:dyDescent="0.2">
      <c r="A39" s="21" t="s">
        <v>254</v>
      </c>
      <c r="B39" s="21" t="s">
        <v>253</v>
      </c>
      <c r="C39" s="21" t="s">
        <v>255</v>
      </c>
      <c r="D39" s="24">
        <v>35397</v>
      </c>
      <c r="E39" s="22">
        <v>2120.63427</v>
      </c>
      <c r="F39" s="23">
        <v>1.01639169235111</v>
      </c>
      <c r="G39" s="22"/>
    </row>
    <row r="40" spans="1:9" x14ac:dyDescent="0.2">
      <c r="A40" s="21" t="s">
        <v>257</v>
      </c>
      <c r="B40" s="21" t="s">
        <v>256</v>
      </c>
      <c r="C40" s="21" t="s">
        <v>177</v>
      </c>
      <c r="D40" s="24">
        <v>218128</v>
      </c>
      <c r="E40" s="22">
        <v>2074.8335360000001</v>
      </c>
      <c r="F40" s="23">
        <v>0.99444001204501997</v>
      </c>
      <c r="G40" s="22"/>
    </row>
    <row r="41" spans="1:9" x14ac:dyDescent="0.2">
      <c r="A41" s="21" t="s">
        <v>203</v>
      </c>
      <c r="B41" s="21" t="s">
        <v>202</v>
      </c>
      <c r="C41" s="21" t="s">
        <v>183</v>
      </c>
      <c r="D41" s="24">
        <v>5661</v>
      </c>
      <c r="E41" s="22">
        <v>730.55205000000001</v>
      </c>
      <c r="F41" s="23">
        <v>0.35014384373316498</v>
      </c>
      <c r="G41" s="22"/>
    </row>
    <row r="42" spans="1:9" x14ac:dyDescent="0.2">
      <c r="A42" s="20" t="s">
        <v>27</v>
      </c>
      <c r="B42" s="20"/>
      <c r="C42" s="20"/>
      <c r="D42" s="20"/>
      <c r="E42" s="25">
        <f>SUM(E7:E41)</f>
        <v>136111.44736200001</v>
      </c>
      <c r="F42" s="26">
        <f>SUM(F7:F41)</f>
        <v>65.236399453557141</v>
      </c>
      <c r="G42" s="25"/>
      <c r="H42" s="14"/>
      <c r="I42" s="14"/>
    </row>
    <row r="43" spans="1:9" x14ac:dyDescent="0.2">
      <c r="A43" s="21"/>
      <c r="B43" s="21"/>
      <c r="C43" s="21"/>
      <c r="D43" s="21"/>
      <c r="E43" s="22"/>
      <c r="F43" s="23"/>
      <c r="G43" s="22"/>
    </row>
    <row r="44" spans="1:9" x14ac:dyDescent="0.2">
      <c r="A44" s="20" t="s">
        <v>258</v>
      </c>
      <c r="B44" s="21"/>
      <c r="C44" s="21"/>
      <c r="D44" s="21"/>
      <c r="E44" s="22"/>
      <c r="F44" s="23"/>
      <c r="G44" s="22"/>
    </row>
    <row r="45" spans="1:9" x14ac:dyDescent="0.2">
      <c r="A45" s="21" t="s">
        <v>260</v>
      </c>
      <c r="B45" s="21" t="s">
        <v>259</v>
      </c>
      <c r="C45" s="21" t="s">
        <v>190</v>
      </c>
      <c r="D45" s="24">
        <v>2070351</v>
      </c>
      <c r="E45" s="22">
        <v>2388.7709840000002</v>
      </c>
      <c r="F45" s="23">
        <v>1.1449060393931101</v>
      </c>
      <c r="G45" s="22"/>
    </row>
    <row r="46" spans="1:9" x14ac:dyDescent="0.2">
      <c r="A46" s="20" t="s">
        <v>27</v>
      </c>
      <c r="B46" s="20"/>
      <c r="C46" s="20"/>
      <c r="D46" s="20"/>
      <c r="E46" s="25">
        <f>SUM(E44:E45)</f>
        <v>2388.7709840000002</v>
      </c>
      <c r="F46" s="26">
        <f>SUM(F44:F45)</f>
        <v>1.1449060393931101</v>
      </c>
      <c r="G46" s="25"/>
      <c r="H46" s="14"/>
      <c r="I46" s="14"/>
    </row>
    <row r="47" spans="1:9" x14ac:dyDescent="0.2">
      <c r="A47" s="21"/>
      <c r="B47" s="21"/>
      <c r="C47" s="21"/>
      <c r="D47" s="21"/>
      <c r="E47" s="22"/>
      <c r="F47" s="23"/>
      <c r="G47" s="22"/>
    </row>
    <row r="48" spans="1:9" x14ac:dyDescent="0.2">
      <c r="A48" s="20" t="s">
        <v>19</v>
      </c>
      <c r="B48" s="21"/>
      <c r="C48" s="21"/>
      <c r="D48" s="21"/>
      <c r="E48" s="22"/>
      <c r="F48" s="23"/>
      <c r="G48" s="22"/>
    </row>
    <row r="49" spans="1:9" x14ac:dyDescent="0.2">
      <c r="A49" s="20" t="s">
        <v>20</v>
      </c>
      <c r="B49" s="21"/>
      <c r="C49" s="21"/>
      <c r="D49" s="21"/>
      <c r="E49" s="22"/>
      <c r="F49" s="23"/>
      <c r="G49" s="22"/>
    </row>
    <row r="50" spans="1:9" x14ac:dyDescent="0.2">
      <c r="A50" s="21" t="s">
        <v>262</v>
      </c>
      <c r="B50" s="21" t="s">
        <v>261</v>
      </c>
      <c r="C50" s="21" t="s">
        <v>21</v>
      </c>
      <c r="D50" s="24">
        <v>5000</v>
      </c>
      <c r="E50" s="22">
        <v>5267.7391096000001</v>
      </c>
      <c r="F50" s="23">
        <v>2.5247570239777799</v>
      </c>
      <c r="G50" s="22">
        <v>6.8049999999999997</v>
      </c>
    </row>
    <row r="51" spans="1:9" x14ac:dyDescent="0.2">
      <c r="A51" s="21" t="s">
        <v>264</v>
      </c>
      <c r="B51" s="21" t="s">
        <v>263</v>
      </c>
      <c r="C51" s="21" t="s">
        <v>21</v>
      </c>
      <c r="D51" s="24">
        <v>500</v>
      </c>
      <c r="E51" s="22">
        <v>5195.2686301000003</v>
      </c>
      <c r="F51" s="23">
        <v>2.4900228907297599</v>
      </c>
      <c r="G51" s="22">
        <v>6.8049999999999997</v>
      </c>
    </row>
    <row r="52" spans="1:9" x14ac:dyDescent="0.2">
      <c r="A52" s="21" t="s">
        <v>65</v>
      </c>
      <c r="B52" s="21" t="s">
        <v>64</v>
      </c>
      <c r="C52" s="21" t="s">
        <v>21</v>
      </c>
      <c r="D52" s="24">
        <v>5000</v>
      </c>
      <c r="E52" s="22">
        <v>5096.1880822000003</v>
      </c>
      <c r="F52" s="23">
        <v>2.4425349069770701</v>
      </c>
      <c r="G52" s="22">
        <v>6.6849999999999996</v>
      </c>
    </row>
    <row r="53" spans="1:9" x14ac:dyDescent="0.2">
      <c r="A53" s="21" t="s">
        <v>266</v>
      </c>
      <c r="B53" s="21" t="s">
        <v>265</v>
      </c>
      <c r="C53" s="21" t="s">
        <v>21</v>
      </c>
      <c r="D53" s="24">
        <v>500</v>
      </c>
      <c r="E53" s="22">
        <v>5029.6718492999998</v>
      </c>
      <c r="F53" s="23">
        <v>2.4106545646273898</v>
      </c>
      <c r="G53" s="22">
        <v>7.05</v>
      </c>
    </row>
    <row r="54" spans="1:9" x14ac:dyDescent="0.2">
      <c r="A54" s="21" t="s">
        <v>268</v>
      </c>
      <c r="B54" s="21" t="s">
        <v>267</v>
      </c>
      <c r="C54" s="21" t="s">
        <v>21</v>
      </c>
      <c r="D54" s="24">
        <v>3500</v>
      </c>
      <c r="E54" s="22">
        <v>3751.0344795000001</v>
      </c>
      <c r="F54" s="23">
        <v>1.79782074477481</v>
      </c>
      <c r="G54" s="22">
        <v>6.9760999999999997</v>
      </c>
    </row>
    <row r="55" spans="1:9" x14ac:dyDescent="0.2">
      <c r="A55" s="20" t="s">
        <v>27</v>
      </c>
      <c r="B55" s="20"/>
      <c r="C55" s="20"/>
      <c r="D55" s="20"/>
      <c r="E55" s="25">
        <f>SUM(E49:E54)</f>
        <v>24339.9021507</v>
      </c>
      <c r="F55" s="26">
        <f>SUM(F49:F54)</f>
        <v>11.66579013108681</v>
      </c>
      <c r="G55" s="25"/>
      <c r="H55" s="14"/>
      <c r="I55" s="14"/>
    </row>
    <row r="56" spans="1:9" x14ac:dyDescent="0.2">
      <c r="A56" s="21"/>
      <c r="B56" s="21"/>
      <c r="C56" s="21"/>
      <c r="D56" s="21"/>
      <c r="E56" s="22"/>
      <c r="F56" s="23"/>
      <c r="G56" s="22"/>
    </row>
    <row r="57" spans="1:9" x14ac:dyDescent="0.2">
      <c r="A57" s="20" t="s">
        <v>28</v>
      </c>
      <c r="B57" s="21"/>
      <c r="C57" s="21"/>
      <c r="D57" s="21"/>
      <c r="E57" s="22"/>
      <c r="F57" s="23"/>
      <c r="G57" s="22"/>
    </row>
    <row r="58" spans="1:9" x14ac:dyDescent="0.2">
      <c r="A58" s="20" t="s">
        <v>29</v>
      </c>
      <c r="B58" s="21"/>
      <c r="C58" s="21"/>
      <c r="D58" s="21"/>
      <c r="E58" s="22"/>
      <c r="F58" s="23"/>
      <c r="G58" s="22"/>
    </row>
    <row r="59" spans="1:9" x14ac:dyDescent="0.2">
      <c r="A59" s="21" t="s">
        <v>270</v>
      </c>
      <c r="B59" s="21" t="s">
        <v>269</v>
      </c>
      <c r="C59" s="21" t="s">
        <v>32</v>
      </c>
      <c r="D59" s="24">
        <v>1000</v>
      </c>
      <c r="E59" s="22">
        <v>4740.25</v>
      </c>
      <c r="F59" s="23">
        <v>2.2719385364206901</v>
      </c>
      <c r="G59" s="22">
        <v>6.39</v>
      </c>
    </row>
    <row r="60" spans="1:9" x14ac:dyDescent="0.2">
      <c r="A60" s="21" t="s">
        <v>272</v>
      </c>
      <c r="B60" s="21" t="s">
        <v>271</v>
      </c>
      <c r="C60" s="21" t="s">
        <v>31</v>
      </c>
      <c r="D60" s="24">
        <v>500</v>
      </c>
      <c r="E60" s="22">
        <v>2451.9250000000002</v>
      </c>
      <c r="F60" s="23">
        <v>1.1751749160726299</v>
      </c>
      <c r="G60" s="22">
        <v>6.0651000000000002</v>
      </c>
    </row>
    <row r="61" spans="1:9" x14ac:dyDescent="0.2">
      <c r="A61" s="21" t="s">
        <v>274</v>
      </c>
      <c r="B61" s="21" t="s">
        <v>273</v>
      </c>
      <c r="C61" s="21" t="s">
        <v>30</v>
      </c>
      <c r="D61" s="24">
        <v>100</v>
      </c>
      <c r="E61" s="22">
        <v>497.29500000000002</v>
      </c>
      <c r="F61" s="23">
        <v>0.23834685395692801</v>
      </c>
      <c r="G61" s="22">
        <v>5.8399000000000001</v>
      </c>
    </row>
    <row r="62" spans="1:9" x14ac:dyDescent="0.2">
      <c r="A62" s="20" t="s">
        <v>27</v>
      </c>
      <c r="B62" s="20"/>
      <c r="C62" s="20"/>
      <c r="D62" s="20"/>
      <c r="E62" s="25">
        <f>SUM(E58:E61)</f>
        <v>7689.47</v>
      </c>
      <c r="F62" s="26">
        <f>SUM(F58:F61)</f>
        <v>3.6854603064502482</v>
      </c>
      <c r="G62" s="25"/>
      <c r="H62" s="14"/>
      <c r="I62" s="14"/>
    </row>
    <row r="63" spans="1:9" x14ac:dyDescent="0.2">
      <c r="A63" s="21"/>
      <c r="B63" s="21"/>
      <c r="C63" s="21"/>
      <c r="D63" s="21"/>
      <c r="E63" s="22"/>
      <c r="F63" s="23"/>
      <c r="G63" s="22"/>
    </row>
    <row r="64" spans="1:9" x14ac:dyDescent="0.2">
      <c r="A64" s="20" t="s">
        <v>33</v>
      </c>
      <c r="B64" s="21"/>
      <c r="C64" s="21"/>
      <c r="D64" s="21"/>
      <c r="E64" s="22"/>
      <c r="F64" s="23"/>
      <c r="G64" s="22"/>
    </row>
    <row r="65" spans="1:9" x14ac:dyDescent="0.2">
      <c r="A65" s="21" t="s">
        <v>275</v>
      </c>
      <c r="B65" s="21" t="s">
        <v>1449</v>
      </c>
      <c r="C65" s="21" t="s">
        <v>35</v>
      </c>
      <c r="D65" s="24">
        <v>2500000</v>
      </c>
      <c r="E65" s="22">
        <v>2484.1975000000002</v>
      </c>
      <c r="F65" s="23">
        <v>1.1906426944422599</v>
      </c>
      <c r="G65" s="22">
        <v>5.3996000000000004</v>
      </c>
    </row>
    <row r="66" spans="1:9" x14ac:dyDescent="0.2">
      <c r="A66" s="20" t="s">
        <v>27</v>
      </c>
      <c r="B66" s="20"/>
      <c r="C66" s="20"/>
      <c r="D66" s="20"/>
      <c r="E66" s="25">
        <f>SUM(E64:E65)</f>
        <v>2484.1975000000002</v>
      </c>
      <c r="F66" s="26">
        <f>SUM(F64:F65)</f>
        <v>1.1906426944422599</v>
      </c>
      <c r="G66" s="25"/>
      <c r="H66" s="14"/>
      <c r="I66" s="14"/>
    </row>
    <row r="67" spans="1:9" x14ac:dyDescent="0.2">
      <c r="A67" s="21"/>
      <c r="B67" s="21"/>
      <c r="C67" s="21"/>
      <c r="D67" s="21"/>
      <c r="E67" s="22"/>
      <c r="F67" s="23"/>
      <c r="G67" s="22"/>
    </row>
    <row r="68" spans="1:9" x14ac:dyDescent="0.2">
      <c r="A68" s="20" t="s">
        <v>953</v>
      </c>
      <c r="B68" s="21"/>
      <c r="C68" s="21"/>
      <c r="D68" s="21"/>
      <c r="E68" s="22"/>
      <c r="F68" s="23"/>
      <c r="G68" s="22"/>
    </row>
    <row r="69" spans="1:9" x14ac:dyDescent="0.2">
      <c r="A69" s="21" t="s">
        <v>277</v>
      </c>
      <c r="B69" s="21" t="s">
        <v>276</v>
      </c>
      <c r="C69" s="21" t="s">
        <v>954</v>
      </c>
      <c r="D69" s="24">
        <v>11426460</v>
      </c>
      <c r="E69" s="22">
        <v>15547.984119999999</v>
      </c>
      <c r="F69" s="23">
        <v>7.4519412026549103</v>
      </c>
      <c r="G69" s="22"/>
    </row>
    <row r="70" spans="1:9" x14ac:dyDescent="0.2">
      <c r="A70" s="21" t="s">
        <v>280</v>
      </c>
      <c r="B70" s="21" t="s">
        <v>279</v>
      </c>
      <c r="C70" s="21" t="s">
        <v>954</v>
      </c>
      <c r="D70" s="24">
        <v>15253909</v>
      </c>
      <c r="E70" s="22">
        <v>14620.871779999999</v>
      </c>
      <c r="F70" s="23">
        <v>7.0075886362634501</v>
      </c>
      <c r="G70" s="22"/>
    </row>
    <row r="71" spans="1:9" x14ac:dyDescent="0.2">
      <c r="A71" s="20" t="s">
        <v>27</v>
      </c>
      <c r="B71" s="20"/>
      <c r="C71" s="20"/>
      <c r="D71" s="20"/>
      <c r="E71" s="25">
        <f>SUM(E69:E70)</f>
        <v>30168.855899999999</v>
      </c>
      <c r="F71" s="26">
        <f>SUM(F69:F70)</f>
        <v>14.45952983891836</v>
      </c>
      <c r="G71" s="25"/>
      <c r="H71" s="14"/>
      <c r="I71" s="14"/>
    </row>
    <row r="72" spans="1:9" x14ac:dyDescent="0.2">
      <c r="A72" s="21"/>
      <c r="B72" s="21"/>
      <c r="C72" s="21"/>
      <c r="D72" s="21"/>
      <c r="E72" s="22"/>
      <c r="F72" s="23"/>
      <c r="G72" s="22"/>
    </row>
    <row r="73" spans="1:9" x14ac:dyDescent="0.2">
      <c r="A73" s="20" t="s">
        <v>985</v>
      </c>
      <c r="B73" s="21"/>
      <c r="C73" s="21"/>
      <c r="D73" s="21"/>
      <c r="E73" s="22"/>
      <c r="F73" s="23"/>
      <c r="G73" s="22"/>
    </row>
    <row r="74" spans="1:9" x14ac:dyDescent="0.2">
      <c r="A74" s="21"/>
      <c r="B74" s="21" t="s">
        <v>136</v>
      </c>
      <c r="C74" s="21"/>
      <c r="D74" s="22">
        <v>-4375</v>
      </c>
      <c r="E74" s="22">
        <v>-0.80937499999999996</v>
      </c>
      <c r="F74" s="23">
        <f>E74/$E$89*100</f>
        <v>-3.8792263127799111E-4</v>
      </c>
      <c r="G74" s="22"/>
    </row>
    <row r="75" spans="1:9" x14ac:dyDescent="0.2">
      <c r="A75" s="21"/>
      <c r="B75" s="21" t="s">
        <v>194</v>
      </c>
      <c r="C75" s="21"/>
      <c r="D75" s="22">
        <v>-110000</v>
      </c>
      <c r="E75" s="22">
        <v>-0.82499999999999996</v>
      </c>
      <c r="F75" s="23">
        <f t="shared" ref="F75:F80" si="0">E75/$E$89*100</f>
        <v>-3.9541148516366659E-4</v>
      </c>
      <c r="G75" s="22"/>
    </row>
    <row r="76" spans="1:9" x14ac:dyDescent="0.2">
      <c r="A76" s="21"/>
      <c r="B76" s="21" t="s">
        <v>118</v>
      </c>
      <c r="C76" s="21"/>
      <c r="D76" s="22">
        <v>-25000</v>
      </c>
      <c r="E76" s="22">
        <v>-1.1499999999999999</v>
      </c>
      <c r="F76" s="23">
        <f t="shared" si="0"/>
        <v>-5.5117964598571712E-4</v>
      </c>
      <c r="G76" s="22"/>
    </row>
    <row r="77" spans="1:9" x14ac:dyDescent="0.2">
      <c r="A77" s="21"/>
      <c r="B77" s="21" t="s">
        <v>109</v>
      </c>
      <c r="C77" s="21"/>
      <c r="D77" s="22">
        <v>-8750</v>
      </c>
      <c r="E77" s="22">
        <v>-1.575</v>
      </c>
      <c r="F77" s="23">
        <f t="shared" si="0"/>
        <v>-7.5487647167609079E-4</v>
      </c>
      <c r="G77" s="22"/>
    </row>
    <row r="78" spans="1:9" x14ac:dyDescent="0.2">
      <c r="A78" s="21"/>
      <c r="B78" s="21" t="s">
        <v>120</v>
      </c>
      <c r="C78" s="21"/>
      <c r="D78" s="22">
        <v>-50000</v>
      </c>
      <c r="E78" s="22">
        <v>-2.4750000000000001</v>
      </c>
      <c r="F78" s="23">
        <f t="shared" si="0"/>
        <v>-1.1862344554909999E-3</v>
      </c>
      <c r="G78" s="22"/>
    </row>
    <row r="79" spans="1:9" x14ac:dyDescent="0.2">
      <c r="A79" s="21"/>
      <c r="B79" s="21" t="s">
        <v>157</v>
      </c>
      <c r="C79" s="21"/>
      <c r="D79" s="22">
        <v>-15000</v>
      </c>
      <c r="E79" s="22">
        <v>-2.625</v>
      </c>
      <c r="F79" s="23">
        <f t="shared" si="0"/>
        <v>-1.2581274527934847E-3</v>
      </c>
      <c r="G79" s="22"/>
    </row>
    <row r="80" spans="1:9" x14ac:dyDescent="0.2">
      <c r="A80" s="21"/>
      <c r="B80" s="21" t="s">
        <v>238</v>
      </c>
      <c r="C80" s="21"/>
      <c r="D80" s="22">
        <v>-8750</v>
      </c>
      <c r="E80" s="22">
        <v>-3.0756250000000001</v>
      </c>
      <c r="F80" s="23">
        <f t="shared" si="0"/>
        <v>-1.4741059988563664E-3</v>
      </c>
      <c r="G80" s="22"/>
    </row>
    <row r="81" spans="1:9" x14ac:dyDescent="0.2">
      <c r="A81" s="20" t="s">
        <v>27</v>
      </c>
      <c r="B81" s="21"/>
      <c r="C81" s="21"/>
      <c r="D81" s="21"/>
      <c r="E81" s="25">
        <f>SUM(E74:E80)</f>
        <v>-12.535</v>
      </c>
      <c r="F81" s="25">
        <f>SUM(F74:F80)</f>
        <v>-6.0078581412443171E-3</v>
      </c>
      <c r="G81" s="22"/>
    </row>
    <row r="82" spans="1:9" x14ac:dyDescent="0.2">
      <c r="A82" s="21"/>
      <c r="B82" s="21"/>
      <c r="C82" s="21"/>
      <c r="D82" s="22"/>
      <c r="E82" s="22"/>
      <c r="F82" s="23"/>
      <c r="G82" s="22"/>
    </row>
    <row r="83" spans="1:9" x14ac:dyDescent="0.2">
      <c r="A83" s="20" t="s">
        <v>37</v>
      </c>
      <c r="B83" s="20"/>
      <c r="C83" s="20"/>
      <c r="D83" s="20"/>
      <c r="E83" s="25">
        <f>E42+E46+E55+E62+E66+E71+E81</f>
        <v>203170.1088967</v>
      </c>
      <c r="F83" s="26">
        <f>F42+F46+F55+F62+F66+F71+F81</f>
        <v>97.37672060570668</v>
      </c>
      <c r="G83" s="25"/>
      <c r="H83" s="14"/>
      <c r="I83" s="14"/>
    </row>
    <row r="84" spans="1:9" x14ac:dyDescent="0.2">
      <c r="A84" s="20"/>
      <c r="B84" s="20"/>
      <c r="C84" s="20"/>
      <c r="D84" s="20"/>
      <c r="E84" s="25"/>
      <c r="F84" s="26"/>
      <c r="G84" s="25"/>
      <c r="H84" s="14"/>
      <c r="I84" s="14"/>
    </row>
    <row r="85" spans="1:9" x14ac:dyDescent="0.2">
      <c r="A85" s="20" t="s">
        <v>337</v>
      </c>
      <c r="B85" s="20"/>
      <c r="C85" s="20"/>
      <c r="D85" s="20"/>
      <c r="E85" s="25">
        <v>340</v>
      </c>
      <c r="F85" s="64">
        <f>E85/E89*100</f>
        <v>0.16295746055229898</v>
      </c>
      <c r="G85" s="25"/>
      <c r="H85" s="14"/>
      <c r="I85" s="14"/>
    </row>
    <row r="86" spans="1:9" x14ac:dyDescent="0.2">
      <c r="A86" s="20"/>
      <c r="B86" s="20"/>
      <c r="C86" s="20"/>
      <c r="D86" s="20"/>
      <c r="E86" s="25"/>
      <c r="F86" s="26"/>
      <c r="G86" s="25"/>
      <c r="H86" s="14"/>
      <c r="I86" s="14"/>
    </row>
    <row r="87" spans="1:9" x14ac:dyDescent="0.2">
      <c r="A87" s="20" t="s">
        <v>39</v>
      </c>
      <c r="B87" s="20"/>
      <c r="C87" s="20"/>
      <c r="D87" s="20"/>
      <c r="E87" s="25">
        <f>E89-(E42+E46+E55+E62+E66+E71+E85+E81)</f>
        <v>5133.2995411000156</v>
      </c>
      <c r="F87" s="26">
        <f>F89-(F42+F46+F55+F62+F66+F71+F85+F81)</f>
        <v>2.4603219337410138</v>
      </c>
      <c r="G87" s="25"/>
      <c r="H87" s="14"/>
      <c r="I87" s="14"/>
    </row>
    <row r="88" spans="1:9" x14ac:dyDescent="0.2">
      <c r="A88" s="20"/>
      <c r="B88" s="20"/>
      <c r="C88" s="20"/>
      <c r="D88" s="20"/>
      <c r="E88" s="25"/>
      <c r="F88" s="26"/>
      <c r="G88" s="25"/>
      <c r="H88" s="14"/>
      <c r="I88" s="14"/>
    </row>
    <row r="89" spans="1:9" x14ac:dyDescent="0.2">
      <c r="A89" s="27" t="s">
        <v>38</v>
      </c>
      <c r="B89" s="27"/>
      <c r="C89" s="27"/>
      <c r="D89" s="27"/>
      <c r="E89" s="28">
        <v>208643.40843780001</v>
      </c>
      <c r="F89" s="29">
        <v>100</v>
      </c>
      <c r="G89" s="28"/>
      <c r="H89" s="14"/>
      <c r="I89" s="14"/>
    </row>
    <row r="90" spans="1:9" x14ac:dyDescent="0.2">
      <c r="A90" s="57" t="s">
        <v>1503</v>
      </c>
      <c r="F90" s="71" t="s">
        <v>933</v>
      </c>
    </row>
    <row r="91" spans="1:9" x14ac:dyDescent="0.2">
      <c r="F91" s="71"/>
    </row>
    <row r="92" spans="1:9" x14ac:dyDescent="0.2">
      <c r="A92" s="14" t="s">
        <v>40</v>
      </c>
    </row>
    <row r="94" spans="1:9" x14ac:dyDescent="0.2">
      <c r="A94" s="14" t="s">
        <v>41</v>
      </c>
    </row>
    <row r="95" spans="1:9" x14ac:dyDescent="0.2">
      <c r="A95" s="14" t="s">
        <v>42</v>
      </c>
    </row>
    <row r="96" spans="1:9" x14ac:dyDescent="0.2">
      <c r="A96" s="14" t="s">
        <v>43</v>
      </c>
      <c r="B96" s="14"/>
      <c r="C96" s="30" t="s">
        <v>45</v>
      </c>
      <c r="D96" s="14" t="s">
        <v>44</v>
      </c>
    </row>
    <row r="97" spans="1:5" x14ac:dyDescent="0.2">
      <c r="A97" s="7" t="s">
        <v>46</v>
      </c>
      <c r="C97" s="55" t="s">
        <v>955</v>
      </c>
      <c r="D97" s="31">
        <v>10.0877</v>
      </c>
    </row>
    <row r="98" spans="1:5" x14ac:dyDescent="0.2">
      <c r="A98" s="7" t="s">
        <v>47</v>
      </c>
      <c r="C98" s="55" t="s">
        <v>955</v>
      </c>
      <c r="D98" s="31">
        <v>10.0877</v>
      </c>
    </row>
    <row r="99" spans="1:5" x14ac:dyDescent="0.2">
      <c r="A99" s="7" t="s">
        <v>48</v>
      </c>
      <c r="C99" s="55" t="s">
        <v>955</v>
      </c>
      <c r="D99" s="31">
        <v>10.1165</v>
      </c>
    </row>
    <row r="100" spans="1:5" x14ac:dyDescent="0.2">
      <c r="A100" s="7" t="s">
        <v>49</v>
      </c>
      <c r="C100" s="55" t="s">
        <v>955</v>
      </c>
      <c r="D100" s="31">
        <v>10.1165</v>
      </c>
    </row>
    <row r="102" spans="1:5" x14ac:dyDescent="0.2">
      <c r="A102" s="7" t="s">
        <v>956</v>
      </c>
    </row>
    <row r="103" spans="1:5" x14ac:dyDescent="0.2">
      <c r="A103" s="7" t="s">
        <v>54</v>
      </c>
    </row>
    <row r="105" spans="1:5" x14ac:dyDescent="0.2">
      <c r="A105" s="14" t="s">
        <v>50</v>
      </c>
      <c r="D105" s="30" t="s">
        <v>56</v>
      </c>
    </row>
    <row r="107" spans="1:5" x14ac:dyDescent="0.2">
      <c r="A107" s="14" t="s">
        <v>338</v>
      </c>
      <c r="D107" s="65" t="s">
        <v>1578</v>
      </c>
    </row>
    <row r="109" spans="1:5" x14ac:dyDescent="0.2">
      <c r="A109" s="14" t="s">
        <v>340</v>
      </c>
      <c r="D109" s="34">
        <f>ABS(+F81)</f>
        <v>6.0078581412443171E-3</v>
      </c>
    </row>
    <row r="111" spans="1:5" x14ac:dyDescent="0.2">
      <c r="A111" s="14" t="s">
        <v>341</v>
      </c>
      <c r="D111" s="36">
        <v>1.1742482130302092E-2</v>
      </c>
      <c r="E111" s="105"/>
    </row>
    <row r="113" spans="1:5" x14ac:dyDescent="0.2">
      <c r="A113" s="14" t="s">
        <v>342</v>
      </c>
      <c r="D113" s="34">
        <v>0.85209399502232197</v>
      </c>
      <c r="E113" s="10" t="s">
        <v>55</v>
      </c>
    </row>
    <row r="115" spans="1:5" x14ac:dyDescent="0.2">
      <c r="A115" s="14" t="s">
        <v>343</v>
      </c>
      <c r="D115" s="30" t="s">
        <v>56</v>
      </c>
    </row>
    <row r="117" spans="1:5" x14ac:dyDescent="0.2">
      <c r="A117" s="14" t="s">
        <v>1435</v>
      </c>
    </row>
    <row r="119" spans="1:5" x14ac:dyDescent="0.2">
      <c r="A119" s="56" t="s">
        <v>993</v>
      </c>
    </row>
    <row r="138" spans="1:1" x14ac:dyDescent="0.2">
      <c r="A138" s="56" t="s">
        <v>1432</v>
      </c>
    </row>
    <row r="139" spans="1:1" x14ac:dyDescent="0.2">
      <c r="A139" s="57"/>
    </row>
    <row r="140" spans="1:1" x14ac:dyDescent="0.2">
      <c r="A140" s="56" t="s">
        <v>994</v>
      </c>
    </row>
  </sheetData>
  <mergeCells count="1">
    <mergeCell ref="A1:G1"/>
  </mergeCells>
  <conditionalFormatting sqref="F2:F3">
    <cfRule type="cellIs" dxfId="85" priority="6" stopIfTrue="1" operator="between">
      <formula>0.009</formula>
      <formula>-0.009</formula>
    </cfRule>
  </conditionalFormatting>
  <conditionalFormatting sqref="F5:F80">
    <cfRule type="cellIs" dxfId="84" priority="4" stopIfTrue="1" operator="between">
      <formula>0.009</formula>
      <formula>-0.009</formula>
    </cfRule>
  </conditionalFormatting>
  <conditionalFormatting sqref="F82:F65537">
    <cfRule type="cellIs" dxfId="83"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73"/>
  <sheetViews>
    <sheetView workbookViewId="0">
      <selection sqref="A1:G1"/>
    </sheetView>
  </sheetViews>
  <sheetFormatPr defaultColWidth="9.140625" defaultRowHeight="11.25" x14ac:dyDescent="0.2"/>
  <cols>
    <col min="1" max="1" width="38.7109375" style="7" bestFit="1" customWidth="1"/>
    <col min="2" max="2" width="37" style="7" bestFit="1" customWidth="1"/>
    <col min="3" max="3" width="25.5703125" style="7" bestFit="1" customWidth="1"/>
    <col min="4" max="4" width="15.42578125" style="7" bestFit="1" customWidth="1"/>
    <col min="5" max="5" width="26" style="10" customWidth="1"/>
    <col min="6" max="6" width="31.28515625" style="11" bestFit="1" customWidth="1"/>
    <col min="7" max="7" width="33.28515625" style="10" customWidth="1"/>
    <col min="8" max="8" width="27.28515625" style="7" customWidth="1"/>
    <col min="9" max="16384" width="9.140625" style="7"/>
  </cols>
  <sheetData>
    <row r="1" spans="1:11" s="1" customFormat="1" ht="15" x14ac:dyDescent="0.2">
      <c r="A1" s="110" t="s">
        <v>9</v>
      </c>
      <c r="B1" s="111"/>
      <c r="C1" s="111"/>
      <c r="D1" s="111"/>
      <c r="E1" s="111"/>
      <c r="F1" s="111"/>
      <c r="G1" s="111"/>
    </row>
    <row r="2" spans="1:11" s="1" customFormat="1" ht="12" x14ac:dyDescent="0.2">
      <c r="E2" s="5"/>
      <c r="F2" s="9"/>
      <c r="G2" s="10"/>
    </row>
    <row r="3" spans="1:11" s="1" customFormat="1" ht="12" x14ac:dyDescent="0.2">
      <c r="A3" s="8" t="s">
        <v>7</v>
      </c>
      <c r="B3" s="2"/>
      <c r="C3" s="3"/>
      <c r="D3" s="3"/>
      <c r="E3" s="4"/>
      <c r="F3" s="9"/>
      <c r="G3" s="10"/>
    </row>
    <row r="4" spans="1:11" s="1" customFormat="1" ht="36" x14ac:dyDescent="0.2">
      <c r="A4" s="37" t="s">
        <v>2</v>
      </c>
      <c r="B4" s="37" t="s">
        <v>0</v>
      </c>
      <c r="C4" s="38" t="s">
        <v>4</v>
      </c>
      <c r="D4" s="38" t="s">
        <v>1</v>
      </c>
      <c r="E4" s="53" t="s">
        <v>6</v>
      </c>
      <c r="F4" s="39" t="s">
        <v>283</v>
      </c>
      <c r="G4" s="53" t="s">
        <v>284</v>
      </c>
      <c r="H4" s="54" t="s">
        <v>285</v>
      </c>
      <c r="I4" s="40" t="s">
        <v>5</v>
      </c>
      <c r="J4" s="35"/>
      <c r="K4" s="35"/>
    </row>
    <row r="5" spans="1:11" x14ac:dyDescent="0.2">
      <c r="A5" s="41" t="s">
        <v>103</v>
      </c>
      <c r="B5" s="42"/>
      <c r="C5" s="42"/>
      <c r="D5" s="42"/>
      <c r="E5" s="43"/>
      <c r="F5" s="44"/>
      <c r="G5" s="43"/>
      <c r="H5" s="42"/>
      <c r="I5" s="42"/>
    </row>
    <row r="6" spans="1:11" x14ac:dyDescent="0.2">
      <c r="A6" s="41" t="s">
        <v>20</v>
      </c>
      <c r="B6" s="42"/>
      <c r="C6" s="42"/>
      <c r="D6" s="42"/>
      <c r="E6" s="43"/>
      <c r="F6" s="44"/>
      <c r="G6" s="43"/>
      <c r="H6" s="42"/>
      <c r="I6" s="42"/>
    </row>
    <row r="7" spans="1:11" x14ac:dyDescent="0.2">
      <c r="A7" s="42" t="s">
        <v>119</v>
      </c>
      <c r="B7" s="42" t="s">
        <v>1509</v>
      </c>
      <c r="C7" s="42" t="s">
        <v>106</v>
      </c>
      <c r="D7" s="45">
        <v>278750</v>
      </c>
      <c r="E7" s="43">
        <v>3154.335</v>
      </c>
      <c r="F7" s="44">
        <v>4.80205287390653</v>
      </c>
      <c r="G7" s="43">
        <v>-2942.5050000000001</v>
      </c>
      <c r="H7" s="43">
        <v>-4.4795700493873802</v>
      </c>
      <c r="I7" s="46"/>
    </row>
    <row r="8" spans="1:11" x14ac:dyDescent="0.2">
      <c r="A8" s="42" t="s">
        <v>121</v>
      </c>
      <c r="B8" s="42" t="s">
        <v>1510</v>
      </c>
      <c r="C8" s="42" t="s">
        <v>122</v>
      </c>
      <c r="D8" s="45">
        <v>195000</v>
      </c>
      <c r="E8" s="43">
        <v>2659.8</v>
      </c>
      <c r="F8" s="44">
        <v>4.0491895229950501</v>
      </c>
      <c r="G8" s="43">
        <v>-2348.172</v>
      </c>
      <c r="H8" s="43">
        <v>-3.5747776000414802</v>
      </c>
      <c r="I8" s="46"/>
    </row>
    <row r="9" spans="1:11" x14ac:dyDescent="0.2">
      <c r="A9" s="42" t="s">
        <v>134</v>
      </c>
      <c r="B9" s="42" t="s">
        <v>133</v>
      </c>
      <c r="C9" s="42" t="s">
        <v>135</v>
      </c>
      <c r="D9" s="45">
        <v>755000</v>
      </c>
      <c r="E9" s="43">
        <v>2570.3975</v>
      </c>
      <c r="F9" s="44">
        <v>3.9130861820184499</v>
      </c>
      <c r="G9" s="43">
        <v>-1788.633</v>
      </c>
      <c r="H9" s="43">
        <v>-2.72295435900564</v>
      </c>
      <c r="I9" s="46"/>
    </row>
    <row r="10" spans="1:11" x14ac:dyDescent="0.2">
      <c r="A10" s="42" t="s">
        <v>105</v>
      </c>
      <c r="B10" s="42" t="s">
        <v>1511</v>
      </c>
      <c r="C10" s="42" t="s">
        <v>106</v>
      </c>
      <c r="D10" s="45">
        <v>263900</v>
      </c>
      <c r="E10" s="43">
        <v>2509.6889999999999</v>
      </c>
      <c r="F10" s="44">
        <v>3.8206656157515302</v>
      </c>
      <c r="G10" s="43">
        <v>-999.12450000000001</v>
      </c>
      <c r="H10" s="43">
        <v>-1.5210333324188501</v>
      </c>
      <c r="I10" s="46"/>
    </row>
    <row r="11" spans="1:11" x14ac:dyDescent="0.2">
      <c r="A11" s="42" t="s">
        <v>287</v>
      </c>
      <c r="B11" s="42" t="s">
        <v>1512</v>
      </c>
      <c r="C11" s="42" t="s">
        <v>106</v>
      </c>
      <c r="D11" s="45">
        <v>110000</v>
      </c>
      <c r="E11" s="43">
        <v>2191.9699999999998</v>
      </c>
      <c r="F11" s="44">
        <v>3.33698096049307</v>
      </c>
      <c r="G11" s="43">
        <v>-2205.39</v>
      </c>
      <c r="H11" s="43">
        <v>-3.3574111144138801</v>
      </c>
      <c r="I11" s="46"/>
    </row>
    <row r="12" spans="1:11" x14ac:dyDescent="0.2">
      <c r="A12" s="42" t="s">
        <v>113</v>
      </c>
      <c r="B12" s="42" t="s">
        <v>112</v>
      </c>
      <c r="C12" s="42" t="s">
        <v>114</v>
      </c>
      <c r="D12" s="45">
        <v>107425</v>
      </c>
      <c r="E12" s="43">
        <v>2017.8712</v>
      </c>
      <c r="F12" s="44">
        <v>3.0719388381808601</v>
      </c>
      <c r="G12" s="43">
        <v>-1428.7819500000001</v>
      </c>
      <c r="H12" s="43">
        <v>-2.1751292964074098</v>
      </c>
      <c r="I12" s="46"/>
    </row>
    <row r="13" spans="1:11" x14ac:dyDescent="0.2">
      <c r="A13" s="42" t="s">
        <v>289</v>
      </c>
      <c r="B13" s="42" t="s">
        <v>288</v>
      </c>
      <c r="C13" s="42" t="s">
        <v>162</v>
      </c>
      <c r="D13" s="45">
        <v>42000</v>
      </c>
      <c r="E13" s="43">
        <v>1993.53</v>
      </c>
      <c r="F13" s="44">
        <v>3.0348826189098101</v>
      </c>
      <c r="G13" s="43">
        <v>-2007.7260000000001</v>
      </c>
      <c r="H13" s="43">
        <v>-3.0564941289738901</v>
      </c>
      <c r="I13" s="46"/>
    </row>
    <row r="14" spans="1:11" x14ac:dyDescent="0.2">
      <c r="A14" s="42" t="s">
        <v>116</v>
      </c>
      <c r="B14" s="42" t="s">
        <v>1513</v>
      </c>
      <c r="C14" s="42" t="s">
        <v>117</v>
      </c>
      <c r="D14" s="45">
        <v>137200</v>
      </c>
      <c r="E14" s="43">
        <v>1978.1496</v>
      </c>
      <c r="F14" s="44">
        <v>3.0114680183611</v>
      </c>
      <c r="G14" s="43">
        <v>-1141.6679999999999</v>
      </c>
      <c r="H14" s="43">
        <v>-1.73803673371634</v>
      </c>
      <c r="I14" s="46"/>
    </row>
    <row r="15" spans="1:11" x14ac:dyDescent="0.2">
      <c r="A15" s="42" t="s">
        <v>143</v>
      </c>
      <c r="B15" s="42" t="s">
        <v>142</v>
      </c>
      <c r="C15" s="42" t="s">
        <v>144</v>
      </c>
      <c r="D15" s="45">
        <v>57500</v>
      </c>
      <c r="E15" s="43">
        <v>1970.5250000000001</v>
      </c>
      <c r="F15" s="44">
        <v>2.9998605853071001</v>
      </c>
      <c r="G15" s="43">
        <v>-1719.2952</v>
      </c>
      <c r="H15" s="43">
        <v>-2.6173968383997601</v>
      </c>
      <c r="I15" s="46"/>
    </row>
    <row r="16" spans="1:11" x14ac:dyDescent="0.2">
      <c r="A16" s="42" t="s">
        <v>108</v>
      </c>
      <c r="B16" s="42" t="s">
        <v>107</v>
      </c>
      <c r="C16" s="42" t="s">
        <v>106</v>
      </c>
      <c r="D16" s="45">
        <v>134900</v>
      </c>
      <c r="E16" s="43">
        <v>1818.452</v>
      </c>
      <c r="F16" s="44">
        <v>2.76834979564982</v>
      </c>
      <c r="G16" s="43">
        <v>-1064.28</v>
      </c>
      <c r="H16" s="43">
        <v>-1.6202238610170601</v>
      </c>
      <c r="I16" s="46"/>
    </row>
    <row r="17" spans="1:9" x14ac:dyDescent="0.2">
      <c r="A17" s="42" t="s">
        <v>291</v>
      </c>
      <c r="B17" s="42" t="s">
        <v>290</v>
      </c>
      <c r="C17" s="42" t="s">
        <v>122</v>
      </c>
      <c r="D17" s="45">
        <v>319950</v>
      </c>
      <c r="E17" s="43">
        <v>1418.6583000000001</v>
      </c>
      <c r="F17" s="44">
        <v>2.1597173941912802</v>
      </c>
      <c r="G17" s="43">
        <v>-1428.2568000000001</v>
      </c>
      <c r="H17" s="43">
        <v>-2.1743298258163901</v>
      </c>
      <c r="I17" s="46"/>
    </row>
    <row r="18" spans="1:9" x14ac:dyDescent="0.2">
      <c r="A18" s="42" t="s">
        <v>110</v>
      </c>
      <c r="B18" s="42" t="s">
        <v>109</v>
      </c>
      <c r="C18" s="42" t="s">
        <v>111</v>
      </c>
      <c r="D18" s="45">
        <v>29150</v>
      </c>
      <c r="E18" s="43">
        <v>1066.5985000000001</v>
      </c>
      <c r="F18" s="44">
        <v>1.62375346696828</v>
      </c>
      <c r="G18" s="43">
        <v>-322.03500000000003</v>
      </c>
      <c r="H18" s="43">
        <v>-0.490255187622269</v>
      </c>
      <c r="I18" s="46"/>
    </row>
    <row r="19" spans="1:9" x14ac:dyDescent="0.2">
      <c r="A19" s="42" t="s">
        <v>137</v>
      </c>
      <c r="B19" s="42" t="s">
        <v>136</v>
      </c>
      <c r="C19" s="42" t="s">
        <v>138</v>
      </c>
      <c r="D19" s="45">
        <v>13750</v>
      </c>
      <c r="E19" s="43">
        <v>1018.7375</v>
      </c>
      <c r="F19" s="44">
        <v>1.5508914999932999</v>
      </c>
      <c r="G19" s="43">
        <v>-615.69749999999999</v>
      </c>
      <c r="H19" s="43">
        <v>-0.937317041256577</v>
      </c>
      <c r="I19" s="46"/>
    </row>
    <row r="20" spans="1:9" x14ac:dyDescent="0.2">
      <c r="A20" s="42" t="s">
        <v>155</v>
      </c>
      <c r="B20" s="42" t="s">
        <v>154</v>
      </c>
      <c r="C20" s="42" t="s">
        <v>156</v>
      </c>
      <c r="D20" s="45">
        <v>132300</v>
      </c>
      <c r="E20" s="43">
        <v>1000.78335</v>
      </c>
      <c r="F20" s="44">
        <v>1.5235587095300001</v>
      </c>
      <c r="G20" s="43">
        <v>-620.02380000000005</v>
      </c>
      <c r="H20" s="43">
        <v>-0.94390325399187003</v>
      </c>
      <c r="I20" s="46"/>
    </row>
    <row r="21" spans="1:9" x14ac:dyDescent="0.2">
      <c r="A21" s="42" t="s">
        <v>158</v>
      </c>
      <c r="B21" s="42" t="s">
        <v>157</v>
      </c>
      <c r="C21" s="42" t="s">
        <v>159</v>
      </c>
      <c r="D21" s="45">
        <v>36300</v>
      </c>
      <c r="E21" s="43">
        <v>912.72720000000004</v>
      </c>
      <c r="F21" s="44">
        <v>1.3895050062382901</v>
      </c>
      <c r="G21" s="43">
        <v>-615.17880000000002</v>
      </c>
      <c r="H21" s="43">
        <v>-0.93652738992731299</v>
      </c>
      <c r="I21" s="46"/>
    </row>
    <row r="22" spans="1:9" x14ac:dyDescent="0.2">
      <c r="A22" s="42" t="s">
        <v>234</v>
      </c>
      <c r="B22" s="42" t="s">
        <v>233</v>
      </c>
      <c r="C22" s="42" t="s">
        <v>135</v>
      </c>
      <c r="D22" s="45">
        <v>226200</v>
      </c>
      <c r="E22" s="43">
        <v>879.12630000000001</v>
      </c>
      <c r="F22" s="44">
        <v>1.3383521329985</v>
      </c>
      <c r="G22" s="43">
        <v>-885.00750000000005</v>
      </c>
      <c r="H22" s="43">
        <v>-1.34730547288219</v>
      </c>
      <c r="I22" s="46"/>
    </row>
    <row r="23" spans="1:9" x14ac:dyDescent="0.2">
      <c r="A23" s="42" t="s">
        <v>129</v>
      </c>
      <c r="B23" s="42" t="s">
        <v>128</v>
      </c>
      <c r="C23" s="42" t="s">
        <v>130</v>
      </c>
      <c r="D23" s="45">
        <v>6500</v>
      </c>
      <c r="E23" s="43">
        <v>794.43</v>
      </c>
      <c r="F23" s="44">
        <v>1.20941335166289</v>
      </c>
      <c r="G23" s="43">
        <v>-614.15</v>
      </c>
      <c r="H23" s="43">
        <v>-0.93496117961779401</v>
      </c>
      <c r="I23" s="46"/>
    </row>
    <row r="24" spans="1:9" x14ac:dyDescent="0.2">
      <c r="A24" s="42" t="s">
        <v>293</v>
      </c>
      <c r="B24" s="42" t="s">
        <v>292</v>
      </c>
      <c r="C24" s="42" t="s">
        <v>114</v>
      </c>
      <c r="D24" s="45">
        <v>9649125</v>
      </c>
      <c r="E24" s="43">
        <v>784.4738625</v>
      </c>
      <c r="F24" s="44">
        <v>1.1942564648088001</v>
      </c>
      <c r="G24" s="43">
        <v>-791.22825</v>
      </c>
      <c r="H24" s="43">
        <v>-1.20453911579732</v>
      </c>
      <c r="I24" s="46"/>
    </row>
    <row r="25" spans="1:9" x14ac:dyDescent="0.2">
      <c r="A25" s="42" t="s">
        <v>217</v>
      </c>
      <c r="B25" s="42" t="s">
        <v>216</v>
      </c>
      <c r="C25" s="42" t="s">
        <v>114</v>
      </c>
      <c r="D25" s="45">
        <v>217302</v>
      </c>
      <c r="E25" s="43">
        <v>745.128558</v>
      </c>
      <c r="F25" s="44">
        <v>1.1343585045259099</v>
      </c>
      <c r="G25" s="43">
        <v>-516.26959999999997</v>
      </c>
      <c r="H25" s="43">
        <v>-0.78595137053945596</v>
      </c>
      <c r="I25" s="46"/>
    </row>
    <row r="26" spans="1:9" x14ac:dyDescent="0.2">
      <c r="A26" s="42" t="s">
        <v>124</v>
      </c>
      <c r="B26" s="42" t="s">
        <v>123</v>
      </c>
      <c r="C26" s="42" t="s">
        <v>125</v>
      </c>
      <c r="D26" s="45">
        <v>225000</v>
      </c>
      <c r="E26" s="43">
        <v>732.375</v>
      </c>
      <c r="F26" s="44">
        <v>1.11494291935615</v>
      </c>
      <c r="G26" s="43"/>
      <c r="H26" s="43"/>
      <c r="I26" s="46"/>
    </row>
    <row r="27" spans="1:9" x14ac:dyDescent="0.2">
      <c r="A27" s="42" t="s">
        <v>295</v>
      </c>
      <c r="B27" s="42" t="s">
        <v>294</v>
      </c>
      <c r="C27" s="42" t="s">
        <v>117</v>
      </c>
      <c r="D27" s="45">
        <v>51600</v>
      </c>
      <c r="E27" s="43">
        <v>722.5548</v>
      </c>
      <c r="F27" s="44">
        <v>1.0999929791524901</v>
      </c>
      <c r="G27" s="43">
        <v>-726.4248</v>
      </c>
      <c r="H27" s="43">
        <v>-1.1058845362071501</v>
      </c>
      <c r="I27" s="46"/>
    </row>
    <row r="28" spans="1:9" x14ac:dyDescent="0.2">
      <c r="A28" s="42" t="s">
        <v>239</v>
      </c>
      <c r="B28" s="42" t="s">
        <v>238</v>
      </c>
      <c r="C28" s="42" t="s">
        <v>172</v>
      </c>
      <c r="D28" s="45">
        <v>21175</v>
      </c>
      <c r="E28" s="43">
        <v>712.96225000000004</v>
      </c>
      <c r="F28" s="44">
        <v>1.0853896056060499</v>
      </c>
      <c r="G28" s="43">
        <v>-718.04425000000003</v>
      </c>
      <c r="H28" s="43">
        <v>-1.0931262704514799</v>
      </c>
      <c r="I28" s="46"/>
    </row>
    <row r="29" spans="1:9" x14ac:dyDescent="0.2">
      <c r="A29" s="42" t="s">
        <v>297</v>
      </c>
      <c r="B29" s="42" t="s">
        <v>296</v>
      </c>
      <c r="C29" s="42" t="s">
        <v>106</v>
      </c>
      <c r="D29" s="45">
        <v>263250</v>
      </c>
      <c r="E29" s="43">
        <v>680.60654999999997</v>
      </c>
      <c r="F29" s="44">
        <v>1.0361323827136599</v>
      </c>
      <c r="G29" s="43">
        <v>-685.45034999999996</v>
      </c>
      <c r="H29" s="43">
        <v>-1.04350641993883</v>
      </c>
      <c r="I29" s="46"/>
    </row>
    <row r="30" spans="1:9" x14ac:dyDescent="0.2">
      <c r="A30" s="42" t="s">
        <v>243</v>
      </c>
      <c r="B30" s="42" t="s">
        <v>242</v>
      </c>
      <c r="C30" s="42" t="s">
        <v>147</v>
      </c>
      <c r="D30" s="45">
        <v>44250</v>
      </c>
      <c r="E30" s="43">
        <v>665.21024999999997</v>
      </c>
      <c r="F30" s="44">
        <v>1.0126935765429399</v>
      </c>
      <c r="G30" s="43">
        <v>-442.49400000000003</v>
      </c>
      <c r="H30" s="43">
        <v>-0.673637893370994</v>
      </c>
      <c r="I30" s="46"/>
    </row>
    <row r="31" spans="1:9" x14ac:dyDescent="0.2">
      <c r="A31" s="42" t="s">
        <v>299</v>
      </c>
      <c r="B31" s="42" t="s">
        <v>298</v>
      </c>
      <c r="C31" s="42" t="s">
        <v>122</v>
      </c>
      <c r="D31" s="45">
        <v>163925</v>
      </c>
      <c r="E31" s="43">
        <v>556.77126250000003</v>
      </c>
      <c r="F31" s="44">
        <v>0.84760973111501803</v>
      </c>
      <c r="G31" s="43">
        <v>-559.72191250000003</v>
      </c>
      <c r="H31" s="43">
        <v>-0.85210170083681103</v>
      </c>
      <c r="I31" s="46"/>
    </row>
    <row r="32" spans="1:9" x14ac:dyDescent="0.2">
      <c r="A32" s="42" t="s">
        <v>301</v>
      </c>
      <c r="B32" s="42" t="s">
        <v>300</v>
      </c>
      <c r="C32" s="42" t="s">
        <v>215</v>
      </c>
      <c r="D32" s="45">
        <v>123500</v>
      </c>
      <c r="E32" s="43">
        <v>506.65875</v>
      </c>
      <c r="F32" s="44">
        <v>0.77132013769221996</v>
      </c>
      <c r="G32" s="43">
        <v>-509.12875000000003</v>
      </c>
      <c r="H32" s="43">
        <v>-0.77508038211728902</v>
      </c>
      <c r="I32" s="46"/>
    </row>
    <row r="33" spans="1:9" x14ac:dyDescent="0.2">
      <c r="A33" s="42" t="s">
        <v>303</v>
      </c>
      <c r="B33" s="42" t="s">
        <v>302</v>
      </c>
      <c r="C33" s="42" t="s">
        <v>215</v>
      </c>
      <c r="D33" s="45">
        <v>166850</v>
      </c>
      <c r="E33" s="43">
        <v>489.20420000000001</v>
      </c>
      <c r="F33" s="44">
        <v>0.744747921364454</v>
      </c>
      <c r="G33" s="43">
        <v>-492.45777500000003</v>
      </c>
      <c r="H33" s="43">
        <v>-0.74970105385647501</v>
      </c>
      <c r="I33" s="46"/>
    </row>
    <row r="34" spans="1:9" x14ac:dyDescent="0.2">
      <c r="A34" s="42" t="s">
        <v>305</v>
      </c>
      <c r="B34" s="42" t="s">
        <v>304</v>
      </c>
      <c r="C34" s="42" t="s">
        <v>130</v>
      </c>
      <c r="D34" s="45">
        <v>76650</v>
      </c>
      <c r="E34" s="43">
        <v>436.86667499999999</v>
      </c>
      <c r="F34" s="44">
        <v>0.66507104419718899</v>
      </c>
      <c r="G34" s="43">
        <v>-439.12785000000002</v>
      </c>
      <c r="H34" s="43">
        <v>-0.66851338050806097</v>
      </c>
      <c r="I34" s="46"/>
    </row>
    <row r="35" spans="1:9" x14ac:dyDescent="0.2">
      <c r="A35" s="42" t="s">
        <v>187</v>
      </c>
      <c r="B35" s="42" t="s">
        <v>186</v>
      </c>
      <c r="C35" s="42" t="s">
        <v>144</v>
      </c>
      <c r="D35" s="45">
        <v>2500</v>
      </c>
      <c r="E35" s="43">
        <v>400.72500000000002</v>
      </c>
      <c r="F35" s="44">
        <v>0.61005018106706899</v>
      </c>
      <c r="G35" s="43">
        <v>-80.545000000000002</v>
      </c>
      <c r="H35" s="43">
        <v>-0.122618982679012</v>
      </c>
      <c r="I35" s="46"/>
    </row>
    <row r="36" spans="1:9" x14ac:dyDescent="0.2">
      <c r="A36" s="42" t="s">
        <v>307</v>
      </c>
      <c r="B36" s="42" t="s">
        <v>306</v>
      </c>
      <c r="C36" s="42" t="s">
        <v>135</v>
      </c>
      <c r="D36" s="45">
        <v>134900</v>
      </c>
      <c r="E36" s="43">
        <v>378.05725000000001</v>
      </c>
      <c r="F36" s="44">
        <v>0.57554156545316204</v>
      </c>
      <c r="G36" s="43">
        <v>-380.62034999999997</v>
      </c>
      <c r="H36" s="43">
        <v>-0.57944354216809801</v>
      </c>
      <c r="I36" s="46"/>
    </row>
    <row r="37" spans="1:9" x14ac:dyDescent="0.2">
      <c r="A37" s="42" t="s">
        <v>132</v>
      </c>
      <c r="B37" s="42" t="s">
        <v>131</v>
      </c>
      <c r="C37" s="42" t="s">
        <v>106</v>
      </c>
      <c r="D37" s="45">
        <v>42700</v>
      </c>
      <c r="E37" s="43">
        <v>372.53615000000002</v>
      </c>
      <c r="F37" s="44">
        <v>0.567136429625127</v>
      </c>
      <c r="G37" s="43"/>
      <c r="H37" s="43"/>
      <c r="I37" s="46"/>
    </row>
    <row r="38" spans="1:9" x14ac:dyDescent="0.2">
      <c r="A38" s="42" t="s">
        <v>227</v>
      </c>
      <c r="B38" s="42" t="s">
        <v>226</v>
      </c>
      <c r="C38" s="42" t="s">
        <v>215</v>
      </c>
      <c r="D38" s="45">
        <v>23000</v>
      </c>
      <c r="E38" s="43">
        <v>370.48399999999998</v>
      </c>
      <c r="F38" s="44">
        <v>0.56401230590168305</v>
      </c>
      <c r="G38" s="43"/>
      <c r="H38" s="43"/>
      <c r="I38" s="46"/>
    </row>
    <row r="39" spans="1:9" x14ac:dyDescent="0.2">
      <c r="A39" s="42" t="s">
        <v>309</v>
      </c>
      <c r="B39" s="42" t="s">
        <v>308</v>
      </c>
      <c r="C39" s="42" t="s">
        <v>144</v>
      </c>
      <c r="D39" s="45">
        <v>52000</v>
      </c>
      <c r="E39" s="43">
        <v>353.70400000000001</v>
      </c>
      <c r="F39" s="44">
        <v>0.53846700166983996</v>
      </c>
      <c r="G39" s="43">
        <v>-355.31599999999997</v>
      </c>
      <c r="H39" s="43">
        <v>-0.54092105592620099</v>
      </c>
      <c r="I39" s="46"/>
    </row>
    <row r="40" spans="1:9" x14ac:dyDescent="0.2">
      <c r="A40" s="42" t="s">
        <v>127</v>
      </c>
      <c r="B40" s="42" t="s">
        <v>126</v>
      </c>
      <c r="C40" s="42" t="s">
        <v>117</v>
      </c>
      <c r="D40" s="45">
        <v>25000</v>
      </c>
      <c r="E40" s="43">
        <v>346.27499999999998</v>
      </c>
      <c r="F40" s="44">
        <v>0.52715734343751797</v>
      </c>
      <c r="G40" s="43"/>
      <c r="H40" s="43"/>
      <c r="I40" s="46"/>
    </row>
    <row r="41" spans="1:9" x14ac:dyDescent="0.2">
      <c r="A41" s="42" t="s">
        <v>311</v>
      </c>
      <c r="B41" s="42" t="s">
        <v>310</v>
      </c>
      <c r="C41" s="42" t="s">
        <v>141</v>
      </c>
      <c r="D41" s="45">
        <v>76875</v>
      </c>
      <c r="E41" s="43">
        <v>341.09437500000001</v>
      </c>
      <c r="F41" s="44">
        <v>0.51927053522916899</v>
      </c>
      <c r="G41" s="43">
        <v>-343.59281249999998</v>
      </c>
      <c r="H41" s="43">
        <v>-0.52307407194202604</v>
      </c>
      <c r="I41" s="46"/>
    </row>
    <row r="42" spans="1:9" x14ac:dyDescent="0.2">
      <c r="A42" s="42" t="s">
        <v>149</v>
      </c>
      <c r="B42" s="42" t="s">
        <v>148</v>
      </c>
      <c r="C42" s="42" t="s">
        <v>150</v>
      </c>
      <c r="D42" s="45">
        <v>20000</v>
      </c>
      <c r="E42" s="43">
        <v>340.4</v>
      </c>
      <c r="F42" s="44">
        <v>0.51821344222404497</v>
      </c>
      <c r="G42" s="43"/>
      <c r="H42" s="43"/>
      <c r="I42" s="46"/>
    </row>
    <row r="43" spans="1:9" x14ac:dyDescent="0.2">
      <c r="A43" s="42" t="s">
        <v>313</v>
      </c>
      <c r="B43" s="42" t="s">
        <v>312</v>
      </c>
      <c r="C43" s="42" t="s">
        <v>190</v>
      </c>
      <c r="D43" s="45">
        <v>17050</v>
      </c>
      <c r="E43" s="43">
        <v>335.68040000000002</v>
      </c>
      <c r="F43" s="44">
        <v>0.51102848287645197</v>
      </c>
      <c r="G43" s="43">
        <v>-338.10149999999999</v>
      </c>
      <c r="H43" s="43">
        <v>-0.51471428359610105</v>
      </c>
      <c r="I43" s="46"/>
    </row>
    <row r="44" spans="1:9" x14ac:dyDescent="0.2">
      <c r="A44" s="42" t="s">
        <v>315</v>
      </c>
      <c r="B44" s="42" t="s">
        <v>314</v>
      </c>
      <c r="C44" s="42" t="s">
        <v>117</v>
      </c>
      <c r="D44" s="45">
        <v>10150</v>
      </c>
      <c r="E44" s="43">
        <v>293.17259999999999</v>
      </c>
      <c r="F44" s="44">
        <v>0.44631604645056699</v>
      </c>
      <c r="G44" s="43">
        <v>-294.06580000000002</v>
      </c>
      <c r="H44" s="43">
        <v>-0.44767582390824801</v>
      </c>
      <c r="I44" s="46"/>
    </row>
    <row r="45" spans="1:9" x14ac:dyDescent="0.2">
      <c r="A45" s="42" t="s">
        <v>317</v>
      </c>
      <c r="B45" s="42" t="s">
        <v>316</v>
      </c>
      <c r="C45" s="42" t="s">
        <v>106</v>
      </c>
      <c r="D45" s="45">
        <v>222750</v>
      </c>
      <c r="E45" s="43">
        <v>275.56402500000002</v>
      </c>
      <c r="F45" s="44">
        <v>0.41950934767439102</v>
      </c>
      <c r="G45" s="43">
        <v>-277.54649999999998</v>
      </c>
      <c r="H45" s="43">
        <v>-0.42252740053535798</v>
      </c>
      <c r="I45" s="46"/>
    </row>
    <row r="46" spans="1:9" x14ac:dyDescent="0.2">
      <c r="A46" s="42" t="s">
        <v>174</v>
      </c>
      <c r="B46" s="42" t="s">
        <v>173</v>
      </c>
      <c r="C46" s="42" t="s">
        <v>172</v>
      </c>
      <c r="D46" s="45">
        <v>88000</v>
      </c>
      <c r="E46" s="43">
        <v>256.34399999999999</v>
      </c>
      <c r="F46" s="44">
        <v>0.39024943194324502</v>
      </c>
      <c r="G46" s="43"/>
      <c r="H46" s="43"/>
      <c r="I46" s="46"/>
    </row>
    <row r="47" spans="1:9" x14ac:dyDescent="0.2">
      <c r="A47" s="42" t="s">
        <v>319</v>
      </c>
      <c r="B47" s="42" t="s">
        <v>318</v>
      </c>
      <c r="C47" s="42" t="s">
        <v>215</v>
      </c>
      <c r="D47" s="45">
        <v>12500</v>
      </c>
      <c r="E47" s="43">
        <v>250.8</v>
      </c>
      <c r="F47" s="44">
        <v>0.38180943393005401</v>
      </c>
      <c r="G47" s="43">
        <v>-252.58750000000001</v>
      </c>
      <c r="H47" s="43">
        <v>-0.38453066344819598</v>
      </c>
      <c r="I47" s="46"/>
    </row>
    <row r="48" spans="1:9" x14ac:dyDescent="0.2">
      <c r="A48" s="42" t="s">
        <v>321</v>
      </c>
      <c r="B48" s="42" t="s">
        <v>320</v>
      </c>
      <c r="C48" s="42" t="s">
        <v>122</v>
      </c>
      <c r="D48" s="45">
        <v>165750</v>
      </c>
      <c r="E48" s="43">
        <v>248.27692500000001</v>
      </c>
      <c r="F48" s="44">
        <v>0.37796838992083098</v>
      </c>
      <c r="G48" s="43">
        <v>-249.98415</v>
      </c>
      <c r="H48" s="43">
        <v>-0.38056741149515799</v>
      </c>
      <c r="I48" s="46"/>
    </row>
    <row r="49" spans="1:9" x14ac:dyDescent="0.2">
      <c r="A49" s="42" t="s">
        <v>323</v>
      </c>
      <c r="B49" s="42" t="s">
        <v>322</v>
      </c>
      <c r="C49" s="42" t="s">
        <v>106</v>
      </c>
      <c r="D49" s="45">
        <v>140400</v>
      </c>
      <c r="E49" s="43">
        <v>227.74284</v>
      </c>
      <c r="F49" s="44">
        <v>0.34670799370822503</v>
      </c>
      <c r="G49" s="43">
        <v>-228.80987999999999</v>
      </c>
      <c r="H49" s="43">
        <v>-0.34833241929985498</v>
      </c>
      <c r="I49" s="46"/>
    </row>
    <row r="50" spans="1:9" x14ac:dyDescent="0.2">
      <c r="A50" s="42" t="s">
        <v>146</v>
      </c>
      <c r="B50" s="42" t="s">
        <v>145</v>
      </c>
      <c r="C50" s="42" t="s">
        <v>147</v>
      </c>
      <c r="D50" s="45">
        <v>14000</v>
      </c>
      <c r="E50" s="43">
        <v>223.202</v>
      </c>
      <c r="F50" s="44">
        <v>0.33979517253610803</v>
      </c>
      <c r="G50" s="43">
        <v>-224.78399999999999</v>
      </c>
      <c r="H50" s="43">
        <v>-0.34220355580754902</v>
      </c>
      <c r="I50" s="46"/>
    </row>
    <row r="51" spans="1:9" x14ac:dyDescent="0.2">
      <c r="A51" s="42" t="s">
        <v>325</v>
      </c>
      <c r="B51" s="42" t="s">
        <v>324</v>
      </c>
      <c r="C51" s="42" t="s">
        <v>215</v>
      </c>
      <c r="D51" s="45">
        <v>51000</v>
      </c>
      <c r="E51" s="43">
        <v>190.15350000000001</v>
      </c>
      <c r="F51" s="44">
        <v>0.28948325436530498</v>
      </c>
      <c r="G51" s="43">
        <v>-191.27549999999999</v>
      </c>
      <c r="H51" s="43">
        <v>-0.29119134920130801</v>
      </c>
      <c r="I51" s="46"/>
    </row>
    <row r="52" spans="1:9" x14ac:dyDescent="0.2">
      <c r="A52" s="42" t="s">
        <v>140</v>
      </c>
      <c r="B52" s="42" t="s">
        <v>139</v>
      </c>
      <c r="C52" s="42" t="s">
        <v>141</v>
      </c>
      <c r="D52" s="45">
        <v>9500</v>
      </c>
      <c r="E52" s="43">
        <v>125.8085</v>
      </c>
      <c r="F52" s="44">
        <v>0.19152660354301901</v>
      </c>
      <c r="G52" s="43"/>
      <c r="H52" s="43"/>
      <c r="I52" s="46"/>
    </row>
    <row r="53" spans="1:9" x14ac:dyDescent="0.2">
      <c r="A53" s="42" t="s">
        <v>192</v>
      </c>
      <c r="B53" s="42" t="s">
        <v>191</v>
      </c>
      <c r="C53" s="42" t="s">
        <v>193</v>
      </c>
      <c r="D53" s="45">
        <v>18000</v>
      </c>
      <c r="E53" s="43">
        <v>125.532</v>
      </c>
      <c r="F53" s="44">
        <v>0.19110566929867501</v>
      </c>
      <c r="G53" s="43"/>
      <c r="H53" s="43"/>
      <c r="I53" s="46"/>
    </row>
    <row r="54" spans="1:9" x14ac:dyDescent="0.2">
      <c r="A54" s="42" t="s">
        <v>209</v>
      </c>
      <c r="B54" s="42" t="s">
        <v>208</v>
      </c>
      <c r="C54" s="42" t="s">
        <v>156</v>
      </c>
      <c r="D54" s="45">
        <v>6000</v>
      </c>
      <c r="E54" s="43">
        <v>113.38800000000001</v>
      </c>
      <c r="F54" s="44">
        <v>0.172618054603114</v>
      </c>
      <c r="G54" s="43"/>
      <c r="H54" s="43"/>
      <c r="I54" s="46"/>
    </row>
    <row r="55" spans="1:9" x14ac:dyDescent="0.2">
      <c r="A55" s="42" t="s">
        <v>161</v>
      </c>
      <c r="B55" s="42" t="s">
        <v>160</v>
      </c>
      <c r="C55" s="42" t="s">
        <v>162</v>
      </c>
      <c r="D55" s="45">
        <v>26000</v>
      </c>
      <c r="E55" s="43">
        <v>105.027</v>
      </c>
      <c r="F55" s="44">
        <v>0.15988955110594799</v>
      </c>
      <c r="G55" s="43"/>
      <c r="H55" s="43"/>
      <c r="I55" s="46"/>
    </row>
    <row r="56" spans="1:9" x14ac:dyDescent="0.2">
      <c r="A56" s="42" t="s">
        <v>195</v>
      </c>
      <c r="B56" s="42" t="s">
        <v>194</v>
      </c>
      <c r="C56" s="42" t="s">
        <v>196</v>
      </c>
      <c r="D56" s="45">
        <v>55000</v>
      </c>
      <c r="E56" s="43">
        <v>92.823499999999996</v>
      </c>
      <c r="F56" s="44">
        <v>0.14131135562363001</v>
      </c>
      <c r="G56" s="43">
        <v>-93.538499999999999</v>
      </c>
      <c r="H56" s="43">
        <v>-0.14239984743088699</v>
      </c>
      <c r="I56" s="46"/>
    </row>
    <row r="57" spans="1:9" x14ac:dyDescent="0.2">
      <c r="A57" s="42" t="s">
        <v>327</v>
      </c>
      <c r="B57" s="42" t="s">
        <v>326</v>
      </c>
      <c r="C57" s="42" t="s">
        <v>117</v>
      </c>
      <c r="D57" s="45">
        <v>3375</v>
      </c>
      <c r="E57" s="43">
        <v>53.696249999999999</v>
      </c>
      <c r="F57" s="44">
        <v>8.1745354133439696E-2</v>
      </c>
      <c r="G57" s="43">
        <v>-53.915624999999999</v>
      </c>
      <c r="H57" s="43">
        <v>-8.2079323210666202E-2</v>
      </c>
      <c r="I57" s="46"/>
    </row>
    <row r="58" spans="1:9" x14ac:dyDescent="0.2">
      <c r="A58" s="42" t="s">
        <v>329</v>
      </c>
      <c r="B58" s="42" t="s">
        <v>328</v>
      </c>
      <c r="C58" s="42" t="s">
        <v>147</v>
      </c>
      <c r="D58" s="45">
        <v>15000</v>
      </c>
      <c r="E58" s="43">
        <v>51.15</v>
      </c>
      <c r="F58" s="44">
        <v>7.7869029288366295E-2</v>
      </c>
      <c r="G58" s="43">
        <v>-51.397500000000001</v>
      </c>
      <c r="H58" s="43">
        <v>-7.82458149139552E-2</v>
      </c>
      <c r="I58" s="46"/>
    </row>
    <row r="59" spans="1:9" x14ac:dyDescent="0.2">
      <c r="A59" s="42" t="s">
        <v>224</v>
      </c>
      <c r="B59" s="42" t="s">
        <v>223</v>
      </c>
      <c r="C59" s="42" t="s">
        <v>225</v>
      </c>
      <c r="D59" s="45">
        <v>2499</v>
      </c>
      <c r="E59" s="43">
        <v>44.497194</v>
      </c>
      <c r="F59" s="44">
        <v>6.7741022538340495E-2</v>
      </c>
      <c r="G59" s="43"/>
      <c r="H59" s="43"/>
      <c r="I59" s="46"/>
    </row>
    <row r="60" spans="1:9" x14ac:dyDescent="0.2">
      <c r="A60" s="42" t="s">
        <v>331</v>
      </c>
      <c r="B60" s="42" t="s">
        <v>330</v>
      </c>
      <c r="C60" s="42" t="s">
        <v>332</v>
      </c>
      <c r="D60" s="45">
        <v>4050</v>
      </c>
      <c r="E60" s="43">
        <v>15.792975</v>
      </c>
      <c r="F60" s="44">
        <v>2.40426907688257E-2</v>
      </c>
      <c r="G60" s="43">
        <v>-15.8598</v>
      </c>
      <c r="H60" s="43">
        <v>-2.41444228877347E-2</v>
      </c>
      <c r="I60" s="46"/>
    </row>
    <row r="61" spans="1:9" x14ac:dyDescent="0.2">
      <c r="A61" s="42" t="s">
        <v>334</v>
      </c>
      <c r="B61" s="42" t="s">
        <v>333</v>
      </c>
      <c r="C61" s="42" t="s">
        <v>196</v>
      </c>
      <c r="D61" s="45">
        <v>1350</v>
      </c>
      <c r="E61" s="43">
        <v>15.426450000000001</v>
      </c>
      <c r="F61" s="44">
        <v>2.3484705510567298E-2</v>
      </c>
      <c r="G61" s="43">
        <v>-15.51285</v>
      </c>
      <c r="H61" s="43">
        <v>-2.3616237947136499E-2</v>
      </c>
      <c r="I61" s="46"/>
    </row>
    <row r="62" spans="1:9" x14ac:dyDescent="0.2">
      <c r="A62" s="41" t="s">
        <v>27</v>
      </c>
      <c r="B62" s="41"/>
      <c r="C62" s="41"/>
      <c r="D62" s="41"/>
      <c r="E62" s="47">
        <f>SUM(E7:E61)</f>
        <v>42935.946541999976</v>
      </c>
      <c r="F62" s="48">
        <f>SUM(F7:F61)</f>
        <v>65.364232234657493</v>
      </c>
      <c r="G62" s="47">
        <f>SUM(G7:G61)</f>
        <v>-32073.725854999993</v>
      </c>
      <c r="H62" s="47">
        <f>SUM(H7:H61)</f>
        <v>-48.827954994917441</v>
      </c>
      <c r="I62" s="41"/>
    </row>
    <row r="63" spans="1:9" x14ac:dyDescent="0.2">
      <c r="A63" s="42"/>
      <c r="B63" s="42"/>
      <c r="C63" s="42"/>
      <c r="D63" s="42"/>
      <c r="E63" s="43"/>
      <c r="F63" s="44"/>
      <c r="G63" s="43"/>
      <c r="H63" s="42"/>
      <c r="I63" s="42"/>
    </row>
    <row r="64" spans="1:9" x14ac:dyDescent="0.2">
      <c r="A64" s="41" t="s">
        <v>19</v>
      </c>
      <c r="B64" s="42"/>
      <c r="C64" s="42"/>
      <c r="D64" s="42"/>
      <c r="E64" s="43"/>
      <c r="F64" s="44"/>
      <c r="G64" s="43"/>
      <c r="H64" s="42"/>
      <c r="I64" s="42"/>
    </row>
    <row r="65" spans="1:9" x14ac:dyDescent="0.2">
      <c r="A65" s="41" t="s">
        <v>20</v>
      </c>
      <c r="B65" s="42"/>
      <c r="C65" s="42"/>
      <c r="D65" s="42"/>
      <c r="E65" s="43"/>
      <c r="F65" s="44"/>
      <c r="G65" s="43"/>
      <c r="H65" s="42"/>
      <c r="I65" s="42"/>
    </row>
    <row r="66" spans="1:9" x14ac:dyDescent="0.2">
      <c r="A66" s="42" t="s">
        <v>90</v>
      </c>
      <c r="B66" s="42" t="s">
        <v>89</v>
      </c>
      <c r="C66" s="42" t="s">
        <v>21</v>
      </c>
      <c r="D66" s="45">
        <v>2500</v>
      </c>
      <c r="E66" s="43">
        <v>2510.4263356000001</v>
      </c>
      <c r="F66" s="44">
        <v>3.8217881105204801</v>
      </c>
      <c r="G66" s="46"/>
      <c r="H66" s="46"/>
      <c r="I66" s="46">
        <v>7.2210000000000001</v>
      </c>
    </row>
    <row r="67" spans="1:9" x14ac:dyDescent="0.2">
      <c r="A67" s="42" t="s">
        <v>23</v>
      </c>
      <c r="B67" s="42" t="s">
        <v>22</v>
      </c>
      <c r="C67" s="42" t="s">
        <v>24</v>
      </c>
      <c r="D67" s="45">
        <v>2327</v>
      </c>
      <c r="E67" s="43">
        <v>2439.8618270000002</v>
      </c>
      <c r="F67" s="44">
        <v>3.7143630902488698</v>
      </c>
      <c r="G67" s="46"/>
      <c r="H67" s="46"/>
      <c r="I67" s="46">
        <v>8.3815000000000008</v>
      </c>
    </row>
    <row r="68" spans="1:9" x14ac:dyDescent="0.2">
      <c r="A68" s="42" t="s">
        <v>83</v>
      </c>
      <c r="B68" s="42" t="s">
        <v>82</v>
      </c>
      <c r="C68" s="42" t="s">
        <v>84</v>
      </c>
      <c r="D68" s="45">
        <v>2000</v>
      </c>
      <c r="E68" s="43">
        <v>2132.5918904</v>
      </c>
      <c r="F68" s="44">
        <v>3.2465857355560099</v>
      </c>
      <c r="G68" s="46"/>
      <c r="H68" s="46"/>
      <c r="I68" s="46">
        <v>7.5449999999999999</v>
      </c>
    </row>
    <row r="69" spans="1:9" x14ac:dyDescent="0.2">
      <c r="A69" s="42" t="s">
        <v>26</v>
      </c>
      <c r="B69" s="42" t="s">
        <v>25</v>
      </c>
      <c r="C69" s="42" t="s">
        <v>24</v>
      </c>
      <c r="D69" s="45">
        <v>1018</v>
      </c>
      <c r="E69" s="43">
        <v>1064.43607</v>
      </c>
      <c r="F69" s="44">
        <v>1.6204614567042701</v>
      </c>
      <c r="G69" s="46"/>
      <c r="H69" s="46"/>
      <c r="I69" s="46">
        <v>8.3263999999999996</v>
      </c>
    </row>
    <row r="70" spans="1:9" x14ac:dyDescent="0.2">
      <c r="A70" s="42" t="s">
        <v>67</v>
      </c>
      <c r="B70" s="42" t="s">
        <v>66</v>
      </c>
      <c r="C70" s="42" t="s">
        <v>21</v>
      </c>
      <c r="D70" s="45">
        <v>1000</v>
      </c>
      <c r="E70" s="43">
        <v>1035.8243014</v>
      </c>
      <c r="F70" s="44">
        <v>1.5769038682955701</v>
      </c>
      <c r="G70" s="46"/>
      <c r="H70" s="46"/>
      <c r="I70" s="46">
        <v>7.6048999999999998</v>
      </c>
    </row>
    <row r="71" spans="1:9" x14ac:dyDescent="0.2">
      <c r="A71" s="42" t="s">
        <v>88</v>
      </c>
      <c r="B71" s="42" t="s">
        <v>87</v>
      </c>
      <c r="C71" s="42" t="s">
        <v>21</v>
      </c>
      <c r="D71" s="45">
        <v>500</v>
      </c>
      <c r="E71" s="43">
        <v>278.9855</v>
      </c>
      <c r="F71" s="44">
        <v>0.424718085445347</v>
      </c>
      <c r="G71" s="46"/>
      <c r="H71" s="46"/>
      <c r="I71" s="46">
        <v>6.6287000000000003</v>
      </c>
    </row>
    <row r="72" spans="1:9" x14ac:dyDescent="0.2">
      <c r="A72" s="41" t="s">
        <v>27</v>
      </c>
      <c r="B72" s="41"/>
      <c r="C72" s="41"/>
      <c r="D72" s="41"/>
      <c r="E72" s="47">
        <f>SUM(E65:E71)</f>
        <v>9462.1259244000012</v>
      </c>
      <c r="F72" s="48">
        <f>SUM(F65:F71)</f>
        <v>14.404820346770547</v>
      </c>
      <c r="G72" s="47"/>
      <c r="H72" s="41"/>
      <c r="I72" s="41"/>
    </row>
    <row r="73" spans="1:9" x14ac:dyDescent="0.2">
      <c r="A73" s="42"/>
      <c r="B73" s="42"/>
      <c r="C73" s="42"/>
      <c r="D73" s="42"/>
      <c r="E73" s="43"/>
      <c r="F73" s="44"/>
      <c r="G73" s="43"/>
      <c r="H73" s="42"/>
      <c r="I73" s="42"/>
    </row>
    <row r="74" spans="1:9" x14ac:dyDescent="0.2">
      <c r="A74" s="41" t="s">
        <v>34</v>
      </c>
      <c r="B74" s="42"/>
      <c r="C74" s="42"/>
      <c r="D74" s="42"/>
      <c r="E74" s="43"/>
      <c r="F74" s="44"/>
      <c r="G74" s="43"/>
      <c r="H74" s="42"/>
      <c r="I74" s="42"/>
    </row>
    <row r="75" spans="1:9" x14ac:dyDescent="0.2">
      <c r="A75" s="42" t="s">
        <v>335</v>
      </c>
      <c r="B75" s="42" t="s">
        <v>1447</v>
      </c>
      <c r="C75" s="42" t="s">
        <v>35</v>
      </c>
      <c r="D75" s="45">
        <v>2500000</v>
      </c>
      <c r="E75" s="43">
        <v>2680.2827778000001</v>
      </c>
      <c r="F75" s="44">
        <v>4.0803718108624096</v>
      </c>
      <c r="G75" s="46"/>
      <c r="H75" s="46"/>
      <c r="I75" s="46">
        <v>6.0161809261125097</v>
      </c>
    </row>
    <row r="76" spans="1:9" x14ac:dyDescent="0.2">
      <c r="A76" s="42" t="s">
        <v>69</v>
      </c>
      <c r="B76" s="42" t="s">
        <v>68</v>
      </c>
      <c r="C76" s="42" t="s">
        <v>35</v>
      </c>
      <c r="D76" s="45">
        <v>2000000</v>
      </c>
      <c r="E76" s="43">
        <v>2077.3486667000002</v>
      </c>
      <c r="F76" s="44">
        <v>3.1624853210051</v>
      </c>
      <c r="G76" s="46"/>
      <c r="H76" s="46"/>
      <c r="I76" s="46">
        <v>7.6274740449999996</v>
      </c>
    </row>
    <row r="77" spans="1:9" x14ac:dyDescent="0.2">
      <c r="A77" s="42" t="s">
        <v>336</v>
      </c>
      <c r="B77" s="42" t="s">
        <v>1448</v>
      </c>
      <c r="C77" s="42" t="s">
        <v>35</v>
      </c>
      <c r="D77" s="45">
        <v>1000000</v>
      </c>
      <c r="E77" s="43">
        <v>1060.6099999999999</v>
      </c>
      <c r="F77" s="44">
        <v>1.6146367771951899</v>
      </c>
      <c r="G77" s="46"/>
      <c r="H77" s="46"/>
      <c r="I77" s="46">
        <v>5.9760048181124903</v>
      </c>
    </row>
    <row r="78" spans="1:9" x14ac:dyDescent="0.2">
      <c r="A78" s="42" t="s">
        <v>71</v>
      </c>
      <c r="B78" s="42" t="s">
        <v>70</v>
      </c>
      <c r="C78" s="42" t="s">
        <v>35</v>
      </c>
      <c r="D78" s="45">
        <v>500000</v>
      </c>
      <c r="E78" s="43">
        <v>504.28933330000001</v>
      </c>
      <c r="F78" s="44">
        <v>0.76771301787973401</v>
      </c>
      <c r="G78" s="46"/>
      <c r="H78" s="46"/>
      <c r="I78" s="46">
        <v>6.6798873370124996</v>
      </c>
    </row>
    <row r="79" spans="1:9" x14ac:dyDescent="0.2">
      <c r="A79" s="42" t="s">
        <v>79</v>
      </c>
      <c r="B79" s="42" t="s">
        <v>78</v>
      </c>
      <c r="C79" s="42" t="s">
        <v>35</v>
      </c>
      <c r="D79" s="45">
        <v>41700</v>
      </c>
      <c r="E79" s="43">
        <v>40.341627099999997</v>
      </c>
      <c r="F79" s="44">
        <v>6.14147280975611E-2</v>
      </c>
      <c r="G79" s="46"/>
      <c r="H79" s="46"/>
      <c r="I79" s="46">
        <v>7.5850179750000004</v>
      </c>
    </row>
    <row r="80" spans="1:9" x14ac:dyDescent="0.2">
      <c r="A80" s="42" t="s">
        <v>63</v>
      </c>
      <c r="B80" s="42" t="s">
        <v>62</v>
      </c>
      <c r="C80" s="42" t="s">
        <v>35</v>
      </c>
      <c r="D80" s="45">
        <v>23000</v>
      </c>
      <c r="E80" s="43">
        <v>23.3150029</v>
      </c>
      <c r="F80" s="44">
        <v>3.5493971528415401E-2</v>
      </c>
      <c r="G80" s="46"/>
      <c r="H80" s="46"/>
      <c r="I80" s="46">
        <v>7.3272086066125004</v>
      </c>
    </row>
    <row r="81" spans="1:9" x14ac:dyDescent="0.2">
      <c r="A81" s="41" t="s">
        <v>27</v>
      </c>
      <c r="B81" s="41"/>
      <c r="C81" s="41"/>
      <c r="D81" s="41"/>
      <c r="E81" s="47">
        <f>SUM(E75:E80)</f>
        <v>6386.1874078000001</v>
      </c>
      <c r="F81" s="48">
        <f>SUM(F75:F80)</f>
        <v>9.7221156265684119</v>
      </c>
      <c r="G81" s="47"/>
      <c r="H81" s="41"/>
      <c r="I81" s="41"/>
    </row>
    <row r="82" spans="1:9" x14ac:dyDescent="0.2">
      <c r="A82" s="42"/>
      <c r="B82" s="42"/>
      <c r="C82" s="42"/>
      <c r="D82" s="42"/>
      <c r="E82" s="43"/>
      <c r="F82" s="44"/>
      <c r="G82" s="43"/>
      <c r="H82" s="42"/>
      <c r="I82" s="42"/>
    </row>
    <row r="83" spans="1:9" x14ac:dyDescent="0.2">
      <c r="A83" s="41" t="s">
        <v>37</v>
      </c>
      <c r="B83" s="41"/>
      <c r="C83" s="41"/>
      <c r="D83" s="41"/>
      <c r="E83" s="47">
        <f>E62+E72+E81</f>
        <v>58784.259874199983</v>
      </c>
      <c r="F83" s="48">
        <f>F62+F72+F81</f>
        <v>89.491168207996452</v>
      </c>
      <c r="G83" s="47"/>
      <c r="H83" s="41"/>
      <c r="I83" s="41"/>
    </row>
    <row r="84" spans="1:9" x14ac:dyDescent="0.2">
      <c r="A84" s="41"/>
      <c r="B84" s="41"/>
      <c r="C84" s="41"/>
      <c r="D84" s="41"/>
      <c r="E84" s="47"/>
      <c r="F84" s="48"/>
      <c r="G84" s="47"/>
      <c r="H84" s="41"/>
      <c r="I84" s="41"/>
    </row>
    <row r="85" spans="1:9" x14ac:dyDescent="0.2">
      <c r="A85" s="41" t="s">
        <v>337</v>
      </c>
      <c r="B85" s="41"/>
      <c r="C85" s="41"/>
      <c r="D85" s="41"/>
      <c r="E85" s="63">
        <v>1536.2036187000001</v>
      </c>
      <c r="F85" s="63">
        <f>E85/E89*100</f>
        <v>2.3386644101162193</v>
      </c>
      <c r="G85" s="47"/>
      <c r="H85" s="41"/>
      <c r="I85" s="41"/>
    </row>
    <row r="86" spans="1:9" x14ac:dyDescent="0.2">
      <c r="A86" s="41"/>
      <c r="B86" s="41"/>
      <c r="C86" s="41"/>
      <c r="D86" s="41"/>
      <c r="E86" s="47"/>
      <c r="F86" s="48"/>
      <c r="G86" s="47"/>
      <c r="H86" s="41"/>
      <c r="I86" s="41"/>
    </row>
    <row r="87" spans="1:9" x14ac:dyDescent="0.2">
      <c r="A87" s="41" t="s">
        <v>39</v>
      </c>
      <c r="B87" s="41"/>
      <c r="C87" s="41"/>
      <c r="D87" s="41"/>
      <c r="E87" s="47">
        <f>E89-(E62+E72+E81+E85)</f>
        <v>5366.7557616000195</v>
      </c>
      <c r="F87" s="48">
        <f>F89-(F62+F72+F81+F85)</f>
        <v>8.1701673818873246</v>
      </c>
      <c r="G87" s="47"/>
      <c r="H87" s="41"/>
      <c r="I87" s="41"/>
    </row>
    <row r="88" spans="1:9" x14ac:dyDescent="0.2">
      <c r="A88" s="42"/>
      <c r="B88" s="42"/>
      <c r="C88" s="42"/>
      <c r="D88" s="42"/>
      <c r="E88" s="43"/>
      <c r="F88" s="44"/>
      <c r="G88" s="43"/>
      <c r="H88" s="42"/>
      <c r="I88" s="42"/>
    </row>
    <row r="89" spans="1:9" x14ac:dyDescent="0.2">
      <c r="A89" s="49" t="s">
        <v>38</v>
      </c>
      <c r="B89" s="49"/>
      <c r="C89" s="49"/>
      <c r="D89" s="49"/>
      <c r="E89" s="50">
        <v>65687.2192545</v>
      </c>
      <c r="F89" s="51">
        <v>100</v>
      </c>
      <c r="G89" s="50"/>
      <c r="H89" s="49"/>
      <c r="I89" s="49"/>
    </row>
    <row r="90" spans="1:9" x14ac:dyDescent="0.2">
      <c r="A90" s="57" t="s">
        <v>1503</v>
      </c>
    </row>
    <row r="91" spans="1:9" x14ac:dyDescent="0.2">
      <c r="A91" s="7" t="s">
        <v>1508</v>
      </c>
    </row>
    <row r="92" spans="1:9" x14ac:dyDescent="0.2">
      <c r="A92" s="7" t="s">
        <v>1507</v>
      </c>
    </row>
    <row r="93" spans="1:9" x14ac:dyDescent="0.2">
      <c r="A93" s="7" t="s">
        <v>1506</v>
      </c>
    </row>
    <row r="94" spans="1:9" x14ac:dyDescent="0.2">
      <c r="A94" s="7" t="s">
        <v>1505</v>
      </c>
    </row>
    <row r="95" spans="1:9" x14ac:dyDescent="0.2">
      <c r="A95" s="7" t="s">
        <v>1504</v>
      </c>
    </row>
    <row r="97" spans="1:4" x14ac:dyDescent="0.2">
      <c r="A97" s="14" t="s">
        <v>40</v>
      </c>
    </row>
    <row r="99" spans="1:4" x14ac:dyDescent="0.2">
      <c r="A99" s="14" t="s">
        <v>41</v>
      </c>
    </row>
    <row r="100" spans="1:4" x14ac:dyDescent="0.2">
      <c r="A100" s="14" t="s">
        <v>42</v>
      </c>
    </row>
    <row r="101" spans="1:4" x14ac:dyDescent="0.2">
      <c r="A101" s="14" t="s">
        <v>43</v>
      </c>
      <c r="B101" s="14"/>
      <c r="C101" s="30" t="s">
        <v>987</v>
      </c>
      <c r="D101" s="14" t="s">
        <v>44</v>
      </c>
    </row>
    <row r="102" spans="1:4" x14ac:dyDescent="0.2">
      <c r="A102" s="7" t="s">
        <v>46</v>
      </c>
      <c r="C102" s="31">
        <v>15.9199</v>
      </c>
      <c r="D102" s="31">
        <v>16.480599999999999</v>
      </c>
    </row>
    <row r="103" spans="1:4" x14ac:dyDescent="0.2">
      <c r="A103" s="7" t="s">
        <v>47</v>
      </c>
      <c r="C103" s="31">
        <v>13.7737</v>
      </c>
      <c r="D103" s="31">
        <v>13.507400000000001</v>
      </c>
    </row>
    <row r="104" spans="1:4" x14ac:dyDescent="0.2">
      <c r="A104" s="7" t="s">
        <v>97</v>
      </c>
      <c r="C104" s="31">
        <v>13.191599999999999</v>
      </c>
      <c r="D104" s="31">
        <v>13.3154</v>
      </c>
    </row>
    <row r="105" spans="1:4" x14ac:dyDescent="0.2">
      <c r="A105" s="7" t="s">
        <v>98</v>
      </c>
      <c r="C105" s="31">
        <v>12.295199999999999</v>
      </c>
      <c r="D105" s="31">
        <v>12.365399999999999</v>
      </c>
    </row>
    <row r="106" spans="1:4" x14ac:dyDescent="0.2">
      <c r="A106" s="7" t="s">
        <v>48</v>
      </c>
      <c r="C106" s="31">
        <v>17.358499999999999</v>
      </c>
      <c r="D106" s="31">
        <v>18.042899999999999</v>
      </c>
    </row>
    <row r="107" spans="1:4" x14ac:dyDescent="0.2">
      <c r="A107" s="7" t="s">
        <v>49</v>
      </c>
      <c r="C107" s="31">
        <v>15.086600000000001</v>
      </c>
      <c r="D107" s="31">
        <v>14.7286</v>
      </c>
    </row>
    <row r="108" spans="1:4" x14ac:dyDescent="0.2">
      <c r="A108" s="7" t="s">
        <v>99</v>
      </c>
      <c r="C108" s="31">
        <v>13.7644</v>
      </c>
      <c r="D108" s="31">
        <v>13.9026</v>
      </c>
    </row>
    <row r="109" spans="1:4" x14ac:dyDescent="0.2">
      <c r="A109" s="7" t="s">
        <v>100</v>
      </c>
      <c r="C109" s="31">
        <v>13.7148</v>
      </c>
      <c r="D109" s="31">
        <v>13.9223</v>
      </c>
    </row>
    <row r="111" spans="1:4" x14ac:dyDescent="0.2">
      <c r="A111" s="7" t="s">
        <v>988</v>
      </c>
    </row>
    <row r="113" spans="1:4" x14ac:dyDescent="0.2">
      <c r="A113" s="14" t="s">
        <v>50</v>
      </c>
    </row>
    <row r="114" spans="1:4" x14ac:dyDescent="0.2">
      <c r="A114" s="112" t="s">
        <v>51</v>
      </c>
      <c r="B114" s="113"/>
      <c r="C114" s="32" t="s">
        <v>52</v>
      </c>
    </row>
    <row r="115" spans="1:4" x14ac:dyDescent="0.2">
      <c r="A115" s="108" t="s">
        <v>47</v>
      </c>
      <c r="B115" s="109"/>
      <c r="C115" s="33">
        <v>0.75</v>
      </c>
    </row>
    <row r="116" spans="1:4" x14ac:dyDescent="0.2">
      <c r="A116" s="108" t="s">
        <v>97</v>
      </c>
      <c r="B116" s="109"/>
      <c r="C116" s="33">
        <v>0.34</v>
      </c>
    </row>
    <row r="117" spans="1:4" x14ac:dyDescent="0.2">
      <c r="A117" s="108" t="s">
        <v>98</v>
      </c>
      <c r="B117" s="109"/>
      <c r="C117" s="33">
        <v>0.36</v>
      </c>
    </row>
    <row r="118" spans="1:4" x14ac:dyDescent="0.2">
      <c r="A118" s="108" t="s">
        <v>49</v>
      </c>
      <c r="B118" s="109"/>
      <c r="C118" s="33">
        <v>0.95</v>
      </c>
    </row>
    <row r="119" spans="1:4" x14ac:dyDescent="0.2">
      <c r="A119" s="108" t="s">
        <v>99</v>
      </c>
      <c r="B119" s="109"/>
      <c r="C119" s="33">
        <v>0.4</v>
      </c>
    </row>
    <row r="120" spans="1:4" x14ac:dyDescent="0.2">
      <c r="A120" s="108" t="s">
        <v>100</v>
      </c>
      <c r="B120" s="109"/>
      <c r="C120" s="33">
        <v>0.33</v>
      </c>
    </row>
    <row r="121" spans="1:4" x14ac:dyDescent="0.2">
      <c r="A121" s="7" t="s">
        <v>53</v>
      </c>
    </row>
    <row r="122" spans="1:4" x14ac:dyDescent="0.2">
      <c r="A122" s="7" t="s">
        <v>54</v>
      </c>
    </row>
    <row r="124" spans="1:4" x14ac:dyDescent="0.2">
      <c r="A124" s="14" t="s">
        <v>338</v>
      </c>
      <c r="D124" s="34" t="s">
        <v>339</v>
      </c>
    </row>
    <row r="126" spans="1:4" x14ac:dyDescent="0.2">
      <c r="A126" s="14" t="s">
        <v>340</v>
      </c>
      <c r="D126" s="34">
        <f>ABS(+H62)</f>
        <v>48.827954994917441</v>
      </c>
    </row>
    <row r="128" spans="1:4" x14ac:dyDescent="0.2">
      <c r="A128" s="14" t="s">
        <v>341</v>
      </c>
      <c r="D128" s="36">
        <v>3.4892243717052662</v>
      </c>
    </row>
    <row r="130" spans="1:9" x14ac:dyDescent="0.2">
      <c r="A130" s="14" t="s">
        <v>342</v>
      </c>
      <c r="D130" s="34">
        <v>4.3359040594410896</v>
      </c>
      <c r="E130" s="10" t="s">
        <v>55</v>
      </c>
    </row>
    <row r="132" spans="1:9" x14ac:dyDescent="0.2">
      <c r="A132" s="14" t="s">
        <v>343</v>
      </c>
      <c r="D132" s="30" t="s">
        <v>56</v>
      </c>
    </row>
    <row r="134" spans="1:9" x14ac:dyDescent="0.2">
      <c r="A134" s="56" t="s">
        <v>990</v>
      </c>
      <c r="B134" s="57"/>
      <c r="C134" s="57"/>
      <c r="D134" s="57"/>
      <c r="E134" s="11"/>
      <c r="G134" s="11"/>
      <c r="H134" s="11"/>
      <c r="I134" s="11"/>
    </row>
    <row r="135" spans="1:9" x14ac:dyDescent="0.2">
      <c r="A135" s="66"/>
      <c r="B135" s="57"/>
      <c r="C135" s="57"/>
      <c r="D135" s="57"/>
      <c r="E135" s="11"/>
      <c r="G135" s="11"/>
      <c r="H135" s="11"/>
      <c r="I135" s="11"/>
    </row>
    <row r="136" spans="1:9" x14ac:dyDescent="0.2">
      <c r="A136" s="56" t="s">
        <v>993</v>
      </c>
      <c r="B136" s="57"/>
      <c r="C136" s="57"/>
      <c r="D136" s="57"/>
      <c r="E136" s="11"/>
      <c r="G136" s="11"/>
      <c r="H136" s="11"/>
      <c r="I136" s="11"/>
    </row>
    <row r="137" spans="1:9" x14ac:dyDescent="0.2">
      <c r="A137" s="66"/>
      <c r="B137" s="57"/>
      <c r="C137" s="57"/>
      <c r="D137" s="57"/>
      <c r="E137" s="11"/>
      <c r="G137" s="11"/>
      <c r="H137" s="11"/>
      <c r="I137" s="11"/>
    </row>
    <row r="138" spans="1:9" x14ac:dyDescent="0.2">
      <c r="A138" s="57"/>
      <c r="B138" s="57"/>
      <c r="C138" s="57"/>
      <c r="D138" s="57"/>
      <c r="E138" s="11"/>
      <c r="G138" s="11"/>
      <c r="H138" s="11"/>
      <c r="I138" s="11"/>
    </row>
    <row r="139" spans="1:9" x14ac:dyDescent="0.2">
      <c r="A139" s="57"/>
      <c r="B139" s="57"/>
      <c r="C139" s="57"/>
      <c r="D139" s="57"/>
      <c r="E139" s="11"/>
      <c r="G139" s="11"/>
      <c r="H139" s="11"/>
      <c r="I139" s="11"/>
    </row>
    <row r="140" spans="1:9" x14ac:dyDescent="0.2">
      <c r="A140" s="57"/>
      <c r="B140" s="57"/>
      <c r="C140" s="57"/>
      <c r="D140" s="57"/>
      <c r="E140" s="11"/>
      <c r="G140" s="11"/>
      <c r="H140" s="11"/>
      <c r="I140" s="11"/>
    </row>
    <row r="141" spans="1:9" x14ac:dyDescent="0.2">
      <c r="A141" s="57"/>
      <c r="B141" s="57"/>
      <c r="C141" s="57"/>
      <c r="D141" s="57"/>
      <c r="E141" s="11"/>
      <c r="G141" s="11"/>
      <c r="H141" s="11"/>
      <c r="I141" s="11"/>
    </row>
    <row r="142" spans="1:9" x14ac:dyDescent="0.2">
      <c r="A142" s="57"/>
      <c r="B142" s="57"/>
      <c r="C142" s="57"/>
      <c r="D142" s="57"/>
      <c r="E142" s="11"/>
      <c r="G142" s="11"/>
      <c r="H142" s="11"/>
      <c r="I142" s="11"/>
    </row>
    <row r="143" spans="1:9" x14ac:dyDescent="0.2">
      <c r="A143" s="57"/>
      <c r="B143" s="57"/>
      <c r="C143" s="57"/>
      <c r="D143" s="57"/>
      <c r="E143" s="11"/>
      <c r="G143" s="11"/>
      <c r="H143" s="11"/>
      <c r="I143" s="11"/>
    </row>
    <row r="144" spans="1:9" x14ac:dyDescent="0.2">
      <c r="A144" s="57"/>
      <c r="B144" s="57"/>
      <c r="C144" s="57"/>
      <c r="D144" s="57"/>
      <c r="E144" s="11"/>
      <c r="G144" s="11"/>
      <c r="H144" s="11"/>
      <c r="I144" s="11"/>
    </row>
    <row r="145" spans="1:9" x14ac:dyDescent="0.2">
      <c r="A145" s="57"/>
      <c r="B145" s="57"/>
      <c r="C145" s="57"/>
      <c r="D145" s="57"/>
      <c r="E145" s="11"/>
      <c r="G145" s="11"/>
      <c r="H145" s="11"/>
      <c r="I145" s="11"/>
    </row>
    <row r="146" spans="1:9" x14ac:dyDescent="0.2">
      <c r="A146" s="57"/>
      <c r="B146" s="57"/>
      <c r="C146" s="57"/>
      <c r="D146" s="57"/>
      <c r="E146" s="11"/>
      <c r="G146" s="11"/>
      <c r="H146" s="11"/>
      <c r="I146" s="11"/>
    </row>
    <row r="147" spans="1:9" x14ac:dyDescent="0.2">
      <c r="A147" s="57"/>
      <c r="B147" s="57"/>
      <c r="C147" s="57"/>
      <c r="D147" s="57"/>
      <c r="E147" s="11"/>
      <c r="G147" s="11"/>
      <c r="H147" s="11"/>
      <c r="I147" s="11"/>
    </row>
    <row r="148" spans="1:9" x14ac:dyDescent="0.2">
      <c r="A148" s="57"/>
      <c r="B148" s="57"/>
      <c r="C148" s="57"/>
      <c r="D148" s="57"/>
      <c r="E148" s="11"/>
      <c r="G148" s="11"/>
      <c r="H148" s="11"/>
      <c r="I148" s="11"/>
    </row>
    <row r="149" spans="1:9" x14ac:dyDescent="0.2">
      <c r="A149" s="57"/>
      <c r="B149" s="57"/>
      <c r="C149" s="57"/>
      <c r="D149" s="57"/>
      <c r="E149" s="11"/>
      <c r="G149" s="11"/>
      <c r="H149" s="11"/>
      <c r="I149" s="11"/>
    </row>
    <row r="150" spans="1:9" x14ac:dyDescent="0.2">
      <c r="A150" s="57"/>
      <c r="B150" s="57"/>
      <c r="C150" s="57"/>
      <c r="D150" s="57"/>
      <c r="E150" s="11"/>
      <c r="G150" s="11"/>
      <c r="H150" s="11"/>
      <c r="I150" s="11"/>
    </row>
    <row r="151" spans="1:9" x14ac:dyDescent="0.2">
      <c r="A151" s="57"/>
      <c r="B151" s="57"/>
      <c r="C151" s="57"/>
      <c r="D151" s="57"/>
      <c r="E151" s="11"/>
      <c r="G151" s="11"/>
      <c r="H151" s="11"/>
      <c r="I151" s="11"/>
    </row>
    <row r="152" spans="1:9" x14ac:dyDescent="0.2">
      <c r="A152" s="57"/>
      <c r="B152" s="57"/>
      <c r="C152" s="57"/>
      <c r="D152" s="57"/>
      <c r="E152" s="11"/>
      <c r="G152" s="11"/>
      <c r="H152" s="11"/>
      <c r="I152" s="11"/>
    </row>
    <row r="153" spans="1:9" x14ac:dyDescent="0.2">
      <c r="A153" s="56" t="s">
        <v>991</v>
      </c>
      <c r="B153" s="57"/>
      <c r="C153" s="57"/>
      <c r="D153" s="57"/>
      <c r="E153" s="11"/>
      <c r="G153" s="11"/>
      <c r="H153" s="11"/>
      <c r="I153" s="11"/>
    </row>
    <row r="154" spans="1:9" x14ac:dyDescent="0.2">
      <c r="A154" s="57"/>
      <c r="B154" s="57"/>
      <c r="C154" s="57"/>
      <c r="D154" s="57"/>
      <c r="E154" s="11"/>
      <c r="G154" s="11"/>
      <c r="H154" s="11"/>
      <c r="I154" s="11"/>
    </row>
    <row r="155" spans="1:9" x14ac:dyDescent="0.2">
      <c r="A155" s="56" t="s">
        <v>994</v>
      </c>
      <c r="B155" s="57"/>
      <c r="C155" s="57"/>
      <c r="D155" s="57"/>
      <c r="E155" s="11"/>
      <c r="G155" s="11"/>
      <c r="H155" s="11"/>
      <c r="I155" s="11"/>
    </row>
    <row r="156" spans="1:9" x14ac:dyDescent="0.2">
      <c r="A156" s="57"/>
      <c r="B156" s="57"/>
      <c r="C156" s="57"/>
      <c r="D156" s="57"/>
      <c r="E156" s="11"/>
      <c r="G156" s="11"/>
      <c r="H156" s="11"/>
      <c r="I156" s="11"/>
    </row>
    <row r="157" spans="1:9" x14ac:dyDescent="0.2">
      <c r="A157" s="57"/>
      <c r="B157" s="57"/>
      <c r="C157" s="57"/>
      <c r="D157" s="57"/>
      <c r="E157" s="11"/>
      <c r="G157" s="11"/>
      <c r="H157" s="11"/>
      <c r="I157" s="11"/>
    </row>
    <row r="158" spans="1:9" x14ac:dyDescent="0.2">
      <c r="A158" s="57"/>
      <c r="B158" s="57"/>
      <c r="C158" s="57"/>
      <c r="D158" s="57"/>
      <c r="E158" s="11"/>
      <c r="G158" s="11"/>
      <c r="H158" s="11"/>
      <c r="I158" s="11"/>
    </row>
    <row r="159" spans="1:9" x14ac:dyDescent="0.2">
      <c r="A159" s="57"/>
      <c r="B159" s="57"/>
      <c r="C159" s="57"/>
      <c r="D159" s="57"/>
      <c r="E159" s="11"/>
      <c r="G159" s="11"/>
      <c r="H159" s="11"/>
      <c r="I159" s="11"/>
    </row>
    <row r="160" spans="1:9" x14ac:dyDescent="0.2">
      <c r="A160" s="57"/>
      <c r="B160" s="57"/>
      <c r="C160" s="57"/>
      <c r="D160" s="57"/>
      <c r="E160" s="11"/>
      <c r="G160" s="11"/>
      <c r="H160" s="11"/>
      <c r="I160" s="11"/>
    </row>
    <row r="161" spans="1:9" x14ac:dyDescent="0.2">
      <c r="A161" s="57"/>
      <c r="B161" s="57"/>
      <c r="C161" s="57"/>
      <c r="D161" s="57"/>
      <c r="E161" s="11"/>
      <c r="G161" s="11"/>
      <c r="H161" s="11"/>
      <c r="I161" s="11"/>
    </row>
    <row r="162" spans="1:9" x14ac:dyDescent="0.2">
      <c r="A162" s="57"/>
      <c r="B162" s="57"/>
      <c r="C162" s="57"/>
      <c r="D162" s="57"/>
      <c r="E162" s="11"/>
      <c r="G162" s="11"/>
      <c r="H162" s="11"/>
      <c r="I162" s="11"/>
    </row>
    <row r="163" spans="1:9" x14ac:dyDescent="0.2">
      <c r="A163" s="57"/>
      <c r="B163" s="57"/>
      <c r="C163" s="57"/>
      <c r="D163" s="57"/>
      <c r="E163" s="11"/>
      <c r="G163" s="11"/>
      <c r="H163" s="11"/>
      <c r="I163" s="11"/>
    </row>
    <row r="164" spans="1:9" x14ac:dyDescent="0.2">
      <c r="A164" s="57"/>
      <c r="B164" s="57"/>
      <c r="C164" s="57"/>
      <c r="D164" s="57"/>
      <c r="E164" s="11"/>
      <c r="G164" s="11"/>
      <c r="H164" s="11"/>
      <c r="I164" s="11"/>
    </row>
    <row r="165" spans="1:9" x14ac:dyDescent="0.2">
      <c r="A165" s="57"/>
      <c r="B165" s="57"/>
      <c r="C165" s="57"/>
      <c r="D165" s="57"/>
      <c r="E165" s="11"/>
      <c r="G165" s="11"/>
      <c r="H165" s="11"/>
      <c r="I165" s="11"/>
    </row>
    <row r="166" spans="1:9" x14ac:dyDescent="0.2">
      <c r="A166" s="57"/>
      <c r="B166" s="57"/>
      <c r="C166" s="57"/>
      <c r="D166" s="57"/>
      <c r="E166" s="11"/>
      <c r="G166" s="11"/>
      <c r="H166" s="11"/>
      <c r="I166" s="11"/>
    </row>
    <row r="167" spans="1:9" x14ac:dyDescent="0.2">
      <c r="A167" s="57"/>
      <c r="B167" s="57"/>
      <c r="C167" s="57"/>
      <c r="D167" s="57"/>
      <c r="E167" s="11"/>
      <c r="G167" s="11"/>
      <c r="H167" s="11"/>
      <c r="I167" s="11"/>
    </row>
    <row r="168" spans="1:9" x14ac:dyDescent="0.2">
      <c r="A168" s="57"/>
      <c r="B168" s="57"/>
      <c r="C168" s="57"/>
      <c r="D168" s="57"/>
      <c r="E168" s="11"/>
      <c r="G168" s="11"/>
      <c r="H168" s="11"/>
      <c r="I168" s="11"/>
    </row>
    <row r="169" spans="1:9" x14ac:dyDescent="0.2">
      <c r="A169" s="57"/>
      <c r="B169" s="57"/>
      <c r="C169" s="57"/>
      <c r="D169" s="57"/>
      <c r="E169" s="11"/>
      <c r="G169" s="11"/>
      <c r="H169" s="11"/>
      <c r="I169" s="11"/>
    </row>
    <row r="170" spans="1:9" x14ac:dyDescent="0.2">
      <c r="A170" s="57"/>
      <c r="B170" s="57"/>
      <c r="C170" s="57"/>
      <c r="D170" s="57"/>
      <c r="E170" s="11"/>
      <c r="G170" s="11"/>
      <c r="H170" s="11"/>
      <c r="I170" s="11"/>
    </row>
    <row r="171" spans="1:9" x14ac:dyDescent="0.2">
      <c r="A171" s="57" t="s">
        <v>992</v>
      </c>
      <c r="B171" s="57"/>
      <c r="C171" s="57"/>
      <c r="D171" s="57"/>
      <c r="E171" s="11"/>
      <c r="G171" s="11"/>
      <c r="H171" s="57"/>
      <c r="I171" s="57"/>
    </row>
    <row r="172" spans="1:9" x14ac:dyDescent="0.2">
      <c r="A172" s="57"/>
      <c r="B172" s="57"/>
      <c r="C172" s="57"/>
      <c r="D172" s="57"/>
      <c r="E172" s="11"/>
      <c r="G172" s="11"/>
      <c r="H172" s="57"/>
      <c r="I172" s="57"/>
    </row>
    <row r="173" spans="1:9" x14ac:dyDescent="0.2">
      <c r="A173" s="57"/>
      <c r="B173" s="57"/>
      <c r="C173" s="57"/>
      <c r="D173" s="57"/>
      <c r="E173" s="11"/>
      <c r="G173" s="11"/>
      <c r="H173" s="57"/>
      <c r="I173" s="57"/>
    </row>
    <row r="174" spans="1:9" x14ac:dyDescent="0.2">
      <c r="A174" s="57"/>
      <c r="B174" s="57"/>
      <c r="C174" s="57"/>
      <c r="D174" s="57"/>
      <c r="E174" s="11"/>
      <c r="G174" s="11"/>
      <c r="H174" s="57"/>
      <c r="I174" s="57"/>
    </row>
    <row r="175" spans="1:9" x14ac:dyDescent="0.2">
      <c r="A175" s="57"/>
      <c r="B175" s="57"/>
      <c r="C175" s="57"/>
      <c r="D175" s="57"/>
      <c r="E175" s="11"/>
      <c r="G175" s="11"/>
      <c r="H175" s="57"/>
      <c r="I175" s="57"/>
    </row>
    <row r="176" spans="1:9" x14ac:dyDescent="0.2">
      <c r="A176" s="57"/>
      <c r="B176" s="57"/>
      <c r="C176" s="57"/>
      <c r="D176" s="57"/>
      <c r="E176" s="11"/>
      <c r="G176" s="11"/>
      <c r="H176" s="57"/>
      <c r="I176" s="57"/>
    </row>
    <row r="177" spans="1:9" x14ac:dyDescent="0.2">
      <c r="A177" s="57"/>
      <c r="B177" s="57"/>
      <c r="C177" s="57"/>
      <c r="D177" s="57"/>
      <c r="E177" s="11"/>
      <c r="G177" s="11"/>
      <c r="H177" s="57"/>
      <c r="I177" s="57"/>
    </row>
    <row r="178" spans="1:9" x14ac:dyDescent="0.2">
      <c r="A178" s="57"/>
      <c r="B178" s="57"/>
      <c r="C178" s="57"/>
      <c r="D178" s="57"/>
      <c r="E178" s="11"/>
      <c r="G178" s="11"/>
      <c r="H178" s="57"/>
      <c r="I178" s="57"/>
    </row>
    <row r="179" spans="1:9" x14ac:dyDescent="0.2">
      <c r="A179" s="57"/>
      <c r="B179" s="57"/>
      <c r="C179" s="57"/>
      <c r="D179" s="57"/>
      <c r="E179" s="11"/>
      <c r="G179" s="11"/>
      <c r="H179" s="57"/>
      <c r="I179" s="57"/>
    </row>
    <row r="180" spans="1:9" x14ac:dyDescent="0.2">
      <c r="A180" s="57"/>
      <c r="B180" s="57"/>
      <c r="C180" s="57"/>
      <c r="D180" s="57"/>
      <c r="E180" s="11"/>
      <c r="G180" s="11"/>
      <c r="H180" s="57"/>
      <c r="I180" s="57"/>
    </row>
    <row r="181" spans="1:9" x14ac:dyDescent="0.2">
      <c r="A181" s="57"/>
      <c r="B181" s="57"/>
      <c r="C181" s="57"/>
      <c r="D181" s="57"/>
      <c r="E181" s="11"/>
      <c r="G181" s="11"/>
      <c r="H181" s="57"/>
      <c r="I181" s="57"/>
    </row>
    <row r="182" spans="1:9" x14ac:dyDescent="0.2">
      <c r="A182" s="57"/>
      <c r="B182" s="57"/>
      <c r="C182" s="57"/>
      <c r="D182" s="57"/>
      <c r="E182" s="11"/>
      <c r="G182" s="11"/>
      <c r="H182" s="57"/>
      <c r="I182" s="57"/>
    </row>
    <row r="183" spans="1:9" x14ac:dyDescent="0.2">
      <c r="A183" s="57"/>
      <c r="B183" s="57"/>
      <c r="C183" s="57"/>
      <c r="D183" s="57"/>
      <c r="E183" s="11"/>
      <c r="G183" s="11"/>
      <c r="H183" s="57"/>
      <c r="I183" s="57"/>
    </row>
    <row r="184" spans="1:9" x14ac:dyDescent="0.2">
      <c r="A184" s="57"/>
      <c r="B184" s="57"/>
      <c r="C184" s="57"/>
      <c r="D184" s="57"/>
      <c r="E184" s="11"/>
      <c r="G184" s="11"/>
      <c r="H184" s="57"/>
      <c r="I184" s="57"/>
    </row>
    <row r="185" spans="1:9" x14ac:dyDescent="0.2">
      <c r="A185" s="57"/>
      <c r="B185" s="57"/>
      <c r="C185" s="57"/>
      <c r="D185" s="57"/>
      <c r="E185" s="11"/>
      <c r="G185" s="11"/>
      <c r="H185" s="57"/>
      <c r="I185" s="57"/>
    </row>
    <row r="186" spans="1:9" x14ac:dyDescent="0.2">
      <c r="A186" s="57"/>
      <c r="B186" s="57"/>
      <c r="C186" s="57"/>
      <c r="D186" s="57"/>
      <c r="E186" s="11"/>
      <c r="G186" s="11"/>
      <c r="H186" s="57"/>
      <c r="I186" s="57"/>
    </row>
    <row r="187" spans="1:9" x14ac:dyDescent="0.2">
      <c r="A187" s="57"/>
      <c r="B187" s="57"/>
      <c r="C187" s="57"/>
      <c r="D187" s="57"/>
      <c r="E187" s="11"/>
      <c r="G187" s="11"/>
      <c r="H187" s="57"/>
      <c r="I187" s="57"/>
    </row>
    <row r="188" spans="1:9" x14ac:dyDescent="0.2">
      <c r="A188" s="57"/>
      <c r="B188" s="57"/>
      <c r="C188" s="57"/>
      <c r="D188" s="57"/>
      <c r="E188" s="11"/>
      <c r="G188" s="11"/>
      <c r="H188" s="57"/>
      <c r="I188" s="57"/>
    </row>
    <row r="189" spans="1:9" x14ac:dyDescent="0.2">
      <c r="A189" s="57"/>
      <c r="B189" s="57"/>
      <c r="C189" s="57"/>
      <c r="D189" s="57"/>
      <c r="E189" s="11"/>
      <c r="G189" s="11"/>
      <c r="H189" s="57"/>
      <c r="I189" s="57"/>
    </row>
    <row r="190" spans="1:9" x14ac:dyDescent="0.2">
      <c r="A190" s="57"/>
      <c r="B190" s="57"/>
      <c r="C190" s="57"/>
      <c r="D190" s="57"/>
      <c r="E190" s="11"/>
      <c r="G190" s="11"/>
      <c r="H190" s="57"/>
      <c r="I190" s="57"/>
    </row>
    <row r="191" spans="1:9" x14ac:dyDescent="0.2">
      <c r="A191" s="57"/>
      <c r="B191" s="57"/>
      <c r="C191" s="57"/>
      <c r="D191" s="57"/>
      <c r="E191" s="11"/>
      <c r="G191" s="11"/>
      <c r="H191" s="57"/>
      <c r="I191" s="57"/>
    </row>
    <row r="192" spans="1:9" x14ac:dyDescent="0.2">
      <c r="A192" s="57"/>
      <c r="B192" s="57"/>
      <c r="C192" s="57"/>
      <c r="D192" s="57"/>
      <c r="E192" s="11"/>
      <c r="G192" s="11"/>
      <c r="H192" s="57"/>
      <c r="I192" s="57"/>
    </row>
    <row r="193" spans="1:9" x14ac:dyDescent="0.2">
      <c r="A193" s="57"/>
      <c r="B193" s="57"/>
      <c r="C193" s="57"/>
      <c r="D193" s="57"/>
      <c r="E193" s="11"/>
      <c r="G193" s="11"/>
      <c r="H193" s="57"/>
      <c r="I193" s="57"/>
    </row>
    <row r="194" spans="1:9" x14ac:dyDescent="0.2">
      <c r="A194" s="57"/>
      <c r="B194" s="57"/>
      <c r="C194" s="57"/>
      <c r="D194" s="57"/>
      <c r="E194" s="11"/>
      <c r="G194" s="11"/>
      <c r="H194" s="57"/>
      <c r="I194" s="57"/>
    </row>
    <row r="195" spans="1:9" x14ac:dyDescent="0.2">
      <c r="A195" s="57"/>
      <c r="B195" s="57"/>
      <c r="C195" s="57"/>
      <c r="D195" s="57"/>
      <c r="E195" s="11"/>
      <c r="G195" s="11"/>
      <c r="H195" s="57"/>
      <c r="I195" s="57"/>
    </row>
    <row r="196" spans="1:9" x14ac:dyDescent="0.2">
      <c r="A196" s="57"/>
      <c r="B196" s="57"/>
      <c r="C196" s="57"/>
      <c r="D196" s="57"/>
      <c r="E196" s="11"/>
      <c r="G196" s="11"/>
      <c r="H196" s="57"/>
      <c r="I196" s="57"/>
    </row>
    <row r="197" spans="1:9" x14ac:dyDescent="0.2">
      <c r="A197" s="57"/>
      <c r="B197" s="57"/>
      <c r="C197" s="57"/>
      <c r="D197" s="57"/>
      <c r="E197" s="11"/>
      <c r="G197" s="11"/>
      <c r="H197" s="57"/>
      <c r="I197" s="57"/>
    </row>
    <row r="198" spans="1:9" x14ac:dyDescent="0.2">
      <c r="A198" s="57"/>
      <c r="B198" s="57"/>
      <c r="C198" s="57"/>
      <c r="D198" s="57"/>
      <c r="E198" s="11"/>
      <c r="G198" s="11"/>
      <c r="H198" s="57"/>
      <c r="I198" s="57"/>
    </row>
    <row r="199" spans="1:9" x14ac:dyDescent="0.2">
      <c r="A199" s="57"/>
      <c r="B199" s="57"/>
      <c r="C199" s="57"/>
      <c r="D199" s="57"/>
      <c r="E199" s="11"/>
      <c r="G199" s="11"/>
      <c r="H199" s="57"/>
      <c r="I199" s="57"/>
    </row>
    <row r="200" spans="1:9" x14ac:dyDescent="0.2">
      <c r="A200" s="57"/>
      <c r="B200" s="57"/>
      <c r="C200" s="57"/>
      <c r="D200" s="57"/>
      <c r="E200" s="11"/>
      <c r="G200" s="11"/>
      <c r="H200" s="57"/>
      <c r="I200" s="57"/>
    </row>
    <row r="201" spans="1:9" x14ac:dyDescent="0.2">
      <c r="A201" s="57"/>
      <c r="B201" s="57"/>
      <c r="C201" s="57"/>
      <c r="D201" s="57"/>
      <c r="E201" s="11"/>
      <c r="G201" s="11"/>
      <c r="H201" s="57"/>
      <c r="I201" s="57"/>
    </row>
    <row r="202" spans="1:9" x14ac:dyDescent="0.2">
      <c r="A202" s="57"/>
      <c r="B202" s="57"/>
      <c r="C202" s="57"/>
      <c r="D202" s="57"/>
      <c r="E202" s="11"/>
      <c r="G202" s="11"/>
      <c r="H202" s="57"/>
      <c r="I202" s="57"/>
    </row>
    <row r="203" spans="1:9" x14ac:dyDescent="0.2">
      <c r="A203" s="57"/>
      <c r="B203" s="57"/>
      <c r="C203" s="57"/>
      <c r="D203" s="57"/>
      <c r="E203" s="11"/>
      <c r="G203" s="11"/>
      <c r="H203" s="57"/>
      <c r="I203" s="57"/>
    </row>
    <row r="204" spans="1:9" x14ac:dyDescent="0.2">
      <c r="A204" s="57"/>
      <c r="B204" s="57"/>
      <c r="C204" s="57"/>
      <c r="D204" s="57"/>
      <c r="E204" s="11"/>
      <c r="G204" s="11"/>
      <c r="H204" s="57"/>
      <c r="I204" s="57"/>
    </row>
    <row r="205" spans="1:9" x14ac:dyDescent="0.2">
      <c r="A205" s="57"/>
      <c r="B205" s="57"/>
      <c r="C205" s="57"/>
      <c r="D205" s="57"/>
      <c r="E205" s="11"/>
      <c r="G205" s="11"/>
      <c r="H205" s="57"/>
      <c r="I205" s="57"/>
    </row>
    <row r="206" spans="1:9" x14ac:dyDescent="0.2">
      <c r="A206" s="57"/>
      <c r="B206" s="57"/>
      <c r="C206" s="57"/>
      <c r="D206" s="57"/>
      <c r="E206" s="11"/>
      <c r="G206" s="11"/>
      <c r="H206" s="57"/>
      <c r="I206" s="57"/>
    </row>
    <row r="207" spans="1:9" x14ac:dyDescent="0.2">
      <c r="A207" s="57"/>
      <c r="B207" s="57"/>
      <c r="C207" s="57"/>
      <c r="D207" s="57"/>
      <c r="E207" s="11"/>
      <c r="G207" s="11"/>
      <c r="H207" s="57"/>
      <c r="I207" s="57"/>
    </row>
    <row r="208" spans="1:9" x14ac:dyDescent="0.2">
      <c r="A208" s="57"/>
      <c r="B208" s="57"/>
      <c r="C208" s="57"/>
      <c r="D208" s="57"/>
      <c r="E208" s="11"/>
      <c r="G208" s="11"/>
      <c r="H208" s="57"/>
      <c r="I208" s="57"/>
    </row>
    <row r="209" spans="1:9" x14ac:dyDescent="0.2">
      <c r="A209" s="57"/>
      <c r="B209" s="57"/>
      <c r="C209" s="57"/>
      <c r="D209" s="57"/>
      <c r="E209" s="11"/>
      <c r="G209" s="11"/>
      <c r="H209" s="57"/>
      <c r="I209" s="57"/>
    </row>
    <row r="210" spans="1:9" x14ac:dyDescent="0.2">
      <c r="A210" s="57"/>
      <c r="B210" s="57"/>
      <c r="C210" s="57"/>
      <c r="D210" s="57"/>
      <c r="E210" s="11"/>
      <c r="G210" s="11"/>
      <c r="H210" s="57"/>
      <c r="I210" s="57"/>
    </row>
    <row r="211" spans="1:9" x14ac:dyDescent="0.2">
      <c r="A211" s="57"/>
      <c r="B211" s="57"/>
      <c r="C211" s="57"/>
      <c r="D211" s="57"/>
      <c r="E211" s="11"/>
      <c r="G211" s="11"/>
      <c r="H211" s="57"/>
      <c r="I211" s="57"/>
    </row>
    <row r="212" spans="1:9" x14ac:dyDescent="0.2">
      <c r="A212" s="57"/>
      <c r="B212" s="57"/>
      <c r="C212" s="57"/>
      <c r="D212" s="57"/>
      <c r="E212" s="11"/>
      <c r="G212" s="11"/>
      <c r="H212" s="57"/>
      <c r="I212" s="57"/>
    </row>
    <row r="213" spans="1:9" x14ac:dyDescent="0.2">
      <c r="A213" s="57"/>
      <c r="B213" s="57"/>
      <c r="C213" s="57"/>
      <c r="D213" s="57"/>
      <c r="E213" s="11"/>
      <c r="G213" s="11"/>
      <c r="H213" s="57"/>
      <c r="I213" s="57"/>
    </row>
    <row r="214" spans="1:9" x14ac:dyDescent="0.2">
      <c r="A214" s="57"/>
      <c r="B214" s="57"/>
      <c r="C214" s="57"/>
      <c r="D214" s="57"/>
      <c r="E214" s="11"/>
      <c r="G214" s="11"/>
      <c r="H214" s="57"/>
      <c r="I214" s="57"/>
    </row>
    <row r="215" spans="1:9" x14ac:dyDescent="0.2">
      <c r="A215" s="57"/>
      <c r="B215" s="57"/>
      <c r="C215" s="57"/>
      <c r="D215" s="57"/>
      <c r="E215" s="11"/>
      <c r="G215" s="11"/>
      <c r="H215" s="57"/>
      <c r="I215" s="57"/>
    </row>
    <row r="216" spans="1:9" x14ac:dyDescent="0.2">
      <c r="A216" s="57"/>
      <c r="B216" s="57"/>
      <c r="C216" s="57"/>
      <c r="D216" s="57"/>
      <c r="E216" s="11"/>
      <c r="G216" s="11"/>
      <c r="H216" s="57"/>
      <c r="I216" s="57"/>
    </row>
    <row r="217" spans="1:9" x14ac:dyDescent="0.2">
      <c r="A217" s="57"/>
      <c r="B217" s="57"/>
      <c r="C217" s="57"/>
      <c r="D217" s="57"/>
      <c r="E217" s="11"/>
      <c r="G217" s="11"/>
      <c r="H217" s="57"/>
      <c r="I217" s="57"/>
    </row>
    <row r="218" spans="1:9" x14ac:dyDescent="0.2">
      <c r="A218" s="57"/>
      <c r="B218" s="57"/>
      <c r="C218" s="57"/>
      <c r="D218" s="57"/>
      <c r="E218" s="11"/>
      <c r="G218" s="11"/>
      <c r="H218" s="57"/>
      <c r="I218" s="57"/>
    </row>
    <row r="219" spans="1:9" x14ac:dyDescent="0.2">
      <c r="A219" s="57"/>
      <c r="B219" s="57"/>
      <c r="C219" s="57"/>
      <c r="D219" s="57"/>
      <c r="E219" s="11"/>
      <c r="G219" s="11"/>
      <c r="H219" s="57"/>
      <c r="I219" s="57"/>
    </row>
    <row r="220" spans="1:9" x14ac:dyDescent="0.2">
      <c r="A220" s="57"/>
      <c r="B220" s="57"/>
      <c r="C220" s="57"/>
      <c r="D220" s="57"/>
      <c r="E220" s="11"/>
      <c r="G220" s="11"/>
      <c r="H220" s="57"/>
      <c r="I220" s="57"/>
    </row>
    <row r="221" spans="1:9" x14ac:dyDescent="0.2">
      <c r="A221" s="57"/>
      <c r="B221" s="57"/>
      <c r="C221" s="57"/>
      <c r="D221" s="57"/>
      <c r="E221" s="11"/>
      <c r="G221" s="11"/>
      <c r="H221" s="57"/>
      <c r="I221" s="57"/>
    </row>
    <row r="222" spans="1:9" x14ac:dyDescent="0.2">
      <c r="A222" s="57"/>
      <c r="B222" s="57"/>
      <c r="C222" s="57"/>
      <c r="D222" s="57"/>
      <c r="E222" s="11"/>
      <c r="G222" s="11"/>
      <c r="H222" s="57"/>
      <c r="I222" s="57"/>
    </row>
    <row r="223" spans="1:9" x14ac:dyDescent="0.2">
      <c r="A223" s="57"/>
      <c r="B223" s="57"/>
      <c r="C223" s="57"/>
      <c r="D223" s="57"/>
      <c r="E223" s="11"/>
      <c r="G223" s="11"/>
      <c r="H223" s="57"/>
      <c r="I223" s="57"/>
    </row>
    <row r="224" spans="1:9" x14ac:dyDescent="0.2">
      <c r="A224" s="57"/>
      <c r="B224" s="57"/>
      <c r="C224" s="57"/>
      <c r="D224" s="57"/>
      <c r="E224" s="11"/>
      <c r="G224" s="11"/>
      <c r="H224" s="57"/>
      <c r="I224" s="57"/>
    </row>
    <row r="225" spans="1:9" x14ac:dyDescent="0.2">
      <c r="A225" s="57"/>
      <c r="B225" s="57"/>
      <c r="C225" s="57"/>
      <c r="D225" s="57"/>
      <c r="E225" s="11"/>
      <c r="G225" s="11"/>
      <c r="H225" s="57"/>
      <c r="I225" s="57"/>
    </row>
    <row r="226" spans="1:9" x14ac:dyDescent="0.2">
      <c r="A226" s="57"/>
      <c r="B226" s="57"/>
      <c r="C226" s="57"/>
      <c r="D226" s="57"/>
      <c r="E226" s="11"/>
      <c r="G226" s="11"/>
      <c r="H226" s="57"/>
      <c r="I226" s="57"/>
    </row>
    <row r="227" spans="1:9" x14ac:dyDescent="0.2">
      <c r="A227" s="57"/>
      <c r="B227" s="57"/>
      <c r="C227" s="57"/>
      <c r="D227" s="57"/>
      <c r="E227" s="11"/>
      <c r="G227" s="11"/>
      <c r="H227" s="57"/>
      <c r="I227" s="57"/>
    </row>
    <row r="228" spans="1:9" x14ac:dyDescent="0.2">
      <c r="A228" s="57"/>
      <c r="B228" s="57"/>
      <c r="C228" s="57"/>
      <c r="D228" s="57"/>
      <c r="E228" s="11"/>
      <c r="G228" s="11"/>
      <c r="H228" s="57"/>
      <c r="I228" s="57"/>
    </row>
    <row r="229" spans="1:9" x14ac:dyDescent="0.2">
      <c r="A229" s="57"/>
      <c r="B229" s="57"/>
      <c r="C229" s="57"/>
      <c r="D229" s="57"/>
      <c r="E229" s="11"/>
      <c r="G229" s="11"/>
      <c r="H229" s="57"/>
      <c r="I229" s="57"/>
    </row>
    <row r="230" spans="1:9" x14ac:dyDescent="0.2">
      <c r="A230" s="57"/>
      <c r="B230" s="57"/>
      <c r="C230" s="57"/>
      <c r="D230" s="57"/>
      <c r="E230" s="11"/>
      <c r="G230" s="11"/>
      <c r="H230" s="57"/>
      <c r="I230" s="57"/>
    </row>
    <row r="231" spans="1:9" x14ac:dyDescent="0.2">
      <c r="A231" s="57"/>
      <c r="B231" s="57"/>
      <c r="C231" s="57"/>
      <c r="D231" s="57"/>
      <c r="E231" s="11"/>
      <c r="G231" s="11"/>
      <c r="H231" s="57"/>
      <c r="I231" s="57"/>
    </row>
    <row r="232" spans="1:9" x14ac:dyDescent="0.2">
      <c r="A232" s="57"/>
      <c r="B232" s="57"/>
      <c r="C232" s="57"/>
      <c r="D232" s="57"/>
      <c r="E232" s="11"/>
      <c r="G232" s="11"/>
      <c r="H232" s="57"/>
      <c r="I232" s="57"/>
    </row>
    <row r="233" spans="1:9" x14ac:dyDescent="0.2">
      <c r="A233" s="57"/>
      <c r="B233" s="57"/>
      <c r="C233" s="57"/>
      <c r="D233" s="57"/>
      <c r="E233" s="11"/>
      <c r="G233" s="11"/>
      <c r="H233" s="57"/>
      <c r="I233" s="57"/>
    </row>
    <row r="234" spans="1:9" x14ac:dyDescent="0.2">
      <c r="A234" s="57"/>
      <c r="B234" s="57"/>
      <c r="C234" s="57"/>
      <c r="D234" s="57"/>
      <c r="E234" s="11"/>
      <c r="G234" s="11"/>
      <c r="H234" s="57"/>
      <c r="I234" s="57"/>
    </row>
    <row r="235" spans="1:9" x14ac:dyDescent="0.2">
      <c r="A235" s="57"/>
      <c r="B235" s="57"/>
      <c r="C235" s="57"/>
      <c r="D235" s="57"/>
      <c r="E235" s="11"/>
      <c r="G235" s="11"/>
      <c r="H235" s="57"/>
      <c r="I235" s="57"/>
    </row>
    <row r="236" spans="1:9" x14ac:dyDescent="0.2">
      <c r="A236" s="57"/>
      <c r="B236" s="57"/>
      <c r="C236" s="57"/>
      <c r="D236" s="57"/>
      <c r="E236" s="11"/>
      <c r="G236" s="11"/>
      <c r="H236" s="57"/>
      <c r="I236" s="57"/>
    </row>
    <row r="237" spans="1:9" x14ac:dyDescent="0.2">
      <c r="A237" s="57"/>
      <c r="B237" s="57"/>
      <c r="C237" s="57"/>
      <c r="D237" s="57"/>
      <c r="E237" s="11"/>
      <c r="G237" s="11"/>
      <c r="H237" s="57"/>
      <c r="I237" s="57"/>
    </row>
    <row r="238" spans="1:9" x14ac:dyDescent="0.2">
      <c r="A238" s="57"/>
      <c r="B238" s="57"/>
      <c r="C238" s="57"/>
      <c r="D238" s="57"/>
      <c r="E238" s="11"/>
      <c r="G238" s="11"/>
      <c r="H238" s="57"/>
      <c r="I238" s="57"/>
    </row>
    <row r="239" spans="1:9" x14ac:dyDescent="0.2">
      <c r="A239" s="57"/>
      <c r="B239" s="57"/>
      <c r="C239" s="57"/>
      <c r="D239" s="57"/>
      <c r="E239" s="11"/>
      <c r="G239" s="11"/>
      <c r="H239" s="57"/>
      <c r="I239" s="57"/>
    </row>
    <row r="240" spans="1:9" x14ac:dyDescent="0.2">
      <c r="A240" s="57"/>
      <c r="B240" s="57"/>
      <c r="C240" s="57"/>
      <c r="D240" s="57"/>
      <c r="E240" s="11"/>
      <c r="G240" s="11"/>
      <c r="H240" s="57"/>
      <c r="I240" s="57"/>
    </row>
    <row r="241" spans="1:9" x14ac:dyDescent="0.2">
      <c r="A241" s="57"/>
      <c r="B241" s="57"/>
      <c r="C241" s="57"/>
      <c r="D241" s="57"/>
      <c r="E241" s="11"/>
      <c r="G241" s="11"/>
      <c r="H241" s="57"/>
      <c r="I241" s="57"/>
    </row>
    <row r="242" spans="1:9" x14ac:dyDescent="0.2">
      <c r="A242" s="57"/>
      <c r="B242" s="57"/>
      <c r="C242" s="57"/>
      <c r="D242" s="57"/>
      <c r="E242" s="11"/>
      <c r="G242" s="11"/>
      <c r="H242" s="57"/>
      <c r="I242" s="57"/>
    </row>
    <row r="243" spans="1:9" x14ac:dyDescent="0.2">
      <c r="A243" s="57"/>
      <c r="B243" s="57"/>
      <c r="C243" s="57"/>
      <c r="D243" s="57"/>
      <c r="E243" s="11"/>
      <c r="G243" s="11"/>
      <c r="H243" s="57"/>
      <c r="I243" s="57"/>
    </row>
    <row r="244" spans="1:9" x14ac:dyDescent="0.2">
      <c r="A244" s="57"/>
      <c r="B244" s="57"/>
      <c r="C244" s="57"/>
      <c r="D244" s="57"/>
      <c r="E244" s="11"/>
      <c r="G244" s="11"/>
      <c r="H244" s="57"/>
      <c r="I244" s="57"/>
    </row>
    <row r="245" spans="1:9" x14ac:dyDescent="0.2">
      <c r="A245" s="57"/>
      <c r="B245" s="57"/>
      <c r="C245" s="57"/>
      <c r="D245" s="57"/>
      <c r="E245" s="11"/>
      <c r="G245" s="11"/>
      <c r="H245" s="57"/>
      <c r="I245" s="57"/>
    </row>
    <row r="246" spans="1:9" x14ac:dyDescent="0.2">
      <c r="A246" s="57"/>
      <c r="B246" s="57"/>
      <c r="C246" s="57"/>
      <c r="D246" s="57"/>
      <c r="E246" s="11"/>
      <c r="G246" s="11"/>
      <c r="H246" s="57"/>
      <c r="I246" s="57"/>
    </row>
    <row r="247" spans="1:9" x14ac:dyDescent="0.2">
      <c r="A247" s="57"/>
      <c r="B247" s="57"/>
      <c r="C247" s="57"/>
      <c r="D247" s="57"/>
      <c r="E247" s="11"/>
      <c r="G247" s="11"/>
      <c r="H247" s="57"/>
      <c r="I247" s="57"/>
    </row>
    <row r="248" spans="1:9" x14ac:dyDescent="0.2">
      <c r="A248" s="57"/>
      <c r="B248" s="57"/>
      <c r="C248" s="57"/>
      <c r="D248" s="57"/>
      <c r="E248" s="11"/>
      <c r="G248" s="11"/>
      <c r="H248" s="57"/>
      <c r="I248" s="57"/>
    </row>
    <row r="249" spans="1:9" x14ac:dyDescent="0.2">
      <c r="A249" s="57"/>
      <c r="B249" s="57"/>
      <c r="C249" s="57"/>
      <c r="D249" s="57"/>
      <c r="E249" s="11"/>
      <c r="G249" s="11"/>
      <c r="H249" s="57"/>
      <c r="I249" s="57"/>
    </row>
    <row r="250" spans="1:9" x14ac:dyDescent="0.2">
      <c r="A250" s="57"/>
      <c r="B250" s="57"/>
      <c r="C250" s="57"/>
      <c r="D250" s="57"/>
      <c r="E250" s="11"/>
      <c r="G250" s="11"/>
      <c r="H250" s="57"/>
      <c r="I250" s="57"/>
    </row>
    <row r="251" spans="1:9" x14ac:dyDescent="0.2">
      <c r="A251" s="57"/>
      <c r="B251" s="57"/>
      <c r="C251" s="57"/>
      <c r="D251" s="57"/>
      <c r="E251" s="11"/>
      <c r="G251" s="11"/>
      <c r="H251" s="57"/>
      <c r="I251" s="57"/>
    </row>
    <row r="252" spans="1:9" x14ac:dyDescent="0.2">
      <c r="A252" s="57"/>
      <c r="B252" s="57"/>
      <c r="C252" s="57"/>
      <c r="D252" s="57"/>
      <c r="E252" s="11"/>
      <c r="G252" s="11"/>
      <c r="H252" s="57"/>
      <c r="I252" s="57"/>
    </row>
    <row r="253" spans="1:9" x14ac:dyDescent="0.2">
      <c r="A253" s="57"/>
      <c r="B253" s="57"/>
      <c r="C253" s="57"/>
      <c r="D253" s="57"/>
      <c r="E253" s="11"/>
      <c r="G253" s="11"/>
      <c r="H253" s="57"/>
      <c r="I253" s="57"/>
    </row>
    <row r="254" spans="1:9" x14ac:dyDescent="0.2">
      <c r="A254" s="57"/>
      <c r="B254" s="57"/>
      <c r="C254" s="57"/>
      <c r="D254" s="57"/>
      <c r="E254" s="11"/>
      <c r="G254" s="11"/>
      <c r="H254" s="57"/>
      <c r="I254" s="57"/>
    </row>
    <row r="255" spans="1:9" x14ac:dyDescent="0.2">
      <c r="A255" s="57"/>
      <c r="B255" s="57"/>
      <c r="C255" s="57"/>
      <c r="D255" s="57"/>
      <c r="E255" s="11"/>
      <c r="G255" s="11"/>
      <c r="H255" s="57"/>
      <c r="I255" s="57"/>
    </row>
    <row r="256" spans="1:9" x14ac:dyDescent="0.2">
      <c r="A256" s="57"/>
      <c r="B256" s="57"/>
      <c r="C256" s="57"/>
      <c r="D256" s="57"/>
      <c r="E256" s="11"/>
      <c r="G256" s="11"/>
      <c r="H256" s="57"/>
      <c r="I256" s="57"/>
    </row>
    <row r="257" spans="1:9" x14ac:dyDescent="0.2">
      <c r="A257" s="57"/>
      <c r="B257" s="57"/>
      <c r="C257" s="57"/>
      <c r="D257" s="57"/>
      <c r="E257" s="11"/>
      <c r="G257" s="11"/>
      <c r="H257" s="57"/>
      <c r="I257" s="57"/>
    </row>
    <row r="258" spans="1:9" x14ac:dyDescent="0.2">
      <c r="A258" s="57"/>
      <c r="B258" s="57"/>
      <c r="C258" s="57"/>
      <c r="D258" s="57"/>
      <c r="E258" s="11"/>
      <c r="G258" s="11"/>
      <c r="H258" s="57"/>
      <c r="I258" s="57"/>
    </row>
    <row r="259" spans="1:9" x14ac:dyDescent="0.2">
      <c r="A259" s="57"/>
      <c r="B259" s="57"/>
      <c r="C259" s="57"/>
      <c r="D259" s="57"/>
      <c r="E259" s="11"/>
      <c r="G259" s="11"/>
      <c r="H259" s="57"/>
      <c r="I259" s="57"/>
    </row>
    <row r="260" spans="1:9" x14ac:dyDescent="0.2">
      <c r="A260" s="57"/>
      <c r="B260" s="57"/>
      <c r="C260" s="57"/>
      <c r="D260" s="57"/>
      <c r="E260" s="11"/>
      <c r="G260" s="11"/>
      <c r="H260" s="57"/>
      <c r="I260" s="57"/>
    </row>
    <row r="261" spans="1:9" x14ac:dyDescent="0.2">
      <c r="A261" s="57"/>
      <c r="B261" s="57"/>
      <c r="C261" s="57"/>
      <c r="D261" s="57"/>
      <c r="E261" s="11"/>
      <c r="G261" s="11"/>
      <c r="H261" s="57"/>
      <c r="I261" s="57"/>
    </row>
    <row r="262" spans="1:9" x14ac:dyDescent="0.2">
      <c r="A262" s="57"/>
      <c r="B262" s="57"/>
      <c r="C262" s="57"/>
      <c r="D262" s="57"/>
      <c r="E262" s="11"/>
      <c r="G262" s="11"/>
      <c r="H262" s="57"/>
      <c r="I262" s="57"/>
    </row>
    <row r="263" spans="1:9" x14ac:dyDescent="0.2">
      <c r="A263" s="57"/>
      <c r="B263" s="57"/>
      <c r="C263" s="57"/>
      <c r="D263" s="57"/>
      <c r="E263" s="11"/>
      <c r="G263" s="11"/>
      <c r="H263" s="57"/>
      <c r="I263" s="57"/>
    </row>
    <row r="264" spans="1:9" x14ac:dyDescent="0.2">
      <c r="A264" s="57"/>
      <c r="B264" s="57"/>
      <c r="C264" s="57"/>
      <c r="D264" s="57"/>
      <c r="E264" s="11"/>
      <c r="G264" s="11"/>
      <c r="H264" s="57"/>
      <c r="I264" s="57"/>
    </row>
    <row r="265" spans="1:9" x14ac:dyDescent="0.2">
      <c r="A265" s="57"/>
      <c r="B265" s="57"/>
      <c r="C265" s="57"/>
      <c r="D265" s="57"/>
      <c r="E265" s="11"/>
      <c r="G265" s="11"/>
      <c r="H265" s="57"/>
      <c r="I265" s="57"/>
    </row>
    <row r="266" spans="1:9" x14ac:dyDescent="0.2">
      <c r="A266" s="57"/>
      <c r="B266" s="57"/>
      <c r="C266" s="57"/>
      <c r="D266" s="57"/>
      <c r="E266" s="11"/>
      <c r="G266" s="11"/>
      <c r="H266" s="57"/>
      <c r="I266" s="57"/>
    </row>
    <row r="267" spans="1:9" x14ac:dyDescent="0.2">
      <c r="A267" s="57"/>
      <c r="B267" s="57"/>
      <c r="C267" s="57"/>
      <c r="D267" s="57"/>
      <c r="E267" s="11"/>
      <c r="G267" s="11"/>
      <c r="H267" s="57"/>
      <c r="I267" s="57"/>
    </row>
    <row r="268" spans="1:9" x14ac:dyDescent="0.2">
      <c r="A268" s="57"/>
      <c r="B268" s="57"/>
      <c r="C268" s="57"/>
      <c r="D268" s="57"/>
      <c r="E268" s="11"/>
      <c r="G268" s="11"/>
      <c r="H268" s="57"/>
      <c r="I268" s="57"/>
    </row>
    <row r="269" spans="1:9" x14ac:dyDescent="0.2">
      <c r="A269" s="57"/>
      <c r="B269" s="57"/>
      <c r="C269" s="57"/>
      <c r="D269" s="57"/>
      <c r="E269" s="11"/>
      <c r="G269" s="11"/>
      <c r="H269" s="57"/>
      <c r="I269" s="57"/>
    </row>
    <row r="270" spans="1:9" x14ac:dyDescent="0.2">
      <c r="A270" s="57"/>
      <c r="B270" s="57"/>
      <c r="C270" s="57"/>
      <c r="D270" s="57"/>
      <c r="E270" s="11"/>
      <c r="G270" s="11"/>
      <c r="H270" s="57"/>
      <c r="I270" s="57"/>
    </row>
    <row r="271" spans="1:9" x14ac:dyDescent="0.2">
      <c r="A271" s="57"/>
      <c r="B271" s="57"/>
      <c r="C271" s="57"/>
      <c r="D271" s="57"/>
      <c r="E271" s="11"/>
      <c r="G271" s="11"/>
      <c r="H271" s="57"/>
      <c r="I271" s="57"/>
    </row>
    <row r="272" spans="1:9" x14ac:dyDescent="0.2">
      <c r="A272" s="57"/>
      <c r="B272" s="57"/>
      <c r="C272" s="57"/>
      <c r="D272" s="57"/>
      <c r="E272" s="11"/>
      <c r="G272" s="11"/>
      <c r="H272" s="57"/>
      <c r="I272" s="57"/>
    </row>
    <row r="273" spans="1:9" x14ac:dyDescent="0.2">
      <c r="A273" s="57"/>
      <c r="B273" s="57"/>
      <c r="C273" s="57"/>
      <c r="D273" s="57"/>
      <c r="E273" s="11"/>
      <c r="G273" s="11"/>
      <c r="H273" s="57"/>
      <c r="I273" s="57"/>
    </row>
  </sheetData>
  <mergeCells count="8">
    <mergeCell ref="A119:B119"/>
    <mergeCell ref="A120:B120"/>
    <mergeCell ref="A1:G1"/>
    <mergeCell ref="A114:B114"/>
    <mergeCell ref="A115:B115"/>
    <mergeCell ref="A116:B116"/>
    <mergeCell ref="A117:B117"/>
    <mergeCell ref="A118:B118"/>
  </mergeCells>
  <conditionalFormatting sqref="F2:F3 F5:F133">
    <cfRule type="cellIs" dxfId="82" priority="2" stopIfTrue="1" operator="between">
      <formula>0.009</formula>
      <formula>-0.009</formula>
    </cfRule>
  </conditionalFormatting>
  <conditionalFormatting sqref="F273:F65542">
    <cfRule type="cellIs" dxfId="81"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82"/>
  <sheetViews>
    <sheetView workbookViewId="0">
      <selection sqref="A1:G1"/>
    </sheetView>
  </sheetViews>
  <sheetFormatPr defaultColWidth="9.140625" defaultRowHeight="11.25" x14ac:dyDescent="0.2"/>
  <cols>
    <col min="1" max="1" width="38.7109375" style="7" bestFit="1" customWidth="1"/>
    <col min="2" max="2" width="52.28515625" style="7" bestFit="1" customWidth="1"/>
    <col min="3" max="3" width="25.5703125" style="7" bestFit="1" customWidth="1"/>
    <col min="4" max="4" width="15.42578125" style="7" bestFit="1" customWidth="1"/>
    <col min="5" max="5" width="26" style="10" customWidth="1"/>
    <col min="6" max="6" width="31.28515625" style="11" bestFit="1" customWidth="1"/>
    <col min="7" max="7" width="33.28515625" style="10" customWidth="1"/>
    <col min="8" max="8" width="27.28515625" style="7" customWidth="1"/>
    <col min="9" max="16384" width="9.140625" style="7"/>
  </cols>
  <sheetData>
    <row r="1" spans="1:11" s="1" customFormat="1" ht="15" x14ac:dyDescent="0.2">
      <c r="A1" s="110" t="s">
        <v>10</v>
      </c>
      <c r="B1" s="111"/>
      <c r="C1" s="111"/>
      <c r="D1" s="111"/>
      <c r="E1" s="111"/>
      <c r="F1" s="111"/>
      <c r="G1" s="111"/>
    </row>
    <row r="2" spans="1:11" s="1" customFormat="1" ht="12" x14ac:dyDescent="0.2">
      <c r="E2" s="5"/>
      <c r="F2" s="9"/>
      <c r="G2" s="10"/>
    </row>
    <row r="3" spans="1:11" s="1" customFormat="1" ht="12" x14ac:dyDescent="0.2">
      <c r="A3" s="8" t="s">
        <v>7</v>
      </c>
      <c r="B3" s="2"/>
      <c r="C3" s="3"/>
      <c r="D3" s="3"/>
      <c r="E3" s="4"/>
      <c r="F3" s="9"/>
      <c r="G3" s="10"/>
    </row>
    <row r="4" spans="1:11" s="1" customFormat="1" ht="36" x14ac:dyDescent="0.2">
      <c r="A4" s="37" t="s">
        <v>2</v>
      </c>
      <c r="B4" s="37" t="s">
        <v>0</v>
      </c>
      <c r="C4" s="38" t="s">
        <v>4</v>
      </c>
      <c r="D4" s="38" t="s">
        <v>1</v>
      </c>
      <c r="E4" s="53" t="s">
        <v>6</v>
      </c>
      <c r="F4" s="39" t="s">
        <v>283</v>
      </c>
      <c r="G4" s="53" t="s">
        <v>284</v>
      </c>
      <c r="H4" s="54" t="s">
        <v>285</v>
      </c>
      <c r="I4" s="40" t="s">
        <v>5</v>
      </c>
      <c r="J4" s="35"/>
      <c r="K4" s="35"/>
    </row>
    <row r="5" spans="1:11" x14ac:dyDescent="0.2">
      <c r="A5" s="41" t="s">
        <v>103</v>
      </c>
      <c r="B5" s="42"/>
      <c r="C5" s="42"/>
      <c r="D5" s="42"/>
      <c r="E5" s="43"/>
      <c r="F5" s="44"/>
      <c r="G5" s="43"/>
      <c r="H5" s="42"/>
      <c r="I5" s="42"/>
    </row>
    <row r="6" spans="1:11" x14ac:dyDescent="0.2">
      <c r="A6" s="41" t="s">
        <v>20</v>
      </c>
      <c r="B6" s="42"/>
      <c r="C6" s="42"/>
      <c r="D6" s="42"/>
      <c r="E6" s="43"/>
      <c r="F6" s="44"/>
      <c r="G6" s="43"/>
      <c r="H6" s="42"/>
      <c r="I6" s="42"/>
    </row>
    <row r="7" spans="1:11" x14ac:dyDescent="0.2">
      <c r="A7" s="42" t="s">
        <v>105</v>
      </c>
      <c r="B7" s="42" t="s">
        <v>1514</v>
      </c>
      <c r="C7" s="42" t="s">
        <v>106</v>
      </c>
      <c r="D7" s="45">
        <v>1945000</v>
      </c>
      <c r="E7" s="43">
        <v>18496.95</v>
      </c>
      <c r="F7" s="44">
        <v>6.6553698716064096</v>
      </c>
      <c r="G7" s="43">
        <v>-4627.5240000000003</v>
      </c>
      <c r="H7" s="43">
        <v>-1.6650249803203001</v>
      </c>
      <c r="I7" s="46"/>
    </row>
    <row r="8" spans="1:11" x14ac:dyDescent="0.2">
      <c r="A8" s="42" t="s">
        <v>108</v>
      </c>
      <c r="B8" s="42" t="s">
        <v>1515</v>
      </c>
      <c r="C8" s="42" t="s">
        <v>106</v>
      </c>
      <c r="D8" s="45">
        <v>1139200</v>
      </c>
      <c r="E8" s="43">
        <v>15356.415999999999</v>
      </c>
      <c r="F8" s="44">
        <v>5.5253773396292098</v>
      </c>
      <c r="G8" s="43">
        <v>-4295.13</v>
      </c>
      <c r="H8" s="43">
        <v>-1.54542661339479</v>
      </c>
      <c r="I8" s="46"/>
    </row>
    <row r="9" spans="1:11" x14ac:dyDescent="0.2">
      <c r="A9" s="42" t="s">
        <v>113</v>
      </c>
      <c r="B9" s="42" t="s">
        <v>1516</v>
      </c>
      <c r="C9" s="42" t="s">
        <v>114</v>
      </c>
      <c r="D9" s="45">
        <v>638925</v>
      </c>
      <c r="E9" s="43">
        <v>12001.5672</v>
      </c>
      <c r="F9" s="44">
        <v>4.3182724046364198</v>
      </c>
      <c r="G9" s="43">
        <v>-5149.0066500000003</v>
      </c>
      <c r="H9" s="43">
        <v>-1.8526591533799399</v>
      </c>
      <c r="I9" s="46"/>
    </row>
    <row r="10" spans="1:11" x14ac:dyDescent="0.2">
      <c r="A10" s="42" t="s">
        <v>110</v>
      </c>
      <c r="B10" s="42" t="s">
        <v>109</v>
      </c>
      <c r="C10" s="42" t="s">
        <v>111</v>
      </c>
      <c r="D10" s="45">
        <v>242000</v>
      </c>
      <c r="E10" s="43">
        <v>8854.7800000000007</v>
      </c>
      <c r="F10" s="44">
        <v>3.1860299147536799</v>
      </c>
      <c r="G10" s="43">
        <v>-1932.21</v>
      </c>
      <c r="H10" s="43">
        <v>-0.69522663031562604</v>
      </c>
      <c r="I10" s="46"/>
    </row>
    <row r="11" spans="1:11" x14ac:dyDescent="0.2">
      <c r="A11" s="42" t="s">
        <v>121</v>
      </c>
      <c r="B11" s="42" t="s">
        <v>1517</v>
      </c>
      <c r="C11" s="42" t="s">
        <v>122</v>
      </c>
      <c r="D11" s="45">
        <v>628000</v>
      </c>
      <c r="E11" s="43">
        <v>8565.92</v>
      </c>
      <c r="F11" s="44">
        <v>3.0820954746912701</v>
      </c>
      <c r="G11" s="43">
        <v>-3021.04</v>
      </c>
      <c r="H11" s="43">
        <v>-1.0869975102337299</v>
      </c>
      <c r="I11" s="46"/>
    </row>
    <row r="12" spans="1:11" x14ac:dyDescent="0.2">
      <c r="A12" s="42" t="s">
        <v>116</v>
      </c>
      <c r="B12" s="42" t="s">
        <v>1518</v>
      </c>
      <c r="C12" s="42" t="s">
        <v>117</v>
      </c>
      <c r="D12" s="45">
        <v>561800</v>
      </c>
      <c r="E12" s="43">
        <v>8100.0324000000001</v>
      </c>
      <c r="F12" s="44">
        <v>2.9144649033487</v>
      </c>
      <c r="G12" s="43">
        <v>-2306.4</v>
      </c>
      <c r="H12" s="43">
        <v>-0.82986357598809601</v>
      </c>
      <c r="I12" s="46"/>
    </row>
    <row r="13" spans="1:11" x14ac:dyDescent="0.2">
      <c r="A13" s="42" t="s">
        <v>119</v>
      </c>
      <c r="B13" s="42" t="s">
        <v>1519</v>
      </c>
      <c r="C13" s="42" t="s">
        <v>106</v>
      </c>
      <c r="D13" s="45">
        <v>670900</v>
      </c>
      <c r="E13" s="43">
        <v>7591.9044000000004</v>
      </c>
      <c r="F13" s="44">
        <v>2.7316358541205998</v>
      </c>
      <c r="G13" s="43">
        <v>-1634.7249999999999</v>
      </c>
      <c r="H13" s="43">
        <v>-0.58818883726029303</v>
      </c>
      <c r="I13" s="46"/>
    </row>
    <row r="14" spans="1:11" x14ac:dyDescent="0.2">
      <c r="A14" s="42" t="s">
        <v>152</v>
      </c>
      <c r="B14" s="42" t="s">
        <v>151</v>
      </c>
      <c r="C14" s="42" t="s">
        <v>153</v>
      </c>
      <c r="D14" s="45">
        <v>3530250</v>
      </c>
      <c r="E14" s="43">
        <v>6223.4777249999997</v>
      </c>
      <c r="F14" s="44">
        <v>2.23926356224018</v>
      </c>
      <c r="G14" s="43">
        <v>-3514.1525999999999</v>
      </c>
      <c r="H14" s="43">
        <v>-1.2644238827626899</v>
      </c>
      <c r="I14" s="46"/>
    </row>
    <row r="15" spans="1:11" x14ac:dyDescent="0.2">
      <c r="A15" s="42" t="s">
        <v>127</v>
      </c>
      <c r="B15" s="42" t="s">
        <v>1520</v>
      </c>
      <c r="C15" s="42" t="s">
        <v>117</v>
      </c>
      <c r="D15" s="45">
        <v>415000</v>
      </c>
      <c r="E15" s="43">
        <v>5748.165</v>
      </c>
      <c r="F15" s="44">
        <v>2.06824174569442</v>
      </c>
      <c r="G15" s="43">
        <v>-1766.2715000000001</v>
      </c>
      <c r="H15" s="43">
        <v>-0.63552045749039998</v>
      </c>
      <c r="I15" s="46"/>
    </row>
    <row r="16" spans="1:11" x14ac:dyDescent="0.2">
      <c r="A16" s="42" t="s">
        <v>129</v>
      </c>
      <c r="B16" s="42" t="s">
        <v>128</v>
      </c>
      <c r="C16" s="42" t="s">
        <v>130</v>
      </c>
      <c r="D16" s="45">
        <v>41000</v>
      </c>
      <c r="E16" s="43">
        <v>5011.0200000000004</v>
      </c>
      <c r="F16" s="44">
        <v>1.8030103089437499</v>
      </c>
      <c r="G16" s="43">
        <v>-2352.1945000000001</v>
      </c>
      <c r="H16" s="43">
        <v>-0.84634085119213098</v>
      </c>
      <c r="I16" s="46"/>
    </row>
    <row r="17" spans="1:9" x14ac:dyDescent="0.2">
      <c r="A17" s="42" t="s">
        <v>137</v>
      </c>
      <c r="B17" s="42" t="s">
        <v>136</v>
      </c>
      <c r="C17" s="42" t="s">
        <v>138</v>
      </c>
      <c r="D17" s="45">
        <v>60750</v>
      </c>
      <c r="E17" s="43">
        <v>4500.9674999999997</v>
      </c>
      <c r="F17" s="44">
        <v>1.61948880721306</v>
      </c>
      <c r="G17" s="43">
        <v>-1753.8050000000001</v>
      </c>
      <c r="H17" s="43">
        <v>-0.63103489806009505</v>
      </c>
      <c r="I17" s="46"/>
    </row>
    <row r="18" spans="1:9" x14ac:dyDescent="0.2">
      <c r="A18" s="42" t="s">
        <v>124</v>
      </c>
      <c r="B18" s="42" t="s">
        <v>123</v>
      </c>
      <c r="C18" s="42" t="s">
        <v>125</v>
      </c>
      <c r="D18" s="45">
        <v>1362125</v>
      </c>
      <c r="E18" s="43">
        <v>4433.7168750000001</v>
      </c>
      <c r="F18" s="44">
        <v>1.59529142421361</v>
      </c>
      <c r="G18" s="43">
        <v>-357.820875</v>
      </c>
      <c r="H18" s="43">
        <v>-0.12874718647705899</v>
      </c>
      <c r="I18" s="46"/>
    </row>
    <row r="19" spans="1:9" x14ac:dyDescent="0.2">
      <c r="A19" s="42" t="s">
        <v>140</v>
      </c>
      <c r="B19" s="42" t="s">
        <v>139</v>
      </c>
      <c r="C19" s="42" t="s">
        <v>141</v>
      </c>
      <c r="D19" s="45">
        <v>331800</v>
      </c>
      <c r="E19" s="43">
        <v>4394.0273999999999</v>
      </c>
      <c r="F19" s="44">
        <v>1.5810107922102301</v>
      </c>
      <c r="G19" s="43">
        <v>-2041.8664000000001</v>
      </c>
      <c r="H19" s="43">
        <v>-0.73468199462102901</v>
      </c>
      <c r="I19" s="46"/>
    </row>
    <row r="20" spans="1:9" x14ac:dyDescent="0.2">
      <c r="A20" s="42" t="s">
        <v>195</v>
      </c>
      <c r="B20" s="42" t="s">
        <v>194</v>
      </c>
      <c r="C20" s="42" t="s">
        <v>196</v>
      </c>
      <c r="D20" s="45">
        <v>2461500</v>
      </c>
      <c r="E20" s="43">
        <v>4154.2735499999999</v>
      </c>
      <c r="F20" s="44">
        <v>1.4947451889679899</v>
      </c>
      <c r="G20" s="43">
        <v>-2740.67805</v>
      </c>
      <c r="H20" s="43">
        <v>-0.98612074540629702</v>
      </c>
      <c r="I20" s="46"/>
    </row>
    <row r="21" spans="1:9" x14ac:dyDescent="0.2">
      <c r="A21" s="42" t="s">
        <v>134</v>
      </c>
      <c r="B21" s="42" t="s">
        <v>133</v>
      </c>
      <c r="C21" s="42" t="s">
        <v>135</v>
      </c>
      <c r="D21" s="45">
        <v>1180000</v>
      </c>
      <c r="E21" s="43">
        <v>4017.31</v>
      </c>
      <c r="F21" s="44">
        <v>1.4454644651633499</v>
      </c>
      <c r="G21" s="43">
        <v>-1130.7449999999999</v>
      </c>
      <c r="H21" s="43">
        <v>-0.40685227594114598</v>
      </c>
      <c r="I21" s="46"/>
    </row>
    <row r="22" spans="1:9" x14ac:dyDescent="0.2">
      <c r="A22" s="42" t="s">
        <v>146</v>
      </c>
      <c r="B22" s="42" t="s">
        <v>1521</v>
      </c>
      <c r="C22" s="42" t="s">
        <v>147</v>
      </c>
      <c r="D22" s="45">
        <v>240350</v>
      </c>
      <c r="E22" s="43">
        <v>3831.9000500000002</v>
      </c>
      <c r="F22" s="44">
        <v>1.3787522885544401</v>
      </c>
      <c r="G22" s="43">
        <v>-1045.2456</v>
      </c>
      <c r="H22" s="43">
        <v>-0.37608881867924998</v>
      </c>
      <c r="I22" s="46"/>
    </row>
    <row r="23" spans="1:9" x14ac:dyDescent="0.2">
      <c r="A23" s="42" t="s">
        <v>155</v>
      </c>
      <c r="B23" s="42" t="s">
        <v>154</v>
      </c>
      <c r="C23" s="42" t="s">
        <v>156</v>
      </c>
      <c r="D23" s="45">
        <v>483200</v>
      </c>
      <c r="E23" s="43">
        <v>3655.1664000000001</v>
      </c>
      <c r="F23" s="44">
        <v>1.3151619231423599</v>
      </c>
      <c r="G23" s="43">
        <v>-938.4144</v>
      </c>
      <c r="H23" s="43">
        <v>-0.33764998688116699</v>
      </c>
      <c r="I23" s="46"/>
    </row>
    <row r="24" spans="1:9" x14ac:dyDescent="0.2">
      <c r="A24" s="42" t="s">
        <v>161</v>
      </c>
      <c r="B24" s="42" t="s">
        <v>160</v>
      </c>
      <c r="C24" s="42" t="s">
        <v>162</v>
      </c>
      <c r="D24" s="45">
        <v>900000</v>
      </c>
      <c r="E24" s="43">
        <v>3635.55</v>
      </c>
      <c r="F24" s="44">
        <v>1.3081037650379499</v>
      </c>
      <c r="G24" s="43">
        <v>-1387.3230000000001</v>
      </c>
      <c r="H24" s="43">
        <v>-0.49917136048843802</v>
      </c>
      <c r="I24" s="46"/>
    </row>
    <row r="25" spans="1:9" x14ac:dyDescent="0.2">
      <c r="A25" s="42" t="s">
        <v>132</v>
      </c>
      <c r="B25" s="42" t="s">
        <v>131</v>
      </c>
      <c r="C25" s="42" t="s">
        <v>106</v>
      </c>
      <c r="D25" s="45">
        <v>388000</v>
      </c>
      <c r="E25" s="43">
        <v>3385.1060000000002</v>
      </c>
      <c r="F25" s="44">
        <v>1.2179917491583201</v>
      </c>
      <c r="G25" s="43">
        <v>-335.43337500000001</v>
      </c>
      <c r="H25" s="43">
        <v>-0.120691961534537</v>
      </c>
      <c r="I25" s="46"/>
    </row>
    <row r="26" spans="1:9" x14ac:dyDescent="0.2">
      <c r="A26" s="42" t="s">
        <v>174</v>
      </c>
      <c r="B26" s="42" t="s">
        <v>173</v>
      </c>
      <c r="C26" s="42" t="s">
        <v>172</v>
      </c>
      <c r="D26" s="45">
        <v>1157200</v>
      </c>
      <c r="E26" s="43">
        <v>3370.9236000000001</v>
      </c>
      <c r="F26" s="44">
        <v>1.2128887933917201</v>
      </c>
      <c r="G26" s="43">
        <v>-1602.4752000000001</v>
      </c>
      <c r="H26" s="43">
        <v>-0.57658506759635797</v>
      </c>
      <c r="I26" s="46"/>
    </row>
    <row r="27" spans="1:9" x14ac:dyDescent="0.2">
      <c r="A27" s="42" t="s">
        <v>176</v>
      </c>
      <c r="B27" s="42" t="s">
        <v>175</v>
      </c>
      <c r="C27" s="42" t="s">
        <v>177</v>
      </c>
      <c r="D27" s="45">
        <v>502500</v>
      </c>
      <c r="E27" s="43">
        <v>3102.4349999999999</v>
      </c>
      <c r="F27" s="44">
        <v>1.11628416726094</v>
      </c>
      <c r="G27" s="43">
        <v>-1477.4875</v>
      </c>
      <c r="H27" s="43">
        <v>-0.53161336291524097</v>
      </c>
      <c r="I27" s="46"/>
    </row>
    <row r="28" spans="1:9" x14ac:dyDescent="0.2">
      <c r="A28" s="42" t="s">
        <v>143</v>
      </c>
      <c r="B28" s="42" t="s">
        <v>142</v>
      </c>
      <c r="C28" s="42" t="s">
        <v>144</v>
      </c>
      <c r="D28" s="45">
        <v>90000</v>
      </c>
      <c r="E28" s="43">
        <v>3084.3</v>
      </c>
      <c r="F28" s="44">
        <v>1.1097590302723199</v>
      </c>
      <c r="G28" s="43"/>
      <c r="H28" s="43"/>
      <c r="I28" s="46"/>
    </row>
    <row r="29" spans="1:9" x14ac:dyDescent="0.2">
      <c r="A29" s="42" t="s">
        <v>149</v>
      </c>
      <c r="B29" s="42" t="s">
        <v>148</v>
      </c>
      <c r="C29" s="42" t="s">
        <v>150</v>
      </c>
      <c r="D29" s="45">
        <v>155300</v>
      </c>
      <c r="E29" s="43">
        <v>2643.2060000000001</v>
      </c>
      <c r="F29" s="44">
        <v>0.951049420409813</v>
      </c>
      <c r="G29" s="43">
        <v>-227.31030000000001</v>
      </c>
      <c r="H29" s="43">
        <v>-8.1788301429468899E-2</v>
      </c>
      <c r="I29" s="46"/>
    </row>
    <row r="30" spans="1:9" x14ac:dyDescent="0.2">
      <c r="A30" s="42" t="s">
        <v>164</v>
      </c>
      <c r="B30" s="42" t="s">
        <v>163</v>
      </c>
      <c r="C30" s="42" t="s">
        <v>165</v>
      </c>
      <c r="D30" s="45">
        <v>46500</v>
      </c>
      <c r="E30" s="43">
        <v>2601.4425000000001</v>
      </c>
      <c r="F30" s="44">
        <v>0.93602253545673497</v>
      </c>
      <c r="G30" s="43"/>
      <c r="H30" s="43"/>
      <c r="I30" s="46"/>
    </row>
    <row r="31" spans="1:9" x14ac:dyDescent="0.2">
      <c r="A31" s="42" t="s">
        <v>158</v>
      </c>
      <c r="B31" s="42" t="s">
        <v>1522</v>
      </c>
      <c r="C31" s="42" t="s">
        <v>159</v>
      </c>
      <c r="D31" s="45">
        <v>95000</v>
      </c>
      <c r="E31" s="43">
        <v>2388.6799999999998</v>
      </c>
      <c r="F31" s="44">
        <v>0.85946866401805699</v>
      </c>
      <c r="G31" s="43">
        <v>-182.27520000000001</v>
      </c>
      <c r="H31" s="43">
        <v>-6.5584265212428702E-2</v>
      </c>
      <c r="I31" s="46"/>
    </row>
    <row r="32" spans="1:9" x14ac:dyDescent="0.2">
      <c r="A32" s="42" t="s">
        <v>171</v>
      </c>
      <c r="B32" s="42" t="s">
        <v>170</v>
      </c>
      <c r="C32" s="42" t="s">
        <v>172</v>
      </c>
      <c r="D32" s="45">
        <v>29500</v>
      </c>
      <c r="E32" s="43">
        <v>2386.2550000000001</v>
      </c>
      <c r="F32" s="44">
        <v>0.85859612708960897</v>
      </c>
      <c r="G32" s="43"/>
      <c r="H32" s="43"/>
      <c r="I32" s="46"/>
    </row>
    <row r="33" spans="1:9" x14ac:dyDescent="0.2">
      <c r="A33" s="42" t="s">
        <v>192</v>
      </c>
      <c r="B33" s="42" t="s">
        <v>191</v>
      </c>
      <c r="C33" s="42" t="s">
        <v>193</v>
      </c>
      <c r="D33" s="45">
        <v>309990</v>
      </c>
      <c r="E33" s="43">
        <v>2161.8702600000001</v>
      </c>
      <c r="F33" s="44">
        <v>0.77786046860298097</v>
      </c>
      <c r="G33" s="43"/>
      <c r="H33" s="43"/>
      <c r="I33" s="46"/>
    </row>
    <row r="34" spans="1:9" x14ac:dyDescent="0.2">
      <c r="A34" s="42" t="s">
        <v>169</v>
      </c>
      <c r="B34" s="42" t="s">
        <v>168</v>
      </c>
      <c r="C34" s="42" t="s">
        <v>138</v>
      </c>
      <c r="D34" s="45">
        <v>103000</v>
      </c>
      <c r="E34" s="43">
        <v>2097.08</v>
      </c>
      <c r="F34" s="44">
        <v>0.75454834717877095</v>
      </c>
      <c r="G34" s="43"/>
      <c r="H34" s="43"/>
      <c r="I34" s="46"/>
    </row>
    <row r="35" spans="1:9" x14ac:dyDescent="0.2">
      <c r="A35" s="42" t="s">
        <v>185</v>
      </c>
      <c r="B35" s="42" t="s">
        <v>184</v>
      </c>
      <c r="C35" s="42" t="s">
        <v>135</v>
      </c>
      <c r="D35" s="45">
        <v>1271000</v>
      </c>
      <c r="E35" s="43">
        <v>2058.3845000000001</v>
      </c>
      <c r="F35" s="44">
        <v>0.74062535636856996</v>
      </c>
      <c r="G35" s="43"/>
      <c r="H35" s="43"/>
      <c r="I35" s="46"/>
    </row>
    <row r="36" spans="1:9" x14ac:dyDescent="0.2">
      <c r="A36" s="42" t="s">
        <v>167</v>
      </c>
      <c r="B36" s="42" t="s">
        <v>166</v>
      </c>
      <c r="C36" s="42" t="s">
        <v>147</v>
      </c>
      <c r="D36" s="45">
        <v>128821</v>
      </c>
      <c r="E36" s="43">
        <v>2042.9722389999999</v>
      </c>
      <c r="F36" s="44">
        <v>0.735079885492953</v>
      </c>
      <c r="G36" s="43"/>
      <c r="H36" s="43"/>
      <c r="I36" s="46"/>
    </row>
    <row r="37" spans="1:9" x14ac:dyDescent="0.2">
      <c r="A37" s="42" t="s">
        <v>201</v>
      </c>
      <c r="B37" s="42" t="s">
        <v>200</v>
      </c>
      <c r="C37" s="42" t="s">
        <v>183</v>
      </c>
      <c r="D37" s="45">
        <v>190000</v>
      </c>
      <c r="E37" s="43">
        <v>1879.7650000000001</v>
      </c>
      <c r="F37" s="44">
        <v>0.67635644507338899</v>
      </c>
      <c r="G37" s="43"/>
      <c r="H37" s="43"/>
      <c r="I37" s="46"/>
    </row>
    <row r="38" spans="1:9" x14ac:dyDescent="0.2">
      <c r="A38" s="42" t="s">
        <v>179</v>
      </c>
      <c r="B38" s="42" t="s">
        <v>178</v>
      </c>
      <c r="C38" s="42" t="s">
        <v>180</v>
      </c>
      <c r="D38" s="45">
        <v>51300</v>
      </c>
      <c r="E38" s="43">
        <v>1802.4255000000001</v>
      </c>
      <c r="F38" s="44">
        <v>0.64852899361868399</v>
      </c>
      <c r="G38" s="43"/>
      <c r="H38" s="43"/>
      <c r="I38" s="46"/>
    </row>
    <row r="39" spans="1:9" x14ac:dyDescent="0.2">
      <c r="A39" s="42" t="s">
        <v>187</v>
      </c>
      <c r="B39" s="42" t="s">
        <v>186</v>
      </c>
      <c r="C39" s="42" t="s">
        <v>144</v>
      </c>
      <c r="D39" s="45">
        <v>11100</v>
      </c>
      <c r="E39" s="43">
        <v>1779.2190000000001</v>
      </c>
      <c r="F39" s="44">
        <v>0.64017908507022403</v>
      </c>
      <c r="G39" s="43"/>
      <c r="H39" s="43"/>
      <c r="I39" s="46"/>
    </row>
    <row r="40" spans="1:9" x14ac:dyDescent="0.2">
      <c r="A40" s="42" t="s">
        <v>182</v>
      </c>
      <c r="B40" s="42" t="s">
        <v>181</v>
      </c>
      <c r="C40" s="42" t="s">
        <v>183</v>
      </c>
      <c r="D40" s="45">
        <v>57000</v>
      </c>
      <c r="E40" s="43">
        <v>1765.1189999999999</v>
      </c>
      <c r="F40" s="44">
        <v>0.63510577756873599</v>
      </c>
      <c r="G40" s="43"/>
      <c r="H40" s="43"/>
      <c r="I40" s="46"/>
    </row>
    <row r="41" spans="1:9" x14ac:dyDescent="0.2">
      <c r="A41" s="42" t="s">
        <v>214</v>
      </c>
      <c r="B41" s="42" t="s">
        <v>213</v>
      </c>
      <c r="C41" s="42" t="s">
        <v>215</v>
      </c>
      <c r="D41" s="45">
        <v>177000</v>
      </c>
      <c r="E41" s="43">
        <v>1528.5719999999999</v>
      </c>
      <c r="F41" s="44">
        <v>0.54999402795494101</v>
      </c>
      <c r="G41" s="43"/>
      <c r="H41" s="43"/>
      <c r="I41" s="46"/>
    </row>
    <row r="42" spans="1:9" x14ac:dyDescent="0.2">
      <c r="A42" s="42" t="s">
        <v>189</v>
      </c>
      <c r="B42" s="42" t="s">
        <v>188</v>
      </c>
      <c r="C42" s="42" t="s">
        <v>190</v>
      </c>
      <c r="D42" s="45">
        <v>100000</v>
      </c>
      <c r="E42" s="43">
        <v>1510.1</v>
      </c>
      <c r="F42" s="44">
        <v>0.54334763531894903</v>
      </c>
      <c r="G42" s="43"/>
      <c r="H42" s="43"/>
      <c r="I42" s="46"/>
    </row>
    <row r="43" spans="1:9" x14ac:dyDescent="0.2">
      <c r="A43" s="42" t="s">
        <v>227</v>
      </c>
      <c r="B43" s="42" t="s">
        <v>226</v>
      </c>
      <c r="C43" s="42" t="s">
        <v>215</v>
      </c>
      <c r="D43" s="45">
        <v>90000</v>
      </c>
      <c r="E43" s="43">
        <v>1449.72</v>
      </c>
      <c r="F43" s="44">
        <v>0.52162236532321504</v>
      </c>
      <c r="G43" s="43"/>
      <c r="H43" s="43"/>
      <c r="I43" s="46"/>
    </row>
    <row r="44" spans="1:9" x14ac:dyDescent="0.2">
      <c r="A44" s="42" t="s">
        <v>207</v>
      </c>
      <c r="B44" s="42" t="s">
        <v>206</v>
      </c>
      <c r="C44" s="42" t="s">
        <v>125</v>
      </c>
      <c r="D44" s="45">
        <v>201393</v>
      </c>
      <c r="E44" s="43">
        <v>1429.4875139999999</v>
      </c>
      <c r="F44" s="44">
        <v>0.514342533904949</v>
      </c>
      <c r="G44" s="43"/>
      <c r="H44" s="43"/>
      <c r="I44" s="46"/>
    </row>
    <row r="45" spans="1:9" x14ac:dyDescent="0.2">
      <c r="A45" s="42" t="s">
        <v>209</v>
      </c>
      <c r="B45" s="42" t="s">
        <v>208</v>
      </c>
      <c r="C45" s="42" t="s">
        <v>156</v>
      </c>
      <c r="D45" s="45">
        <v>75000</v>
      </c>
      <c r="E45" s="43">
        <v>1417.35</v>
      </c>
      <c r="F45" s="44">
        <v>0.509975346612352</v>
      </c>
      <c r="G45" s="43"/>
      <c r="H45" s="43"/>
      <c r="I45" s="46"/>
    </row>
    <row r="46" spans="1:9" x14ac:dyDescent="0.2">
      <c r="A46" s="42" t="s">
        <v>203</v>
      </c>
      <c r="B46" s="42" t="s">
        <v>202</v>
      </c>
      <c r="C46" s="42" t="s">
        <v>183</v>
      </c>
      <c r="D46" s="45">
        <v>10820</v>
      </c>
      <c r="E46" s="43">
        <v>1396.3209999999999</v>
      </c>
      <c r="F46" s="44">
        <v>0.50240892225428102</v>
      </c>
      <c r="G46" s="43"/>
      <c r="H46" s="43"/>
      <c r="I46" s="46"/>
    </row>
    <row r="47" spans="1:9" x14ac:dyDescent="0.2">
      <c r="A47" s="42" t="s">
        <v>205</v>
      </c>
      <c r="B47" s="42" t="s">
        <v>204</v>
      </c>
      <c r="C47" s="42" t="s">
        <v>177</v>
      </c>
      <c r="D47" s="45">
        <v>810000</v>
      </c>
      <c r="E47" s="43">
        <v>1347.1110000000001</v>
      </c>
      <c r="F47" s="44">
        <v>0.48470271926504499</v>
      </c>
      <c r="G47" s="43"/>
      <c r="H47" s="43"/>
      <c r="I47" s="46"/>
    </row>
    <row r="48" spans="1:9" x14ac:dyDescent="0.2">
      <c r="A48" s="42" t="s">
        <v>217</v>
      </c>
      <c r="B48" s="42" t="s">
        <v>216</v>
      </c>
      <c r="C48" s="42" t="s">
        <v>114</v>
      </c>
      <c r="D48" s="45">
        <v>375000</v>
      </c>
      <c r="E48" s="43">
        <v>1285.875</v>
      </c>
      <c r="F48" s="44">
        <v>0.46266945272879501</v>
      </c>
      <c r="G48" s="43"/>
      <c r="H48" s="43"/>
      <c r="I48" s="46"/>
    </row>
    <row r="49" spans="1:9" x14ac:dyDescent="0.2">
      <c r="A49" s="42" t="s">
        <v>219</v>
      </c>
      <c r="B49" s="42" t="s">
        <v>218</v>
      </c>
      <c r="C49" s="42" t="s">
        <v>220</v>
      </c>
      <c r="D49" s="45">
        <v>89961</v>
      </c>
      <c r="E49" s="43">
        <v>1144.6637639999999</v>
      </c>
      <c r="F49" s="44">
        <v>0.411860373090979</v>
      </c>
      <c r="G49" s="43"/>
      <c r="H49" s="43"/>
      <c r="I49" s="46"/>
    </row>
    <row r="50" spans="1:9" x14ac:dyDescent="0.2">
      <c r="A50" s="42" t="s">
        <v>211</v>
      </c>
      <c r="B50" s="42" t="s">
        <v>210</v>
      </c>
      <c r="C50" s="42" t="s">
        <v>212</v>
      </c>
      <c r="D50" s="45">
        <v>290000</v>
      </c>
      <c r="E50" s="43">
        <v>1127.81</v>
      </c>
      <c r="F50" s="44">
        <v>0.40579623640094298</v>
      </c>
      <c r="G50" s="43"/>
      <c r="H50" s="43"/>
      <c r="I50" s="46"/>
    </row>
    <row r="51" spans="1:9" x14ac:dyDescent="0.2">
      <c r="A51" s="42" t="s">
        <v>198</v>
      </c>
      <c r="B51" s="42" t="s">
        <v>197</v>
      </c>
      <c r="C51" s="42" t="s">
        <v>199</v>
      </c>
      <c r="D51" s="45">
        <v>115012</v>
      </c>
      <c r="E51" s="43">
        <v>1056.7302560000001</v>
      </c>
      <c r="F51" s="44">
        <v>0.380221101759875</v>
      </c>
      <c r="G51" s="43"/>
      <c r="H51" s="43"/>
      <c r="I51" s="46"/>
    </row>
    <row r="52" spans="1:9" x14ac:dyDescent="0.2">
      <c r="A52" s="42" t="s">
        <v>224</v>
      </c>
      <c r="B52" s="42" t="s">
        <v>223</v>
      </c>
      <c r="C52" s="42" t="s">
        <v>225</v>
      </c>
      <c r="D52" s="45">
        <v>50318</v>
      </c>
      <c r="E52" s="43">
        <v>895.96230800000001</v>
      </c>
      <c r="F52" s="44">
        <v>0.32237534029978698</v>
      </c>
      <c r="G52" s="43"/>
      <c r="H52" s="43"/>
      <c r="I52" s="46"/>
    </row>
    <row r="53" spans="1:9" x14ac:dyDescent="0.2">
      <c r="A53" s="42" t="s">
        <v>222</v>
      </c>
      <c r="B53" s="42" t="s">
        <v>221</v>
      </c>
      <c r="C53" s="42" t="s">
        <v>177</v>
      </c>
      <c r="D53" s="45">
        <v>270216</v>
      </c>
      <c r="E53" s="43">
        <v>793.89460799999995</v>
      </c>
      <c r="F53" s="44">
        <v>0.285650458876408</v>
      </c>
      <c r="G53" s="43"/>
      <c r="H53" s="43"/>
      <c r="I53" s="46"/>
    </row>
    <row r="54" spans="1:9" x14ac:dyDescent="0.2">
      <c r="A54" s="42" t="s">
        <v>229</v>
      </c>
      <c r="B54" s="42" t="s">
        <v>228</v>
      </c>
      <c r="C54" s="42" t="s">
        <v>230</v>
      </c>
      <c r="D54" s="45">
        <v>20000</v>
      </c>
      <c r="E54" s="43">
        <v>426.5</v>
      </c>
      <c r="F54" s="44">
        <v>0.15345855669394901</v>
      </c>
      <c r="G54" s="43"/>
      <c r="H54" s="43"/>
      <c r="I54" s="46"/>
    </row>
    <row r="55" spans="1:9" x14ac:dyDescent="0.2">
      <c r="A55" s="42" t="s">
        <v>232</v>
      </c>
      <c r="B55" s="42" t="s">
        <v>231</v>
      </c>
      <c r="C55" s="42" t="s">
        <v>106</v>
      </c>
      <c r="D55" s="45">
        <v>400000</v>
      </c>
      <c r="E55" s="43">
        <v>279.08</v>
      </c>
      <c r="F55" s="44">
        <v>0.100415507625199</v>
      </c>
      <c r="G55" s="43"/>
      <c r="H55" s="43"/>
      <c r="I55" s="46"/>
    </row>
    <row r="56" spans="1:9" x14ac:dyDescent="0.2">
      <c r="A56" s="41" t="s">
        <v>27</v>
      </c>
      <c r="B56" s="41"/>
      <c r="C56" s="41"/>
      <c r="D56" s="41"/>
      <c r="E56" s="47">
        <f>SUM(E7:E55)</f>
        <v>184211.50554900002</v>
      </c>
      <c r="F56" s="48">
        <f>SUM(F7:F55)</f>
        <v>66.280965458309112</v>
      </c>
      <c r="G56" s="47">
        <f>SUM(G7:G55)</f>
        <v>-45819.534150000007</v>
      </c>
      <c r="H56" s="47">
        <f>SUM(H7:H55)</f>
        <v>-16.486282717580512</v>
      </c>
      <c r="I56" s="41"/>
    </row>
    <row r="57" spans="1:9" x14ac:dyDescent="0.2">
      <c r="A57" s="42"/>
      <c r="B57" s="42"/>
      <c r="C57" s="42"/>
      <c r="D57" s="42"/>
      <c r="E57" s="43"/>
      <c r="F57" s="44"/>
      <c r="G57" s="43"/>
      <c r="H57" s="42"/>
      <c r="I57" s="42"/>
    </row>
    <row r="58" spans="1:9" x14ac:dyDescent="0.2">
      <c r="A58" s="41" t="s">
        <v>19</v>
      </c>
      <c r="B58" s="42"/>
      <c r="C58" s="42"/>
      <c r="D58" s="42"/>
      <c r="E58" s="43"/>
      <c r="F58" s="44"/>
      <c r="G58" s="43"/>
      <c r="H58" s="42"/>
      <c r="I58" s="42"/>
    </row>
    <row r="59" spans="1:9" x14ac:dyDescent="0.2">
      <c r="A59" s="41" t="s">
        <v>20</v>
      </c>
      <c r="B59" s="42"/>
      <c r="C59" s="42"/>
      <c r="D59" s="42"/>
      <c r="E59" s="43"/>
      <c r="F59" s="44"/>
      <c r="G59" s="43"/>
      <c r="H59" s="42"/>
      <c r="I59" s="42"/>
    </row>
    <row r="60" spans="1:9" x14ac:dyDescent="0.2">
      <c r="A60" s="42" t="s">
        <v>23</v>
      </c>
      <c r="B60" s="42" t="s">
        <v>22</v>
      </c>
      <c r="C60" s="42" t="s">
        <v>24</v>
      </c>
      <c r="D60" s="45">
        <v>11897</v>
      </c>
      <c r="E60" s="43">
        <v>12474.0164</v>
      </c>
      <c r="F60" s="44">
        <v>4.4882638989933099</v>
      </c>
      <c r="G60" s="46"/>
      <c r="H60" s="46"/>
      <c r="I60" s="46">
        <v>8.3815000000000008</v>
      </c>
    </row>
    <row r="61" spans="1:9" x14ac:dyDescent="0.2">
      <c r="A61" s="42" t="s">
        <v>26</v>
      </c>
      <c r="B61" s="42" t="s">
        <v>25</v>
      </c>
      <c r="C61" s="42" t="s">
        <v>24</v>
      </c>
      <c r="D61" s="45">
        <v>7820</v>
      </c>
      <c r="E61" s="43">
        <v>8176.7093000000004</v>
      </c>
      <c r="F61" s="44">
        <v>2.94205394533174</v>
      </c>
      <c r="G61" s="46"/>
      <c r="H61" s="46"/>
      <c r="I61" s="46">
        <v>8.3263999999999996</v>
      </c>
    </row>
    <row r="62" spans="1:9" x14ac:dyDescent="0.2">
      <c r="A62" s="42" t="s">
        <v>86</v>
      </c>
      <c r="B62" s="42" t="s">
        <v>85</v>
      </c>
      <c r="C62" s="42" t="s">
        <v>21</v>
      </c>
      <c r="D62" s="45">
        <v>5000</v>
      </c>
      <c r="E62" s="43">
        <v>5224.8235616000002</v>
      </c>
      <c r="F62" s="44">
        <v>1.87993876376008</v>
      </c>
      <c r="G62" s="46"/>
      <c r="H62" s="46"/>
      <c r="I62" s="46">
        <v>7.39</v>
      </c>
    </row>
    <row r="63" spans="1:9" x14ac:dyDescent="0.2">
      <c r="A63" s="42" t="s">
        <v>94</v>
      </c>
      <c r="B63" s="42" t="s">
        <v>93</v>
      </c>
      <c r="C63" s="42" t="s">
        <v>21</v>
      </c>
      <c r="D63" s="45">
        <v>5000</v>
      </c>
      <c r="E63" s="43">
        <v>5178.1850684999999</v>
      </c>
      <c r="F63" s="44">
        <v>1.8631578122067201</v>
      </c>
      <c r="G63" s="46"/>
      <c r="H63" s="46"/>
      <c r="I63" s="46">
        <v>7.4977999999999998</v>
      </c>
    </row>
    <row r="64" spans="1:9" x14ac:dyDescent="0.2">
      <c r="A64" s="42" t="s">
        <v>90</v>
      </c>
      <c r="B64" s="42" t="s">
        <v>89</v>
      </c>
      <c r="C64" s="42" t="s">
        <v>21</v>
      </c>
      <c r="D64" s="45">
        <v>4500</v>
      </c>
      <c r="E64" s="43">
        <v>4518.7674041</v>
      </c>
      <c r="F64" s="44">
        <v>1.6258933736667001</v>
      </c>
      <c r="G64" s="46"/>
      <c r="H64" s="46"/>
      <c r="I64" s="46">
        <v>7.2210000000000001</v>
      </c>
    </row>
    <row r="65" spans="1:9" x14ac:dyDescent="0.2">
      <c r="A65" s="42" t="s">
        <v>88</v>
      </c>
      <c r="B65" s="42" t="s">
        <v>87</v>
      </c>
      <c r="C65" s="42" t="s">
        <v>21</v>
      </c>
      <c r="D65" s="45">
        <v>7000</v>
      </c>
      <c r="E65" s="43">
        <v>3905.797</v>
      </c>
      <c r="F65" s="44">
        <v>1.4053410793893399</v>
      </c>
      <c r="G65" s="46"/>
      <c r="H65" s="46"/>
      <c r="I65" s="46">
        <v>6.6287000000000003</v>
      </c>
    </row>
    <row r="66" spans="1:9" x14ac:dyDescent="0.2">
      <c r="A66" s="42" t="s">
        <v>345</v>
      </c>
      <c r="B66" s="42" t="s">
        <v>344</v>
      </c>
      <c r="C66" s="42" t="s">
        <v>21</v>
      </c>
      <c r="D66" s="45">
        <v>3000</v>
      </c>
      <c r="E66" s="43">
        <v>3302.9204384</v>
      </c>
      <c r="F66" s="44">
        <v>1.18842064091866</v>
      </c>
      <c r="G66" s="46"/>
      <c r="H66" s="46"/>
      <c r="I66" s="46">
        <v>7.4227999999999996</v>
      </c>
    </row>
    <row r="67" spans="1:9" x14ac:dyDescent="0.2">
      <c r="A67" s="42" t="s">
        <v>92</v>
      </c>
      <c r="B67" s="42" t="s">
        <v>91</v>
      </c>
      <c r="C67" s="42" t="s">
        <v>21</v>
      </c>
      <c r="D67" s="45">
        <v>300</v>
      </c>
      <c r="E67" s="43">
        <v>3143.6798629999998</v>
      </c>
      <c r="F67" s="44">
        <v>1.13112444193156</v>
      </c>
      <c r="G67" s="46"/>
      <c r="H67" s="46"/>
      <c r="I67" s="46">
        <v>7.0350000000000001</v>
      </c>
    </row>
    <row r="68" spans="1:9" x14ac:dyDescent="0.2">
      <c r="A68" s="42" t="s">
        <v>81</v>
      </c>
      <c r="B68" s="42" t="s">
        <v>80</v>
      </c>
      <c r="C68" s="42" t="s">
        <v>21</v>
      </c>
      <c r="D68" s="45">
        <v>2500</v>
      </c>
      <c r="E68" s="43">
        <v>2801.2664725999998</v>
      </c>
      <c r="F68" s="44">
        <v>1.0079210077382099</v>
      </c>
      <c r="G68" s="46"/>
      <c r="H68" s="46"/>
      <c r="I68" s="46">
        <v>7.53</v>
      </c>
    </row>
    <row r="69" spans="1:9" x14ac:dyDescent="0.2">
      <c r="A69" s="42" t="s">
        <v>347</v>
      </c>
      <c r="B69" s="42" t="s">
        <v>346</v>
      </c>
      <c r="C69" s="42" t="s">
        <v>21</v>
      </c>
      <c r="D69" s="45">
        <v>2500</v>
      </c>
      <c r="E69" s="43">
        <v>2708.7222259999999</v>
      </c>
      <c r="F69" s="44">
        <v>0.97462275096548601</v>
      </c>
      <c r="G69" s="46"/>
      <c r="H69" s="46"/>
      <c r="I69" s="46">
        <v>6.9749999999999996</v>
      </c>
    </row>
    <row r="70" spans="1:9" x14ac:dyDescent="0.2">
      <c r="A70" s="42" t="s">
        <v>349</v>
      </c>
      <c r="B70" s="42" t="s">
        <v>348</v>
      </c>
      <c r="C70" s="42" t="s">
        <v>21</v>
      </c>
      <c r="D70" s="45">
        <v>2500</v>
      </c>
      <c r="E70" s="43">
        <v>2675.5022945000001</v>
      </c>
      <c r="F70" s="44">
        <v>0.962669919215282</v>
      </c>
      <c r="G70" s="46"/>
      <c r="H70" s="46"/>
      <c r="I70" s="46">
        <v>6.81</v>
      </c>
    </row>
    <row r="71" spans="1:9" x14ac:dyDescent="0.2">
      <c r="A71" s="42" t="s">
        <v>351</v>
      </c>
      <c r="B71" s="42" t="s">
        <v>350</v>
      </c>
      <c r="C71" s="42" t="s">
        <v>352</v>
      </c>
      <c r="D71" s="45">
        <v>2500</v>
      </c>
      <c r="E71" s="43">
        <v>2640.8470548</v>
      </c>
      <c r="F71" s="44">
        <v>0.95020065059571601</v>
      </c>
      <c r="G71" s="46"/>
      <c r="H71" s="46"/>
      <c r="I71" s="46">
        <v>7.6200999999999999</v>
      </c>
    </row>
    <row r="72" spans="1:9" x14ac:dyDescent="0.2">
      <c r="A72" s="42" t="s">
        <v>354</v>
      </c>
      <c r="B72" s="42" t="s">
        <v>353</v>
      </c>
      <c r="C72" s="42" t="s">
        <v>21</v>
      </c>
      <c r="D72" s="45">
        <v>2500</v>
      </c>
      <c r="E72" s="43">
        <v>2613.0350684999999</v>
      </c>
      <c r="F72" s="44">
        <v>0.94019364643067604</v>
      </c>
      <c r="G72" s="46"/>
      <c r="H72" s="46"/>
      <c r="I72" s="46">
        <v>6.81</v>
      </c>
    </row>
    <row r="73" spans="1:9" x14ac:dyDescent="0.2">
      <c r="A73" s="42" t="s">
        <v>356</v>
      </c>
      <c r="B73" s="42" t="s">
        <v>355</v>
      </c>
      <c r="C73" s="42" t="s">
        <v>59</v>
      </c>
      <c r="D73" s="45">
        <v>1000</v>
      </c>
      <c r="E73" s="43">
        <v>1080.5156712</v>
      </c>
      <c r="F73" s="44">
        <v>0.38877930923222798</v>
      </c>
      <c r="G73" s="46"/>
      <c r="H73" s="46"/>
      <c r="I73" s="46">
        <v>6.7525000000000004</v>
      </c>
    </row>
    <row r="74" spans="1:9" x14ac:dyDescent="0.2">
      <c r="A74" s="42" t="s">
        <v>358</v>
      </c>
      <c r="B74" s="42" t="s">
        <v>357</v>
      </c>
      <c r="C74" s="42" t="s">
        <v>59</v>
      </c>
      <c r="D74" s="45">
        <v>1000</v>
      </c>
      <c r="E74" s="43">
        <v>1012.5175616</v>
      </c>
      <c r="F74" s="44">
        <v>0.364312974514448</v>
      </c>
      <c r="G74" s="46"/>
      <c r="H74" s="46"/>
      <c r="I74" s="46">
        <v>6.6</v>
      </c>
    </row>
    <row r="75" spans="1:9" x14ac:dyDescent="0.2">
      <c r="A75" s="41" t="s">
        <v>27</v>
      </c>
      <c r="B75" s="41"/>
      <c r="C75" s="41"/>
      <c r="D75" s="41"/>
      <c r="E75" s="47">
        <f>SUM(E59:E74)</f>
        <v>61457.305384799998</v>
      </c>
      <c r="F75" s="48">
        <f>SUM(F59:F74)</f>
        <v>22.112894214890158</v>
      </c>
      <c r="G75" s="47"/>
      <c r="H75" s="41"/>
      <c r="I75" s="41"/>
    </row>
    <row r="76" spans="1:9" x14ac:dyDescent="0.2">
      <c r="A76" s="42"/>
      <c r="B76" s="42"/>
      <c r="C76" s="42"/>
      <c r="D76" s="42"/>
      <c r="E76" s="43"/>
      <c r="F76" s="44"/>
      <c r="G76" s="43"/>
      <c r="H76" s="42"/>
      <c r="I76" s="42"/>
    </row>
    <row r="77" spans="1:9" x14ac:dyDescent="0.2">
      <c r="A77" s="41" t="s">
        <v>34</v>
      </c>
      <c r="B77" s="42"/>
      <c r="C77" s="42"/>
      <c r="D77" s="42"/>
      <c r="E77" s="43"/>
      <c r="F77" s="44"/>
      <c r="G77" s="43"/>
      <c r="H77" s="42"/>
      <c r="I77" s="42"/>
    </row>
    <row r="78" spans="1:9" x14ac:dyDescent="0.2">
      <c r="A78" s="42" t="s">
        <v>61</v>
      </c>
      <c r="B78" s="42" t="s">
        <v>1523</v>
      </c>
      <c r="C78" s="42" t="s">
        <v>35</v>
      </c>
      <c r="D78" s="45">
        <v>5871400</v>
      </c>
      <c r="E78" s="43">
        <v>5790.7308787000002</v>
      </c>
      <c r="F78" s="44">
        <v>2.0835573337594</v>
      </c>
      <c r="G78" s="46"/>
      <c r="H78" s="46"/>
      <c r="I78" s="46">
        <v>7.3824212512499896</v>
      </c>
    </row>
    <row r="79" spans="1:9" x14ac:dyDescent="0.2">
      <c r="A79" s="42" t="s">
        <v>69</v>
      </c>
      <c r="B79" s="42" t="s">
        <v>68</v>
      </c>
      <c r="C79" s="42" t="s">
        <v>35</v>
      </c>
      <c r="D79" s="45">
        <v>3000000</v>
      </c>
      <c r="E79" s="43">
        <v>3116.0230000000001</v>
      </c>
      <c r="F79" s="44">
        <v>1.1211732525325899</v>
      </c>
      <c r="G79" s="46"/>
      <c r="H79" s="46"/>
      <c r="I79" s="46">
        <v>7.6274740449999996</v>
      </c>
    </row>
    <row r="80" spans="1:9" x14ac:dyDescent="0.2">
      <c r="A80" s="42" t="s">
        <v>360</v>
      </c>
      <c r="B80" s="42" t="s">
        <v>359</v>
      </c>
      <c r="C80" s="42" t="s">
        <v>35</v>
      </c>
      <c r="D80" s="45">
        <v>2500000</v>
      </c>
      <c r="E80" s="43">
        <v>2566.2918055999999</v>
      </c>
      <c r="F80" s="44">
        <v>0.92337499775588106</v>
      </c>
      <c r="G80" s="46"/>
      <c r="H80" s="46"/>
      <c r="I80" s="46">
        <v>5.6874232967999898</v>
      </c>
    </row>
    <row r="81" spans="1:9" x14ac:dyDescent="0.2">
      <c r="A81" s="42" t="s">
        <v>336</v>
      </c>
      <c r="B81" s="42" t="s">
        <v>1448</v>
      </c>
      <c r="C81" s="42" t="s">
        <v>35</v>
      </c>
      <c r="D81" s="45">
        <v>2000000</v>
      </c>
      <c r="E81" s="43">
        <v>2121.2199999999998</v>
      </c>
      <c r="F81" s="44">
        <v>0.76323413746855295</v>
      </c>
      <c r="G81" s="46"/>
      <c r="H81" s="46"/>
      <c r="I81" s="46">
        <v>5.9760048181124903</v>
      </c>
    </row>
    <row r="82" spans="1:9" x14ac:dyDescent="0.2">
      <c r="A82" s="42" t="s">
        <v>73</v>
      </c>
      <c r="B82" s="42" t="s">
        <v>72</v>
      </c>
      <c r="C82" s="42" t="s">
        <v>35</v>
      </c>
      <c r="D82" s="45">
        <v>2125000</v>
      </c>
      <c r="E82" s="43">
        <v>2080.37925</v>
      </c>
      <c r="F82" s="44">
        <v>0.748539266309588</v>
      </c>
      <c r="G82" s="46"/>
      <c r="H82" s="46"/>
      <c r="I82" s="46">
        <v>7.5046702999999999</v>
      </c>
    </row>
    <row r="83" spans="1:9" x14ac:dyDescent="0.2">
      <c r="A83" s="42" t="s">
        <v>71</v>
      </c>
      <c r="B83" s="42" t="s">
        <v>70</v>
      </c>
      <c r="C83" s="42" t="s">
        <v>35</v>
      </c>
      <c r="D83" s="45">
        <v>1500000</v>
      </c>
      <c r="E83" s="43">
        <v>1512.8679999999999</v>
      </c>
      <c r="F83" s="44">
        <v>0.54434358674902905</v>
      </c>
      <c r="G83" s="46"/>
      <c r="H83" s="46"/>
      <c r="I83" s="46">
        <v>6.6798873370124996</v>
      </c>
    </row>
    <row r="84" spans="1:9" x14ac:dyDescent="0.2">
      <c r="A84" s="42" t="s">
        <v>362</v>
      </c>
      <c r="B84" s="42" t="s">
        <v>1524</v>
      </c>
      <c r="C84" s="42" t="s">
        <v>35</v>
      </c>
      <c r="D84" s="45">
        <v>480000</v>
      </c>
      <c r="E84" s="43">
        <v>502.68576000000002</v>
      </c>
      <c r="F84" s="44">
        <v>0.180870882063776</v>
      </c>
      <c r="G84" s="46"/>
      <c r="H84" s="46"/>
      <c r="I84" s="46">
        <v>5.8103167761124999</v>
      </c>
    </row>
    <row r="85" spans="1:9" x14ac:dyDescent="0.2">
      <c r="A85" s="42" t="s">
        <v>79</v>
      </c>
      <c r="B85" s="42" t="s">
        <v>78</v>
      </c>
      <c r="C85" s="42" t="s">
        <v>35</v>
      </c>
      <c r="D85" s="45">
        <v>83300</v>
      </c>
      <c r="E85" s="43">
        <v>80.586511799999997</v>
      </c>
      <c r="F85" s="44">
        <v>2.8995755661964499E-2</v>
      </c>
      <c r="G85" s="46"/>
      <c r="H85" s="46"/>
      <c r="I85" s="46">
        <v>7.5850179750000004</v>
      </c>
    </row>
    <row r="86" spans="1:9" x14ac:dyDescent="0.2">
      <c r="A86" s="42" t="s">
        <v>75</v>
      </c>
      <c r="B86" s="42" t="s">
        <v>74</v>
      </c>
      <c r="C86" s="42" t="s">
        <v>35</v>
      </c>
      <c r="D86" s="45">
        <v>52560</v>
      </c>
      <c r="E86" s="43">
        <v>52.791509300000001</v>
      </c>
      <c r="F86" s="44">
        <v>1.89948624217425E-2</v>
      </c>
      <c r="G86" s="46"/>
      <c r="H86" s="46"/>
      <c r="I86" s="46">
        <v>7.4648035349999997</v>
      </c>
    </row>
    <row r="87" spans="1:9" x14ac:dyDescent="0.2">
      <c r="A87" s="42" t="s">
        <v>77</v>
      </c>
      <c r="B87" s="42" t="s">
        <v>76</v>
      </c>
      <c r="C87" s="42" t="s">
        <v>35</v>
      </c>
      <c r="D87" s="45">
        <v>50000</v>
      </c>
      <c r="E87" s="43">
        <v>50.030783300000003</v>
      </c>
      <c r="F87" s="44">
        <v>1.8001528242639401E-2</v>
      </c>
      <c r="G87" s="46"/>
      <c r="H87" s="46"/>
      <c r="I87" s="46">
        <v>7.5131061649999999</v>
      </c>
    </row>
    <row r="88" spans="1:9" x14ac:dyDescent="0.2">
      <c r="A88" s="42" t="s">
        <v>63</v>
      </c>
      <c r="B88" s="42" t="s">
        <v>62</v>
      </c>
      <c r="C88" s="42" t="s">
        <v>35</v>
      </c>
      <c r="D88" s="45">
        <v>28600</v>
      </c>
      <c r="E88" s="43">
        <v>28.991699199999999</v>
      </c>
      <c r="F88" s="44">
        <v>1.0431475534201901E-2</v>
      </c>
      <c r="G88" s="46"/>
      <c r="H88" s="46"/>
      <c r="I88" s="46">
        <v>7.3272086066125004</v>
      </c>
    </row>
    <row r="89" spans="1:9" x14ac:dyDescent="0.2">
      <c r="A89" s="42" t="s">
        <v>364</v>
      </c>
      <c r="B89" s="42" t="s">
        <v>363</v>
      </c>
      <c r="C89" s="42" t="s">
        <v>35</v>
      </c>
      <c r="D89" s="45">
        <v>14900</v>
      </c>
      <c r="E89" s="43">
        <v>14.463569100000001</v>
      </c>
      <c r="F89" s="44">
        <v>5.2041229512993998E-3</v>
      </c>
      <c r="G89" s="46"/>
      <c r="H89" s="46"/>
      <c r="I89" s="46">
        <v>7.5622996450000004</v>
      </c>
    </row>
    <row r="90" spans="1:9" x14ac:dyDescent="0.2">
      <c r="A90" s="41" t="s">
        <v>27</v>
      </c>
      <c r="B90" s="41"/>
      <c r="C90" s="41"/>
      <c r="D90" s="41"/>
      <c r="E90" s="47">
        <f>SUM(E78:E89)</f>
        <v>17917.062767000003</v>
      </c>
      <c r="F90" s="48">
        <f>SUM(F78:F89)</f>
        <v>6.4467212014506652</v>
      </c>
      <c r="G90" s="47"/>
      <c r="H90" s="41"/>
      <c r="I90" s="41"/>
    </row>
    <row r="91" spans="1:9" x14ac:dyDescent="0.2">
      <c r="A91" s="42"/>
      <c r="B91" s="42"/>
      <c r="C91" s="42"/>
      <c r="D91" s="42"/>
      <c r="E91" s="43"/>
      <c r="F91" s="44"/>
      <c r="G91" s="43"/>
      <c r="H91" s="42"/>
      <c r="I91" s="42"/>
    </row>
    <row r="92" spans="1:9" x14ac:dyDescent="0.2">
      <c r="A92" s="41" t="s">
        <v>37</v>
      </c>
      <c r="B92" s="41"/>
      <c r="C92" s="41"/>
      <c r="D92" s="41"/>
      <c r="E92" s="47">
        <f>E56+E75+E90</f>
        <v>263585.8737008</v>
      </c>
      <c r="F92" s="48">
        <f>F56+F75+F90</f>
        <v>94.840580874649945</v>
      </c>
      <c r="G92" s="47"/>
      <c r="H92" s="41"/>
      <c r="I92" s="41"/>
    </row>
    <row r="93" spans="1:9" x14ac:dyDescent="0.2">
      <c r="A93" s="41"/>
      <c r="B93" s="41"/>
      <c r="C93" s="41"/>
      <c r="D93" s="41"/>
      <c r="E93" s="47"/>
      <c r="F93" s="48"/>
      <c r="G93" s="47"/>
      <c r="H93" s="41"/>
      <c r="I93" s="41"/>
    </row>
    <row r="94" spans="1:9" x14ac:dyDescent="0.2">
      <c r="A94" s="41" t="s">
        <v>337</v>
      </c>
      <c r="B94" s="41"/>
      <c r="C94" s="41"/>
      <c r="D94" s="41"/>
      <c r="E94" s="63">
        <v>2034.5266953</v>
      </c>
      <c r="F94" s="63">
        <f>E94/E98*100</f>
        <v>0.73204110249952392</v>
      </c>
      <c r="G94" s="47"/>
      <c r="H94" s="41"/>
      <c r="I94" s="41"/>
    </row>
    <row r="95" spans="1:9" x14ac:dyDescent="0.2">
      <c r="A95" s="41"/>
      <c r="B95" s="41"/>
      <c r="C95" s="41"/>
      <c r="D95" s="41"/>
      <c r="E95" s="47"/>
      <c r="F95" s="48"/>
      <c r="G95" s="47"/>
      <c r="H95" s="41"/>
      <c r="I95" s="41"/>
    </row>
    <row r="96" spans="1:9" x14ac:dyDescent="0.2">
      <c r="A96" s="41" t="s">
        <v>39</v>
      </c>
      <c r="B96" s="41"/>
      <c r="C96" s="41"/>
      <c r="D96" s="41"/>
      <c r="E96" s="47">
        <f>E98-(E56+E75+E90+E94)</f>
        <v>12304.799207200005</v>
      </c>
      <c r="F96" s="48">
        <f>F98-(F56+F75+F90+F94)</f>
        <v>4.4273780228505331</v>
      </c>
      <c r="G96" s="47"/>
      <c r="H96" s="41"/>
      <c r="I96" s="41"/>
    </row>
    <row r="97" spans="1:9" x14ac:dyDescent="0.2">
      <c r="A97" s="42"/>
      <c r="B97" s="42"/>
      <c r="C97" s="42"/>
      <c r="D97" s="42"/>
      <c r="E97" s="43"/>
      <c r="F97" s="44"/>
      <c r="G97" s="43"/>
      <c r="H97" s="42"/>
      <c r="I97" s="42"/>
    </row>
    <row r="98" spans="1:9" x14ac:dyDescent="0.2">
      <c r="A98" s="49" t="s">
        <v>38</v>
      </c>
      <c r="B98" s="49"/>
      <c r="C98" s="49"/>
      <c r="D98" s="49"/>
      <c r="E98" s="50">
        <v>277925.19960330002</v>
      </c>
      <c r="F98" s="51">
        <v>100</v>
      </c>
      <c r="G98" s="50"/>
      <c r="H98" s="49"/>
      <c r="I98" s="49"/>
    </row>
    <row r="99" spans="1:9" x14ac:dyDescent="0.2">
      <c r="A99" s="57" t="s">
        <v>1503</v>
      </c>
      <c r="F99" s="71" t="s">
        <v>933</v>
      </c>
    </row>
    <row r="100" spans="1:9" x14ac:dyDescent="0.2">
      <c r="A100" s="57" t="s">
        <v>1525</v>
      </c>
      <c r="F100" s="71"/>
    </row>
    <row r="101" spans="1:9" x14ac:dyDescent="0.2">
      <c r="A101" s="57" t="s">
        <v>1526</v>
      </c>
      <c r="F101" s="71"/>
    </row>
    <row r="102" spans="1:9" x14ac:dyDescent="0.2">
      <c r="A102" s="57" t="s">
        <v>1527</v>
      </c>
      <c r="F102" s="71"/>
    </row>
    <row r="103" spans="1:9" x14ac:dyDescent="0.2">
      <c r="A103" s="57" t="s">
        <v>1528</v>
      </c>
      <c r="F103" s="71"/>
    </row>
    <row r="104" spans="1:9" x14ac:dyDescent="0.2">
      <c r="A104" s="57" t="s">
        <v>1529</v>
      </c>
      <c r="F104" s="71"/>
    </row>
    <row r="105" spans="1:9" x14ac:dyDescent="0.2">
      <c r="A105" s="57" t="s">
        <v>1530</v>
      </c>
      <c r="F105" s="71"/>
    </row>
    <row r="106" spans="1:9" x14ac:dyDescent="0.2">
      <c r="A106" s="57" t="s">
        <v>1531</v>
      </c>
      <c r="F106" s="71"/>
    </row>
    <row r="107" spans="1:9" x14ac:dyDescent="0.2">
      <c r="A107" s="57" t="s">
        <v>1532</v>
      </c>
      <c r="F107" s="71"/>
    </row>
    <row r="108" spans="1:9" x14ac:dyDescent="0.2">
      <c r="A108" s="57" t="s">
        <v>1533</v>
      </c>
      <c r="F108" s="71"/>
    </row>
    <row r="109" spans="1:9" x14ac:dyDescent="0.2">
      <c r="A109" s="57" t="s">
        <v>1534</v>
      </c>
      <c r="F109" s="71"/>
    </row>
    <row r="110" spans="1:9" x14ac:dyDescent="0.2">
      <c r="A110" s="57" t="s">
        <v>1535</v>
      </c>
      <c r="F110" s="71"/>
    </row>
    <row r="111" spans="1:9" x14ac:dyDescent="0.2">
      <c r="A111" s="57" t="s">
        <v>1536</v>
      </c>
      <c r="F111" s="71"/>
    </row>
    <row r="112" spans="1:9" x14ac:dyDescent="0.2">
      <c r="F112" s="71"/>
    </row>
    <row r="113" spans="1:4" x14ac:dyDescent="0.2">
      <c r="A113" s="14" t="s">
        <v>40</v>
      </c>
    </row>
    <row r="115" spans="1:4" x14ac:dyDescent="0.2">
      <c r="A115" s="14" t="s">
        <v>41</v>
      </c>
    </row>
    <row r="116" spans="1:4" x14ac:dyDescent="0.2">
      <c r="A116" s="14" t="s">
        <v>42</v>
      </c>
    </row>
    <row r="117" spans="1:4" x14ac:dyDescent="0.2">
      <c r="A117" s="14" t="s">
        <v>43</v>
      </c>
      <c r="B117" s="14"/>
      <c r="C117" s="30" t="s">
        <v>987</v>
      </c>
      <c r="D117" s="14" t="s">
        <v>44</v>
      </c>
    </row>
    <row r="118" spans="1:4" x14ac:dyDescent="0.2">
      <c r="A118" s="7" t="s">
        <v>46</v>
      </c>
      <c r="C118" s="31">
        <v>13.7081</v>
      </c>
      <c r="D118" s="31">
        <v>14.267099999999999</v>
      </c>
    </row>
    <row r="119" spans="1:4" x14ac:dyDescent="0.2">
      <c r="A119" s="7" t="s">
        <v>47</v>
      </c>
      <c r="C119" s="31">
        <v>13.2707</v>
      </c>
      <c r="D119" s="31">
        <v>13.269</v>
      </c>
    </row>
    <row r="120" spans="1:4" x14ac:dyDescent="0.2">
      <c r="A120" s="7" t="s">
        <v>48</v>
      </c>
      <c r="C120" s="31">
        <v>14.3169</v>
      </c>
      <c r="D120" s="31">
        <v>15.011799999999999</v>
      </c>
    </row>
    <row r="121" spans="1:4" x14ac:dyDescent="0.2">
      <c r="A121" s="7" t="s">
        <v>49</v>
      </c>
      <c r="C121" s="31">
        <v>13.5816</v>
      </c>
      <c r="D121" s="31">
        <v>13.4011</v>
      </c>
    </row>
    <row r="122" spans="1:4" x14ac:dyDescent="0.2">
      <c r="C122" s="31"/>
      <c r="D122" s="31"/>
    </row>
    <row r="123" spans="1:4" x14ac:dyDescent="0.2">
      <c r="A123" s="7" t="s">
        <v>988</v>
      </c>
      <c r="C123" s="31"/>
      <c r="D123" s="31"/>
    </row>
    <row r="125" spans="1:4" x14ac:dyDescent="0.2">
      <c r="A125" s="14" t="s">
        <v>50</v>
      </c>
    </row>
    <row r="126" spans="1:4" x14ac:dyDescent="0.2">
      <c r="A126" s="112" t="s">
        <v>51</v>
      </c>
      <c r="B126" s="113"/>
      <c r="C126" s="32" t="s">
        <v>52</v>
      </c>
    </row>
    <row r="127" spans="1:4" x14ac:dyDescent="0.2">
      <c r="A127" s="108" t="s">
        <v>47</v>
      </c>
      <c r="B127" s="109"/>
      <c r="C127" s="33">
        <v>0.55000000000000004</v>
      </c>
    </row>
    <row r="128" spans="1:4" x14ac:dyDescent="0.2">
      <c r="A128" s="108" t="s">
        <v>49</v>
      </c>
      <c r="B128" s="109"/>
      <c r="C128" s="33">
        <v>0.85</v>
      </c>
    </row>
    <row r="129" spans="1:9" x14ac:dyDescent="0.2">
      <c r="A129" s="7" t="s">
        <v>53</v>
      </c>
    </row>
    <row r="130" spans="1:9" x14ac:dyDescent="0.2">
      <c r="A130" s="7" t="s">
        <v>54</v>
      </c>
    </row>
    <row r="132" spans="1:9" x14ac:dyDescent="0.2">
      <c r="A132" s="14" t="s">
        <v>338</v>
      </c>
      <c r="D132" s="34" t="s">
        <v>365</v>
      </c>
    </row>
    <row r="134" spans="1:9" x14ac:dyDescent="0.2">
      <c r="A134" s="14" t="s">
        <v>340</v>
      </c>
      <c r="D134" s="34">
        <f>ABS(+H56)</f>
        <v>16.486282717580512</v>
      </c>
    </row>
    <row r="136" spans="1:9" x14ac:dyDescent="0.2">
      <c r="A136" s="14" t="s">
        <v>341</v>
      </c>
      <c r="D136" s="36">
        <v>1.6746737634381756</v>
      </c>
    </row>
    <row r="138" spans="1:9" x14ac:dyDescent="0.2">
      <c r="A138" s="14" t="s">
        <v>342</v>
      </c>
      <c r="D138" s="34">
        <v>5.5997804902017396</v>
      </c>
      <c r="E138" s="10" t="s">
        <v>55</v>
      </c>
    </row>
    <row r="140" spans="1:9" x14ac:dyDescent="0.2">
      <c r="A140" s="14" t="s">
        <v>343</v>
      </c>
      <c r="D140" s="30" t="s">
        <v>56</v>
      </c>
    </row>
    <row r="142" spans="1:9" x14ac:dyDescent="0.2">
      <c r="A142" s="56" t="s">
        <v>990</v>
      </c>
      <c r="B142" s="57"/>
      <c r="C142" s="57"/>
      <c r="D142" s="57"/>
      <c r="E142" s="11"/>
      <c r="G142" s="11"/>
      <c r="H142" s="11"/>
      <c r="I142" s="11"/>
    </row>
    <row r="143" spans="1:9" x14ac:dyDescent="0.2">
      <c r="A143" s="57"/>
      <c r="B143" s="57"/>
      <c r="C143" s="57"/>
      <c r="D143" s="57"/>
      <c r="E143" s="11"/>
      <c r="G143" s="11"/>
      <c r="H143" s="11"/>
      <c r="I143" s="11"/>
    </row>
    <row r="144" spans="1:9" x14ac:dyDescent="0.2">
      <c r="A144" s="56" t="s">
        <v>993</v>
      </c>
      <c r="B144" s="57"/>
      <c r="C144" s="57"/>
      <c r="D144" s="57"/>
      <c r="E144" s="11"/>
      <c r="G144" s="11"/>
      <c r="H144" s="11"/>
      <c r="I144" s="11"/>
    </row>
    <row r="145" spans="1:9" x14ac:dyDescent="0.2">
      <c r="A145" s="57"/>
      <c r="B145" s="57"/>
      <c r="C145" s="57"/>
      <c r="D145" s="57"/>
      <c r="E145" s="11"/>
      <c r="G145" s="11"/>
      <c r="H145" s="11"/>
      <c r="I145" s="11"/>
    </row>
    <row r="146" spans="1:9" x14ac:dyDescent="0.2">
      <c r="A146" s="57"/>
      <c r="B146" s="57"/>
      <c r="C146" s="57"/>
      <c r="D146" s="57"/>
      <c r="E146" s="11"/>
      <c r="G146" s="11"/>
      <c r="H146" s="11"/>
      <c r="I146" s="11"/>
    </row>
    <row r="147" spans="1:9" x14ac:dyDescent="0.2">
      <c r="A147" s="57"/>
      <c r="B147" s="57"/>
      <c r="C147" s="57"/>
      <c r="D147" s="57"/>
      <c r="E147" s="11"/>
      <c r="G147" s="11"/>
      <c r="H147" s="11"/>
      <c r="I147" s="11"/>
    </row>
    <row r="148" spans="1:9" x14ac:dyDescent="0.2">
      <c r="A148" s="57"/>
      <c r="B148" s="57"/>
      <c r="C148" s="57"/>
      <c r="D148" s="57"/>
      <c r="E148" s="11"/>
      <c r="G148" s="11"/>
      <c r="H148" s="11"/>
      <c r="I148" s="11"/>
    </row>
    <row r="149" spans="1:9" x14ac:dyDescent="0.2">
      <c r="A149" s="57"/>
      <c r="B149" s="57"/>
      <c r="C149" s="57"/>
      <c r="D149" s="57"/>
      <c r="E149" s="11"/>
      <c r="G149" s="11"/>
      <c r="H149" s="11"/>
      <c r="I149" s="11"/>
    </row>
    <row r="150" spans="1:9" x14ac:dyDescent="0.2">
      <c r="A150" s="57"/>
      <c r="B150" s="57"/>
      <c r="C150" s="57"/>
      <c r="D150" s="57"/>
      <c r="E150" s="11"/>
      <c r="G150" s="11"/>
      <c r="H150" s="11"/>
      <c r="I150" s="11"/>
    </row>
    <row r="151" spans="1:9" x14ac:dyDescent="0.2">
      <c r="A151" s="57"/>
      <c r="B151" s="57"/>
      <c r="C151" s="57"/>
      <c r="D151" s="57"/>
      <c r="E151" s="11"/>
      <c r="G151" s="11"/>
      <c r="H151" s="11"/>
      <c r="I151" s="11"/>
    </row>
    <row r="152" spans="1:9" x14ac:dyDescent="0.2">
      <c r="A152" s="57"/>
      <c r="B152" s="57"/>
      <c r="C152" s="57"/>
      <c r="D152" s="57"/>
      <c r="E152" s="11"/>
      <c r="G152" s="11"/>
      <c r="H152" s="11"/>
      <c r="I152" s="11"/>
    </row>
    <row r="153" spans="1:9" x14ac:dyDescent="0.2">
      <c r="A153" s="57"/>
      <c r="B153" s="57"/>
      <c r="C153" s="57"/>
      <c r="D153" s="57"/>
      <c r="E153" s="11"/>
      <c r="G153" s="11"/>
      <c r="H153" s="11"/>
      <c r="I153" s="11"/>
    </row>
    <row r="154" spans="1:9" x14ac:dyDescent="0.2">
      <c r="A154" s="57"/>
      <c r="B154" s="57"/>
      <c r="C154" s="57"/>
      <c r="D154" s="57"/>
      <c r="E154" s="11"/>
      <c r="G154" s="11"/>
      <c r="H154" s="11"/>
      <c r="I154" s="11"/>
    </row>
    <row r="155" spans="1:9" x14ac:dyDescent="0.2">
      <c r="A155" s="57"/>
      <c r="B155" s="57"/>
      <c r="C155" s="57"/>
      <c r="D155" s="57"/>
      <c r="E155" s="11"/>
      <c r="G155" s="11"/>
      <c r="H155" s="11"/>
      <c r="I155" s="11"/>
    </row>
    <row r="156" spans="1:9" x14ac:dyDescent="0.2">
      <c r="A156" s="57"/>
      <c r="B156" s="57"/>
      <c r="C156" s="57"/>
      <c r="D156" s="57"/>
      <c r="E156" s="11"/>
      <c r="G156" s="11"/>
      <c r="H156" s="11"/>
      <c r="I156" s="11"/>
    </row>
    <row r="157" spans="1:9" x14ac:dyDescent="0.2">
      <c r="A157" s="57"/>
      <c r="B157" s="57"/>
      <c r="C157" s="57"/>
      <c r="D157" s="57"/>
      <c r="E157" s="11"/>
      <c r="G157" s="11"/>
      <c r="H157" s="11"/>
      <c r="I157" s="11"/>
    </row>
    <row r="158" spans="1:9" x14ac:dyDescent="0.2">
      <c r="A158" s="57"/>
      <c r="B158" s="57"/>
      <c r="C158" s="57"/>
      <c r="D158" s="57"/>
      <c r="E158" s="11"/>
      <c r="G158" s="11"/>
      <c r="H158" s="11"/>
      <c r="I158" s="11"/>
    </row>
    <row r="159" spans="1:9" x14ac:dyDescent="0.2">
      <c r="A159" s="57"/>
      <c r="B159" s="57"/>
      <c r="C159" s="57"/>
      <c r="D159" s="57"/>
      <c r="E159" s="11"/>
      <c r="G159" s="11"/>
      <c r="H159" s="11"/>
      <c r="I159" s="11"/>
    </row>
    <row r="160" spans="1:9" x14ac:dyDescent="0.2">
      <c r="A160" s="57"/>
      <c r="B160" s="57"/>
      <c r="C160" s="57"/>
      <c r="D160" s="57"/>
      <c r="E160" s="11"/>
      <c r="G160" s="11"/>
      <c r="H160" s="11"/>
      <c r="I160" s="11"/>
    </row>
    <row r="161" spans="1:9" x14ac:dyDescent="0.2">
      <c r="A161" s="57"/>
      <c r="B161" s="57"/>
      <c r="C161" s="57"/>
      <c r="D161" s="57"/>
      <c r="E161" s="11"/>
      <c r="G161" s="11"/>
      <c r="H161" s="11"/>
      <c r="I161" s="11"/>
    </row>
    <row r="162" spans="1:9" x14ac:dyDescent="0.2">
      <c r="A162" s="56" t="s">
        <v>995</v>
      </c>
      <c r="B162" s="57"/>
      <c r="C162" s="57"/>
      <c r="D162" s="57"/>
      <c r="E162" s="11"/>
      <c r="G162" s="11"/>
      <c r="H162" s="11"/>
      <c r="I162" s="11"/>
    </row>
    <row r="163" spans="1:9" x14ac:dyDescent="0.2">
      <c r="A163" s="57"/>
      <c r="B163" s="57"/>
      <c r="C163" s="57"/>
      <c r="D163" s="57"/>
      <c r="E163" s="11"/>
      <c r="G163" s="11"/>
      <c r="H163" s="11"/>
      <c r="I163" s="11"/>
    </row>
    <row r="164" spans="1:9" x14ac:dyDescent="0.2">
      <c r="A164" s="56" t="s">
        <v>994</v>
      </c>
      <c r="B164" s="57"/>
      <c r="C164" s="57"/>
      <c r="D164" s="57"/>
      <c r="E164" s="11"/>
      <c r="G164" s="11"/>
      <c r="H164" s="11"/>
      <c r="I164" s="11"/>
    </row>
    <row r="165" spans="1:9" x14ac:dyDescent="0.2">
      <c r="A165" s="57"/>
      <c r="B165" s="57"/>
      <c r="C165" s="57"/>
      <c r="D165" s="57"/>
      <c r="E165" s="11"/>
      <c r="G165" s="11"/>
      <c r="H165" s="11"/>
      <c r="I165" s="11"/>
    </row>
    <row r="166" spans="1:9" x14ac:dyDescent="0.2">
      <c r="A166" s="57"/>
      <c r="B166" s="57"/>
      <c r="C166" s="57"/>
      <c r="D166" s="57"/>
      <c r="E166" s="11"/>
      <c r="G166" s="11"/>
      <c r="H166" s="11"/>
      <c r="I166" s="11"/>
    </row>
    <row r="167" spans="1:9" x14ac:dyDescent="0.2">
      <c r="A167" s="57"/>
      <c r="B167" s="57"/>
      <c r="C167" s="57"/>
      <c r="D167" s="57"/>
      <c r="E167" s="11"/>
      <c r="G167" s="11"/>
      <c r="H167" s="11"/>
      <c r="I167" s="11"/>
    </row>
    <row r="168" spans="1:9" x14ac:dyDescent="0.2">
      <c r="A168" s="57"/>
      <c r="B168" s="57"/>
      <c r="C168" s="57"/>
      <c r="D168" s="57"/>
      <c r="E168" s="11"/>
      <c r="G168" s="11"/>
      <c r="H168" s="11"/>
      <c r="I168" s="11"/>
    </row>
    <row r="169" spans="1:9" x14ac:dyDescent="0.2">
      <c r="A169" s="57"/>
      <c r="B169" s="57"/>
      <c r="C169" s="57"/>
      <c r="D169" s="57"/>
      <c r="E169" s="11"/>
      <c r="G169" s="11"/>
      <c r="H169" s="11"/>
      <c r="I169" s="11"/>
    </row>
    <row r="170" spans="1:9" x14ac:dyDescent="0.2">
      <c r="A170" s="57"/>
      <c r="B170" s="57"/>
      <c r="C170" s="57"/>
      <c r="D170" s="57"/>
      <c r="E170" s="11"/>
      <c r="G170" s="11"/>
      <c r="H170" s="11"/>
      <c r="I170" s="11"/>
    </row>
    <row r="171" spans="1:9" x14ac:dyDescent="0.2">
      <c r="A171" s="57"/>
      <c r="B171" s="57"/>
      <c r="C171" s="57"/>
      <c r="D171" s="57"/>
      <c r="E171" s="11"/>
      <c r="G171" s="11"/>
      <c r="H171" s="11"/>
      <c r="I171" s="11"/>
    </row>
    <row r="172" spans="1:9" x14ac:dyDescent="0.2">
      <c r="A172" s="57"/>
      <c r="B172" s="57"/>
      <c r="C172" s="57"/>
      <c r="D172" s="57"/>
      <c r="E172" s="11"/>
      <c r="G172" s="11"/>
      <c r="H172" s="11"/>
      <c r="I172" s="11"/>
    </row>
    <row r="173" spans="1:9" x14ac:dyDescent="0.2">
      <c r="A173" s="57"/>
      <c r="B173" s="57"/>
      <c r="C173" s="57"/>
      <c r="D173" s="57"/>
      <c r="E173" s="11"/>
      <c r="G173" s="11"/>
      <c r="H173" s="11"/>
      <c r="I173" s="11"/>
    </row>
    <row r="174" spans="1:9" x14ac:dyDescent="0.2">
      <c r="A174" s="57"/>
      <c r="B174" s="57"/>
      <c r="C174" s="57"/>
      <c r="D174" s="57"/>
      <c r="E174" s="11"/>
      <c r="G174" s="11"/>
      <c r="H174" s="11"/>
      <c r="I174" s="11"/>
    </row>
    <row r="175" spans="1:9" x14ac:dyDescent="0.2">
      <c r="A175" s="57"/>
      <c r="B175" s="57"/>
      <c r="C175" s="57"/>
      <c r="D175" s="57"/>
      <c r="E175" s="11"/>
      <c r="G175" s="11"/>
      <c r="H175" s="11"/>
      <c r="I175" s="11"/>
    </row>
    <row r="176" spans="1:9" x14ac:dyDescent="0.2">
      <c r="A176" s="57"/>
      <c r="B176" s="57"/>
      <c r="C176" s="57"/>
      <c r="D176" s="57"/>
      <c r="E176" s="11"/>
      <c r="G176" s="11"/>
      <c r="H176" s="11"/>
      <c r="I176" s="11"/>
    </row>
    <row r="177" spans="1:9" x14ac:dyDescent="0.2">
      <c r="A177" s="57"/>
      <c r="B177" s="57"/>
      <c r="C177" s="57"/>
      <c r="D177" s="57"/>
      <c r="E177" s="11"/>
      <c r="G177" s="11"/>
      <c r="H177" s="11"/>
      <c r="I177" s="11"/>
    </row>
    <row r="178" spans="1:9" x14ac:dyDescent="0.2">
      <c r="A178" s="57"/>
      <c r="B178" s="57"/>
      <c r="C178" s="57"/>
      <c r="D178" s="57"/>
      <c r="E178" s="11"/>
      <c r="G178" s="11"/>
      <c r="H178" s="57"/>
      <c r="I178" s="57"/>
    </row>
    <row r="179" spans="1:9" x14ac:dyDescent="0.2">
      <c r="A179" s="57"/>
      <c r="B179" s="57"/>
      <c r="C179" s="57"/>
      <c r="D179" s="57"/>
      <c r="E179" s="11"/>
      <c r="G179" s="11"/>
      <c r="H179" s="57"/>
      <c r="I179" s="57"/>
    </row>
    <row r="180" spans="1:9" x14ac:dyDescent="0.2">
      <c r="A180" s="57" t="s">
        <v>992</v>
      </c>
      <c r="B180" s="57"/>
      <c r="C180" s="57"/>
      <c r="D180" s="57"/>
      <c r="E180" s="11"/>
      <c r="G180" s="11"/>
      <c r="H180" s="57"/>
      <c r="I180" s="57"/>
    </row>
    <row r="181" spans="1:9" x14ac:dyDescent="0.2">
      <c r="A181" s="57"/>
      <c r="B181" s="57"/>
      <c r="C181" s="57"/>
      <c r="D181" s="57"/>
      <c r="E181" s="11"/>
      <c r="G181" s="11"/>
      <c r="H181" s="57"/>
      <c r="I181" s="57"/>
    </row>
    <row r="182" spans="1:9" x14ac:dyDescent="0.2">
      <c r="A182" s="57"/>
      <c r="B182" s="57"/>
      <c r="C182" s="57"/>
      <c r="D182" s="57"/>
      <c r="E182" s="11"/>
      <c r="G182" s="11"/>
      <c r="H182" s="57"/>
      <c r="I182" s="57"/>
    </row>
    <row r="183" spans="1:9" x14ac:dyDescent="0.2">
      <c r="A183" s="57"/>
      <c r="B183" s="57"/>
      <c r="C183" s="57"/>
      <c r="D183" s="57"/>
      <c r="E183" s="11"/>
      <c r="G183" s="11"/>
      <c r="H183" s="57"/>
      <c r="I183" s="57"/>
    </row>
    <row r="184" spans="1:9" x14ac:dyDescent="0.2">
      <c r="A184" s="57"/>
      <c r="B184" s="57"/>
      <c r="C184" s="57"/>
      <c r="D184" s="57"/>
      <c r="E184" s="11"/>
      <c r="G184" s="11"/>
      <c r="H184" s="57"/>
      <c r="I184" s="57"/>
    </row>
    <row r="185" spans="1:9" x14ac:dyDescent="0.2">
      <c r="A185" s="57"/>
      <c r="B185" s="57"/>
      <c r="C185" s="57"/>
      <c r="D185" s="57"/>
      <c r="E185" s="11"/>
      <c r="G185" s="11"/>
      <c r="H185" s="57"/>
      <c r="I185" s="57"/>
    </row>
    <row r="186" spans="1:9" x14ac:dyDescent="0.2">
      <c r="A186" s="57"/>
      <c r="B186" s="57"/>
      <c r="C186" s="57"/>
      <c r="D186" s="57"/>
      <c r="E186" s="11"/>
      <c r="G186" s="11"/>
      <c r="H186" s="57"/>
      <c r="I186" s="57"/>
    </row>
    <row r="187" spans="1:9" x14ac:dyDescent="0.2">
      <c r="A187" s="57"/>
      <c r="B187" s="57"/>
      <c r="C187" s="57"/>
      <c r="D187" s="57"/>
      <c r="E187" s="11"/>
      <c r="G187" s="11"/>
      <c r="H187" s="57"/>
      <c r="I187" s="57"/>
    </row>
    <row r="188" spans="1:9" x14ac:dyDescent="0.2">
      <c r="A188" s="57"/>
      <c r="B188" s="57"/>
      <c r="C188" s="57"/>
      <c r="D188" s="57"/>
      <c r="E188" s="11"/>
      <c r="G188" s="11"/>
      <c r="H188" s="57"/>
      <c r="I188" s="57"/>
    </row>
    <row r="189" spans="1:9" x14ac:dyDescent="0.2">
      <c r="A189" s="57"/>
      <c r="B189" s="57"/>
      <c r="C189" s="57"/>
      <c r="D189" s="57"/>
      <c r="E189" s="11"/>
      <c r="G189" s="11"/>
      <c r="H189" s="57"/>
      <c r="I189" s="57"/>
    </row>
    <row r="190" spans="1:9" x14ac:dyDescent="0.2">
      <c r="A190" s="57"/>
      <c r="B190" s="57"/>
      <c r="C190" s="57"/>
      <c r="D190" s="57"/>
      <c r="E190" s="11"/>
      <c r="G190" s="11"/>
      <c r="H190" s="57"/>
      <c r="I190" s="57"/>
    </row>
    <row r="191" spans="1:9" x14ac:dyDescent="0.2">
      <c r="A191" s="57"/>
      <c r="B191" s="57"/>
      <c r="C191" s="57"/>
      <c r="D191" s="57"/>
      <c r="E191" s="11"/>
      <c r="G191" s="11"/>
      <c r="H191" s="57"/>
      <c r="I191" s="57"/>
    </row>
    <row r="192" spans="1:9" x14ac:dyDescent="0.2">
      <c r="A192" s="57"/>
      <c r="B192" s="57"/>
      <c r="C192" s="57"/>
      <c r="D192" s="57"/>
      <c r="E192" s="11"/>
      <c r="G192" s="11"/>
      <c r="H192" s="57"/>
      <c r="I192" s="57"/>
    </row>
    <row r="193" spans="1:9" x14ac:dyDescent="0.2">
      <c r="A193" s="57"/>
      <c r="B193" s="57"/>
      <c r="C193" s="57"/>
      <c r="D193" s="57"/>
      <c r="E193" s="11"/>
      <c r="G193" s="11"/>
      <c r="H193" s="57"/>
      <c r="I193" s="57"/>
    </row>
    <row r="194" spans="1:9" x14ac:dyDescent="0.2">
      <c r="A194" s="57"/>
      <c r="B194" s="57"/>
      <c r="C194" s="57"/>
      <c r="D194" s="57"/>
      <c r="E194" s="11"/>
      <c r="G194" s="11"/>
      <c r="H194" s="57"/>
      <c r="I194" s="57"/>
    </row>
    <row r="195" spans="1:9" x14ac:dyDescent="0.2">
      <c r="A195" s="57"/>
      <c r="B195" s="57"/>
      <c r="C195" s="57"/>
      <c r="D195" s="57"/>
      <c r="E195" s="11"/>
      <c r="G195" s="11"/>
      <c r="H195" s="57"/>
      <c r="I195" s="57"/>
    </row>
    <row r="196" spans="1:9" x14ac:dyDescent="0.2">
      <c r="A196" s="57"/>
      <c r="B196" s="57"/>
      <c r="C196" s="57"/>
      <c r="D196" s="57"/>
      <c r="E196" s="11"/>
      <c r="G196" s="11"/>
      <c r="H196" s="57"/>
      <c r="I196" s="57"/>
    </row>
    <row r="197" spans="1:9" x14ac:dyDescent="0.2">
      <c r="A197" s="57"/>
      <c r="B197" s="57"/>
      <c r="C197" s="57"/>
      <c r="D197" s="57"/>
      <c r="E197" s="11"/>
      <c r="G197" s="11"/>
      <c r="H197" s="57"/>
      <c r="I197" s="57"/>
    </row>
    <row r="198" spans="1:9" x14ac:dyDescent="0.2">
      <c r="A198" s="57"/>
      <c r="B198" s="57"/>
      <c r="C198" s="57"/>
      <c r="D198" s="57"/>
      <c r="E198" s="11"/>
      <c r="G198" s="11"/>
      <c r="H198" s="57"/>
      <c r="I198" s="57"/>
    </row>
    <row r="199" spans="1:9" x14ac:dyDescent="0.2">
      <c r="A199" s="57"/>
      <c r="B199" s="57"/>
      <c r="C199" s="57"/>
      <c r="D199" s="57"/>
      <c r="E199" s="11"/>
      <c r="G199" s="11"/>
      <c r="H199" s="57"/>
      <c r="I199" s="57"/>
    </row>
    <row r="200" spans="1:9" x14ac:dyDescent="0.2">
      <c r="A200" s="57"/>
      <c r="B200" s="57"/>
      <c r="C200" s="57"/>
      <c r="D200" s="57"/>
      <c r="E200" s="11"/>
      <c r="G200" s="11"/>
      <c r="H200" s="57"/>
      <c r="I200" s="57"/>
    </row>
    <row r="201" spans="1:9" x14ac:dyDescent="0.2">
      <c r="A201" s="57"/>
      <c r="B201" s="57"/>
      <c r="C201" s="57"/>
      <c r="D201" s="57"/>
      <c r="E201" s="11"/>
      <c r="G201" s="11"/>
      <c r="H201" s="57"/>
      <c r="I201" s="57"/>
    </row>
    <row r="202" spans="1:9" x14ac:dyDescent="0.2">
      <c r="A202" s="57"/>
      <c r="B202" s="57"/>
      <c r="C202" s="57"/>
      <c r="D202" s="57"/>
      <c r="E202" s="11"/>
      <c r="G202" s="11"/>
      <c r="H202" s="57"/>
      <c r="I202" s="57"/>
    </row>
    <row r="203" spans="1:9" x14ac:dyDescent="0.2">
      <c r="A203" s="57"/>
      <c r="B203" s="57"/>
      <c r="C203" s="57"/>
      <c r="D203" s="57"/>
      <c r="E203" s="11"/>
      <c r="G203" s="11"/>
      <c r="H203" s="57"/>
      <c r="I203" s="57"/>
    </row>
    <row r="204" spans="1:9" x14ac:dyDescent="0.2">
      <c r="A204" s="57"/>
      <c r="B204" s="57"/>
      <c r="C204" s="57"/>
      <c r="D204" s="57"/>
      <c r="E204" s="11"/>
      <c r="G204" s="11"/>
      <c r="H204" s="57"/>
      <c r="I204" s="57"/>
    </row>
    <row r="205" spans="1:9" x14ac:dyDescent="0.2">
      <c r="A205" s="57"/>
      <c r="B205" s="57"/>
      <c r="C205" s="57"/>
      <c r="D205" s="57"/>
      <c r="E205" s="11"/>
      <c r="G205" s="11"/>
      <c r="H205" s="57"/>
      <c r="I205" s="57"/>
    </row>
    <row r="206" spans="1:9" x14ac:dyDescent="0.2">
      <c r="A206" s="57"/>
      <c r="B206" s="57"/>
      <c r="C206" s="57"/>
      <c r="D206" s="57"/>
      <c r="E206" s="11"/>
      <c r="G206" s="11"/>
      <c r="H206" s="57"/>
      <c r="I206" s="57"/>
    </row>
    <row r="207" spans="1:9" x14ac:dyDescent="0.2">
      <c r="A207" s="57"/>
      <c r="B207" s="57"/>
      <c r="C207" s="57"/>
      <c r="D207" s="57"/>
      <c r="E207" s="11"/>
      <c r="G207" s="11"/>
      <c r="H207" s="57"/>
      <c r="I207" s="57"/>
    </row>
    <row r="208" spans="1:9" x14ac:dyDescent="0.2">
      <c r="A208" s="57"/>
      <c r="B208" s="57"/>
      <c r="C208" s="57"/>
      <c r="D208" s="57"/>
      <c r="E208" s="11"/>
      <c r="G208" s="11"/>
      <c r="H208" s="57"/>
      <c r="I208" s="57"/>
    </row>
    <row r="209" spans="1:9" x14ac:dyDescent="0.2">
      <c r="A209" s="57"/>
      <c r="B209" s="57"/>
      <c r="C209" s="57"/>
      <c r="D209" s="57"/>
      <c r="E209" s="11"/>
      <c r="G209" s="11"/>
      <c r="H209" s="57"/>
      <c r="I209" s="57"/>
    </row>
    <row r="210" spans="1:9" x14ac:dyDescent="0.2">
      <c r="A210" s="57"/>
      <c r="B210" s="57"/>
      <c r="C210" s="57"/>
      <c r="D210" s="57"/>
      <c r="E210" s="11"/>
      <c r="G210" s="11"/>
      <c r="H210" s="57"/>
      <c r="I210" s="57"/>
    </row>
    <row r="211" spans="1:9" x14ac:dyDescent="0.2">
      <c r="A211" s="57"/>
      <c r="B211" s="57"/>
      <c r="C211" s="57"/>
      <c r="D211" s="57"/>
      <c r="E211" s="11"/>
      <c r="G211" s="11"/>
      <c r="H211" s="57"/>
      <c r="I211" s="57"/>
    </row>
    <row r="212" spans="1:9" x14ac:dyDescent="0.2">
      <c r="A212" s="57"/>
      <c r="B212" s="57"/>
      <c r="C212" s="57"/>
      <c r="D212" s="57"/>
      <c r="E212" s="11"/>
      <c r="G212" s="11"/>
      <c r="H212" s="57"/>
      <c r="I212" s="57"/>
    </row>
    <row r="213" spans="1:9" x14ac:dyDescent="0.2">
      <c r="A213" s="57"/>
      <c r="B213" s="57"/>
      <c r="C213" s="57"/>
      <c r="D213" s="57"/>
      <c r="E213" s="11"/>
      <c r="G213" s="11"/>
      <c r="H213" s="57"/>
      <c r="I213" s="57"/>
    </row>
    <row r="214" spans="1:9" x14ac:dyDescent="0.2">
      <c r="A214" s="57"/>
      <c r="B214" s="57"/>
      <c r="C214" s="57"/>
      <c r="D214" s="57"/>
      <c r="E214" s="11"/>
      <c r="G214" s="11"/>
      <c r="H214" s="57"/>
      <c r="I214" s="57"/>
    </row>
    <row r="215" spans="1:9" x14ac:dyDescent="0.2">
      <c r="A215" s="57"/>
      <c r="B215" s="57"/>
      <c r="C215" s="57"/>
      <c r="D215" s="57"/>
      <c r="E215" s="11"/>
      <c r="G215" s="11"/>
      <c r="H215" s="57"/>
      <c r="I215" s="57"/>
    </row>
    <row r="216" spans="1:9" x14ac:dyDescent="0.2">
      <c r="A216" s="57"/>
      <c r="B216" s="57"/>
      <c r="C216" s="57"/>
      <c r="D216" s="57"/>
      <c r="E216" s="11"/>
      <c r="G216" s="11"/>
      <c r="H216" s="57"/>
      <c r="I216" s="57"/>
    </row>
    <row r="217" spans="1:9" x14ac:dyDescent="0.2">
      <c r="A217" s="57"/>
      <c r="B217" s="57"/>
      <c r="C217" s="57"/>
      <c r="D217" s="57"/>
      <c r="E217" s="11"/>
      <c r="G217" s="11"/>
      <c r="H217" s="57"/>
      <c r="I217" s="57"/>
    </row>
    <row r="218" spans="1:9" x14ac:dyDescent="0.2">
      <c r="A218" s="57"/>
      <c r="B218" s="57"/>
      <c r="C218" s="57"/>
      <c r="D218" s="57"/>
      <c r="E218" s="11"/>
      <c r="G218" s="11"/>
      <c r="H218" s="57"/>
      <c r="I218" s="57"/>
    </row>
    <row r="219" spans="1:9" x14ac:dyDescent="0.2">
      <c r="A219" s="57"/>
      <c r="B219" s="57"/>
      <c r="C219" s="57"/>
      <c r="D219" s="57"/>
      <c r="E219" s="11"/>
      <c r="G219" s="11"/>
      <c r="H219" s="57"/>
      <c r="I219" s="57"/>
    </row>
    <row r="220" spans="1:9" x14ac:dyDescent="0.2">
      <c r="A220" s="57"/>
      <c r="B220" s="57"/>
      <c r="C220" s="57"/>
      <c r="D220" s="57"/>
      <c r="E220" s="11"/>
      <c r="G220" s="11"/>
      <c r="H220" s="57"/>
      <c r="I220" s="57"/>
    </row>
    <row r="221" spans="1:9" x14ac:dyDescent="0.2">
      <c r="A221" s="57"/>
      <c r="B221" s="57"/>
      <c r="C221" s="57"/>
      <c r="D221" s="57"/>
      <c r="E221" s="11"/>
      <c r="G221" s="11"/>
      <c r="H221" s="57"/>
      <c r="I221" s="57"/>
    </row>
    <row r="222" spans="1:9" x14ac:dyDescent="0.2">
      <c r="A222" s="57"/>
      <c r="B222" s="57"/>
      <c r="C222" s="57"/>
      <c r="D222" s="57"/>
      <c r="E222" s="11"/>
      <c r="G222" s="11"/>
      <c r="H222" s="57"/>
      <c r="I222" s="57"/>
    </row>
    <row r="223" spans="1:9" x14ac:dyDescent="0.2">
      <c r="A223" s="57"/>
      <c r="B223" s="57"/>
      <c r="C223" s="57"/>
      <c r="D223" s="57"/>
      <c r="E223" s="11"/>
      <c r="G223" s="11"/>
      <c r="H223" s="57"/>
      <c r="I223" s="57"/>
    </row>
    <row r="224" spans="1:9" x14ac:dyDescent="0.2">
      <c r="A224" s="57"/>
      <c r="B224" s="57"/>
      <c r="C224" s="57"/>
      <c r="D224" s="57"/>
      <c r="E224" s="11"/>
      <c r="G224" s="11"/>
      <c r="H224" s="57"/>
      <c r="I224" s="57"/>
    </row>
    <row r="225" spans="1:9" x14ac:dyDescent="0.2">
      <c r="A225" s="57"/>
      <c r="B225" s="57"/>
      <c r="C225" s="57"/>
      <c r="D225" s="57"/>
      <c r="E225" s="11"/>
      <c r="G225" s="11"/>
      <c r="H225" s="57"/>
      <c r="I225" s="57"/>
    </row>
    <row r="226" spans="1:9" x14ac:dyDescent="0.2">
      <c r="A226" s="57"/>
      <c r="B226" s="57"/>
      <c r="C226" s="57"/>
      <c r="D226" s="57"/>
      <c r="E226" s="11"/>
      <c r="G226" s="11"/>
      <c r="H226" s="57"/>
      <c r="I226" s="57"/>
    </row>
    <row r="227" spans="1:9" x14ac:dyDescent="0.2">
      <c r="A227" s="57"/>
      <c r="B227" s="57"/>
      <c r="C227" s="57"/>
      <c r="D227" s="57"/>
      <c r="E227" s="11"/>
      <c r="G227" s="11"/>
      <c r="H227" s="57"/>
      <c r="I227" s="57"/>
    </row>
    <row r="228" spans="1:9" x14ac:dyDescent="0.2">
      <c r="A228" s="57"/>
      <c r="B228" s="57"/>
      <c r="C228" s="57"/>
      <c r="D228" s="57"/>
      <c r="E228" s="11"/>
      <c r="G228" s="11"/>
      <c r="H228" s="57"/>
      <c r="I228" s="57"/>
    </row>
    <row r="229" spans="1:9" x14ac:dyDescent="0.2">
      <c r="A229" s="57"/>
      <c r="B229" s="57"/>
      <c r="C229" s="57"/>
      <c r="D229" s="57"/>
      <c r="E229" s="11"/>
      <c r="G229" s="11"/>
      <c r="H229" s="57"/>
      <c r="I229" s="57"/>
    </row>
    <row r="230" spans="1:9" x14ac:dyDescent="0.2">
      <c r="A230" s="57"/>
      <c r="B230" s="57"/>
      <c r="C230" s="57"/>
      <c r="D230" s="57"/>
      <c r="E230" s="11"/>
      <c r="G230" s="11"/>
      <c r="H230" s="57"/>
      <c r="I230" s="57"/>
    </row>
    <row r="231" spans="1:9" x14ac:dyDescent="0.2">
      <c r="A231" s="57"/>
      <c r="B231" s="57"/>
      <c r="C231" s="57"/>
      <c r="D231" s="57"/>
      <c r="E231" s="11"/>
      <c r="G231" s="11"/>
      <c r="H231" s="57"/>
      <c r="I231" s="57"/>
    </row>
    <row r="232" spans="1:9" x14ac:dyDescent="0.2">
      <c r="A232" s="57"/>
      <c r="B232" s="57"/>
      <c r="C232" s="57"/>
      <c r="D232" s="57"/>
      <c r="E232" s="11"/>
      <c r="G232" s="11"/>
      <c r="H232" s="57"/>
      <c r="I232" s="57"/>
    </row>
    <row r="233" spans="1:9" x14ac:dyDescent="0.2">
      <c r="A233" s="57"/>
      <c r="B233" s="57"/>
      <c r="C233" s="57"/>
      <c r="D233" s="57"/>
      <c r="E233" s="11"/>
      <c r="G233" s="11"/>
      <c r="H233" s="57"/>
      <c r="I233" s="57"/>
    </row>
    <row r="234" spans="1:9" x14ac:dyDescent="0.2">
      <c r="A234" s="57"/>
      <c r="B234" s="57"/>
      <c r="C234" s="57"/>
      <c r="D234" s="57"/>
      <c r="E234" s="11"/>
      <c r="G234" s="11"/>
      <c r="H234" s="57"/>
      <c r="I234" s="57"/>
    </row>
    <row r="235" spans="1:9" x14ac:dyDescent="0.2">
      <c r="A235" s="57"/>
      <c r="B235" s="57"/>
      <c r="C235" s="57"/>
      <c r="D235" s="57"/>
      <c r="E235" s="11"/>
      <c r="G235" s="11"/>
      <c r="H235" s="57"/>
      <c r="I235" s="57"/>
    </row>
    <row r="236" spans="1:9" x14ac:dyDescent="0.2">
      <c r="A236" s="57"/>
      <c r="B236" s="57"/>
      <c r="C236" s="57"/>
      <c r="D236" s="57"/>
      <c r="E236" s="11"/>
      <c r="G236" s="11"/>
      <c r="H236" s="57"/>
      <c r="I236" s="57"/>
    </row>
    <row r="237" spans="1:9" x14ac:dyDescent="0.2">
      <c r="A237" s="57"/>
      <c r="B237" s="57"/>
      <c r="C237" s="57"/>
      <c r="D237" s="57"/>
      <c r="E237" s="11"/>
      <c r="G237" s="11"/>
      <c r="H237" s="57"/>
      <c r="I237" s="57"/>
    </row>
    <row r="238" spans="1:9" x14ac:dyDescent="0.2">
      <c r="A238" s="57"/>
      <c r="B238" s="57"/>
      <c r="C238" s="57"/>
      <c r="D238" s="57"/>
      <c r="E238" s="11"/>
      <c r="G238" s="11"/>
      <c r="H238" s="57"/>
      <c r="I238" s="57"/>
    </row>
    <row r="239" spans="1:9" x14ac:dyDescent="0.2">
      <c r="A239" s="57"/>
      <c r="B239" s="57"/>
      <c r="C239" s="57"/>
      <c r="D239" s="57"/>
      <c r="E239" s="11"/>
      <c r="G239" s="11"/>
      <c r="H239" s="57"/>
      <c r="I239" s="57"/>
    </row>
    <row r="240" spans="1:9" x14ac:dyDescent="0.2">
      <c r="A240" s="57"/>
      <c r="B240" s="57"/>
      <c r="C240" s="57"/>
      <c r="D240" s="57"/>
      <c r="E240" s="11"/>
      <c r="G240" s="11"/>
      <c r="H240" s="57"/>
      <c r="I240" s="57"/>
    </row>
    <row r="241" spans="1:9" x14ac:dyDescent="0.2">
      <c r="A241" s="57"/>
      <c r="B241" s="57"/>
      <c r="C241" s="57"/>
      <c r="D241" s="57"/>
      <c r="E241" s="11"/>
      <c r="G241" s="11"/>
      <c r="H241" s="57"/>
      <c r="I241" s="57"/>
    </row>
    <row r="242" spans="1:9" x14ac:dyDescent="0.2">
      <c r="A242" s="57"/>
      <c r="B242" s="57"/>
      <c r="C242" s="57"/>
      <c r="D242" s="57"/>
      <c r="E242" s="11"/>
      <c r="G242" s="11"/>
      <c r="H242" s="57"/>
      <c r="I242" s="57"/>
    </row>
    <row r="243" spans="1:9" x14ac:dyDescent="0.2">
      <c r="A243" s="57"/>
      <c r="B243" s="57"/>
      <c r="C243" s="57"/>
      <c r="D243" s="57"/>
      <c r="E243" s="11"/>
      <c r="G243" s="11"/>
      <c r="H243" s="57"/>
      <c r="I243" s="57"/>
    </row>
    <row r="244" spans="1:9" x14ac:dyDescent="0.2">
      <c r="A244" s="57"/>
      <c r="B244" s="57"/>
      <c r="C244" s="57"/>
      <c r="D244" s="57"/>
      <c r="E244" s="11"/>
      <c r="G244" s="11"/>
      <c r="H244" s="57"/>
      <c r="I244" s="57"/>
    </row>
    <row r="245" spans="1:9" x14ac:dyDescent="0.2">
      <c r="A245" s="57"/>
      <c r="B245" s="57"/>
      <c r="C245" s="57"/>
      <c r="D245" s="57"/>
      <c r="E245" s="11"/>
      <c r="G245" s="11"/>
      <c r="H245" s="57"/>
      <c r="I245" s="57"/>
    </row>
    <row r="246" spans="1:9" x14ac:dyDescent="0.2">
      <c r="A246" s="57"/>
      <c r="B246" s="57"/>
      <c r="C246" s="57"/>
      <c r="D246" s="57"/>
      <c r="E246" s="11"/>
      <c r="G246" s="11"/>
      <c r="H246" s="57"/>
      <c r="I246" s="57"/>
    </row>
    <row r="247" spans="1:9" x14ac:dyDescent="0.2">
      <c r="A247" s="57"/>
      <c r="B247" s="57"/>
      <c r="C247" s="57"/>
      <c r="D247" s="57"/>
      <c r="E247" s="11"/>
      <c r="G247" s="11"/>
      <c r="H247" s="57"/>
      <c r="I247" s="57"/>
    </row>
    <row r="248" spans="1:9" x14ac:dyDescent="0.2">
      <c r="A248" s="57"/>
      <c r="B248" s="57"/>
      <c r="C248" s="57"/>
      <c r="D248" s="57"/>
      <c r="E248" s="11"/>
      <c r="G248" s="11"/>
      <c r="H248" s="57"/>
      <c r="I248" s="57"/>
    </row>
    <row r="249" spans="1:9" x14ac:dyDescent="0.2">
      <c r="A249" s="57"/>
      <c r="B249" s="57"/>
      <c r="C249" s="57"/>
      <c r="D249" s="57"/>
      <c r="E249" s="11"/>
      <c r="G249" s="11"/>
      <c r="H249" s="57"/>
      <c r="I249" s="57"/>
    </row>
    <row r="250" spans="1:9" x14ac:dyDescent="0.2">
      <c r="A250" s="57"/>
      <c r="B250" s="57"/>
      <c r="C250" s="57"/>
      <c r="D250" s="57"/>
      <c r="E250" s="11"/>
      <c r="G250" s="11"/>
      <c r="H250" s="57"/>
      <c r="I250" s="57"/>
    </row>
    <row r="251" spans="1:9" x14ac:dyDescent="0.2">
      <c r="A251" s="57"/>
      <c r="B251" s="57"/>
      <c r="C251" s="57"/>
      <c r="D251" s="57"/>
      <c r="E251" s="11"/>
      <c r="G251" s="11"/>
      <c r="H251" s="57"/>
      <c r="I251" s="57"/>
    </row>
    <row r="252" spans="1:9" x14ac:dyDescent="0.2">
      <c r="A252" s="57"/>
      <c r="B252" s="57"/>
      <c r="C252" s="57"/>
      <c r="D252" s="57"/>
      <c r="E252" s="11"/>
      <c r="G252" s="11"/>
      <c r="H252" s="57"/>
      <c r="I252" s="57"/>
    </row>
    <row r="253" spans="1:9" x14ac:dyDescent="0.2">
      <c r="A253" s="57"/>
      <c r="B253" s="57"/>
      <c r="C253" s="57"/>
      <c r="D253" s="57"/>
      <c r="E253" s="11"/>
      <c r="G253" s="11"/>
      <c r="H253" s="57"/>
      <c r="I253" s="57"/>
    </row>
    <row r="254" spans="1:9" x14ac:dyDescent="0.2">
      <c r="A254" s="57"/>
      <c r="B254" s="57"/>
      <c r="C254" s="57"/>
      <c r="D254" s="57"/>
      <c r="E254" s="11"/>
      <c r="G254" s="11"/>
      <c r="H254" s="57"/>
      <c r="I254" s="57"/>
    </row>
    <row r="255" spans="1:9" x14ac:dyDescent="0.2">
      <c r="A255" s="57"/>
      <c r="B255" s="57"/>
      <c r="C255" s="57"/>
      <c r="D255" s="57"/>
      <c r="E255" s="11"/>
      <c r="G255" s="11"/>
      <c r="H255" s="57"/>
      <c r="I255" s="57"/>
    </row>
    <row r="256" spans="1:9" x14ac:dyDescent="0.2">
      <c r="A256" s="57"/>
      <c r="B256" s="57"/>
      <c r="C256" s="57"/>
      <c r="D256" s="57"/>
      <c r="E256" s="11"/>
      <c r="G256" s="11"/>
      <c r="H256" s="57"/>
      <c r="I256" s="57"/>
    </row>
    <row r="257" spans="1:9" x14ac:dyDescent="0.2">
      <c r="A257" s="57"/>
      <c r="B257" s="57"/>
      <c r="C257" s="57"/>
      <c r="D257" s="57"/>
      <c r="E257" s="11"/>
      <c r="G257" s="11"/>
      <c r="H257" s="57"/>
      <c r="I257" s="57"/>
    </row>
    <row r="258" spans="1:9" x14ac:dyDescent="0.2">
      <c r="A258" s="57"/>
      <c r="B258" s="57"/>
      <c r="C258" s="57"/>
      <c r="D258" s="57"/>
      <c r="E258" s="11"/>
      <c r="G258" s="11"/>
      <c r="H258" s="57"/>
      <c r="I258" s="57"/>
    </row>
    <row r="259" spans="1:9" x14ac:dyDescent="0.2">
      <c r="A259" s="57"/>
      <c r="B259" s="57"/>
      <c r="C259" s="57"/>
      <c r="D259" s="57"/>
      <c r="E259" s="11"/>
      <c r="G259" s="11"/>
      <c r="H259" s="57"/>
      <c r="I259" s="57"/>
    </row>
    <row r="260" spans="1:9" x14ac:dyDescent="0.2">
      <c r="A260" s="57"/>
      <c r="B260" s="57"/>
      <c r="C260" s="57"/>
      <c r="D260" s="57"/>
      <c r="E260" s="11"/>
      <c r="G260" s="11"/>
      <c r="H260" s="57"/>
      <c r="I260" s="57"/>
    </row>
    <row r="261" spans="1:9" x14ac:dyDescent="0.2">
      <c r="A261" s="57"/>
      <c r="B261" s="57"/>
      <c r="C261" s="57"/>
      <c r="D261" s="57"/>
      <c r="E261" s="11"/>
      <c r="G261" s="11"/>
      <c r="H261" s="57"/>
      <c r="I261" s="57"/>
    </row>
    <row r="262" spans="1:9" x14ac:dyDescent="0.2">
      <c r="A262" s="57"/>
      <c r="B262" s="57"/>
      <c r="C262" s="57"/>
      <c r="D262" s="57"/>
      <c r="E262" s="11"/>
      <c r="G262" s="11"/>
      <c r="H262" s="57"/>
      <c r="I262" s="57"/>
    </row>
    <row r="263" spans="1:9" x14ac:dyDescent="0.2">
      <c r="A263" s="57"/>
      <c r="B263" s="57"/>
      <c r="C263" s="57"/>
      <c r="D263" s="57"/>
      <c r="E263" s="11"/>
      <c r="G263" s="11"/>
      <c r="H263" s="57"/>
      <c r="I263" s="57"/>
    </row>
    <row r="264" spans="1:9" x14ac:dyDescent="0.2">
      <c r="A264" s="57"/>
      <c r="B264" s="57"/>
      <c r="C264" s="57"/>
      <c r="D264" s="57"/>
      <c r="E264" s="11"/>
      <c r="G264" s="11"/>
      <c r="H264" s="57"/>
      <c r="I264" s="57"/>
    </row>
    <row r="265" spans="1:9" x14ac:dyDescent="0.2">
      <c r="A265" s="57"/>
      <c r="B265" s="57"/>
      <c r="C265" s="57"/>
      <c r="D265" s="57"/>
      <c r="E265" s="11"/>
      <c r="G265" s="11"/>
      <c r="H265" s="57"/>
      <c r="I265" s="57"/>
    </row>
    <row r="266" spans="1:9" x14ac:dyDescent="0.2">
      <c r="A266" s="57"/>
      <c r="B266" s="57"/>
      <c r="C266" s="57"/>
      <c r="D266" s="57"/>
      <c r="E266" s="11"/>
      <c r="G266" s="11"/>
      <c r="H266" s="57"/>
      <c r="I266" s="57"/>
    </row>
    <row r="267" spans="1:9" x14ac:dyDescent="0.2">
      <c r="A267" s="57"/>
      <c r="B267" s="57"/>
      <c r="C267" s="57"/>
      <c r="D267" s="57"/>
      <c r="E267" s="11"/>
      <c r="G267" s="11"/>
      <c r="H267" s="57"/>
      <c r="I267" s="57"/>
    </row>
    <row r="268" spans="1:9" x14ac:dyDescent="0.2">
      <c r="A268" s="57"/>
      <c r="B268" s="57"/>
      <c r="C268" s="57"/>
      <c r="D268" s="57"/>
      <c r="E268" s="11"/>
      <c r="G268" s="11"/>
      <c r="H268" s="57"/>
      <c r="I268" s="57"/>
    </row>
    <row r="269" spans="1:9" x14ac:dyDescent="0.2">
      <c r="A269" s="57"/>
      <c r="B269" s="57"/>
      <c r="C269" s="57"/>
      <c r="D269" s="57"/>
      <c r="E269" s="11"/>
      <c r="G269" s="11"/>
      <c r="H269" s="57"/>
      <c r="I269" s="57"/>
    </row>
    <row r="270" spans="1:9" x14ac:dyDescent="0.2">
      <c r="A270" s="57"/>
      <c r="B270" s="57"/>
      <c r="C270" s="57"/>
      <c r="D270" s="57"/>
      <c r="E270" s="11"/>
      <c r="G270" s="11"/>
      <c r="H270" s="57"/>
      <c r="I270" s="57"/>
    </row>
    <row r="271" spans="1:9" x14ac:dyDescent="0.2">
      <c r="A271" s="57"/>
      <c r="B271" s="57"/>
      <c r="C271" s="57"/>
      <c r="D271" s="57"/>
      <c r="E271" s="11"/>
      <c r="G271" s="11"/>
      <c r="H271" s="57"/>
      <c r="I271" s="57"/>
    </row>
    <row r="272" spans="1:9" x14ac:dyDescent="0.2">
      <c r="A272" s="57"/>
      <c r="B272" s="57"/>
      <c r="C272" s="57"/>
      <c r="D272" s="57"/>
      <c r="E272" s="11"/>
      <c r="G272" s="11"/>
      <c r="H272" s="57"/>
      <c r="I272" s="57"/>
    </row>
    <row r="273" spans="1:9" x14ac:dyDescent="0.2">
      <c r="A273" s="57"/>
      <c r="B273" s="57"/>
      <c r="C273" s="57"/>
      <c r="D273" s="57"/>
      <c r="E273" s="11"/>
      <c r="G273" s="11"/>
      <c r="H273" s="57"/>
      <c r="I273" s="57"/>
    </row>
    <row r="274" spans="1:9" x14ac:dyDescent="0.2">
      <c r="A274" s="57"/>
      <c r="B274" s="57"/>
      <c r="C274" s="57"/>
      <c r="D274" s="57"/>
      <c r="E274" s="11"/>
      <c r="G274" s="11"/>
      <c r="H274" s="57"/>
      <c r="I274" s="57"/>
    </row>
    <row r="275" spans="1:9" x14ac:dyDescent="0.2">
      <c r="A275" s="57"/>
      <c r="B275" s="57"/>
      <c r="C275" s="57"/>
      <c r="D275" s="57"/>
      <c r="E275" s="11"/>
      <c r="G275" s="11"/>
      <c r="H275" s="57"/>
      <c r="I275" s="57"/>
    </row>
    <row r="276" spans="1:9" x14ac:dyDescent="0.2">
      <c r="A276" s="57"/>
      <c r="B276" s="57"/>
      <c r="C276" s="57"/>
      <c r="D276" s="57"/>
      <c r="E276" s="11"/>
      <c r="G276" s="11"/>
      <c r="H276" s="57"/>
      <c r="I276" s="57"/>
    </row>
    <row r="277" spans="1:9" x14ac:dyDescent="0.2">
      <c r="A277" s="57"/>
      <c r="B277" s="57"/>
      <c r="C277" s="57"/>
      <c r="D277" s="57"/>
      <c r="E277" s="11"/>
      <c r="G277" s="11"/>
      <c r="H277" s="57"/>
      <c r="I277" s="57"/>
    </row>
    <row r="278" spans="1:9" x14ac:dyDescent="0.2">
      <c r="A278" s="57"/>
      <c r="B278" s="57"/>
      <c r="C278" s="57"/>
      <c r="D278" s="57"/>
      <c r="E278" s="11"/>
      <c r="G278" s="11"/>
      <c r="H278" s="57"/>
      <c r="I278" s="57"/>
    </row>
    <row r="279" spans="1:9" x14ac:dyDescent="0.2">
      <c r="A279" s="57"/>
      <c r="B279" s="57"/>
      <c r="C279" s="57"/>
      <c r="D279" s="57"/>
      <c r="E279" s="11"/>
      <c r="G279" s="11"/>
      <c r="H279" s="57"/>
      <c r="I279" s="57"/>
    </row>
    <row r="280" spans="1:9" x14ac:dyDescent="0.2">
      <c r="A280" s="57"/>
      <c r="B280" s="57"/>
      <c r="C280" s="57"/>
      <c r="D280" s="57"/>
      <c r="E280" s="11"/>
      <c r="G280" s="11"/>
      <c r="H280" s="57"/>
      <c r="I280" s="57"/>
    </row>
    <row r="281" spans="1:9" x14ac:dyDescent="0.2">
      <c r="A281" s="57"/>
      <c r="B281" s="57"/>
      <c r="C281" s="57"/>
      <c r="D281" s="57"/>
      <c r="E281" s="11"/>
      <c r="G281" s="11"/>
      <c r="H281" s="57"/>
      <c r="I281" s="57"/>
    </row>
    <row r="282" spans="1:9" x14ac:dyDescent="0.2">
      <c r="A282" s="57"/>
      <c r="B282" s="57"/>
      <c r="C282" s="57"/>
      <c r="D282" s="57"/>
      <c r="E282" s="11"/>
      <c r="G282" s="11"/>
      <c r="H282" s="57"/>
      <c r="I282" s="57"/>
    </row>
  </sheetData>
  <mergeCells count="4">
    <mergeCell ref="A1:G1"/>
    <mergeCell ref="A126:B126"/>
    <mergeCell ref="A127:B127"/>
    <mergeCell ref="A128:B128"/>
  </mergeCells>
  <conditionalFormatting sqref="F2:F3 F5:F141">
    <cfRule type="cellIs" dxfId="80" priority="3" stopIfTrue="1" operator="between">
      <formula>0.009</formula>
      <formula>-0.009</formula>
    </cfRule>
  </conditionalFormatting>
  <conditionalFormatting sqref="F280:F65549">
    <cfRule type="cellIs" dxfId="79" priority="2" stopIfTrue="1" operator="between">
      <formula>0.009</formula>
      <formula>-0.009</formula>
    </cfRule>
  </conditionalFormatting>
  <conditionalFormatting sqref="F142:I177">
    <cfRule type="cellIs" dxfId="78"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76"/>
  <sheetViews>
    <sheetView workbookViewId="0">
      <selection sqref="A1:G1"/>
    </sheetView>
  </sheetViews>
  <sheetFormatPr defaultColWidth="9.140625" defaultRowHeight="11.25" x14ac:dyDescent="0.2"/>
  <cols>
    <col min="1" max="1" width="40.42578125" style="7" bestFit="1" customWidth="1"/>
    <col min="2" max="2" width="49" style="7" bestFit="1" customWidth="1"/>
    <col min="3" max="3" width="25.5703125" style="7" bestFit="1" customWidth="1"/>
    <col min="4" max="4" width="15.42578125" style="7" bestFit="1" customWidth="1"/>
    <col min="5" max="5" width="26" style="10" customWidth="1"/>
    <col min="6" max="6" width="13.5703125" style="11" bestFit="1" customWidth="1"/>
    <col min="7" max="7" width="4.5703125" style="10" bestFit="1" customWidth="1"/>
    <col min="8" max="16384" width="9.140625" style="7"/>
  </cols>
  <sheetData>
    <row r="1" spans="1:7" s="1" customFormat="1" ht="15" x14ac:dyDescent="0.2">
      <c r="A1" s="110" t="s">
        <v>959</v>
      </c>
      <c r="B1" s="111"/>
      <c r="C1" s="111"/>
      <c r="D1" s="111"/>
      <c r="E1" s="111"/>
      <c r="F1" s="111"/>
      <c r="G1" s="111"/>
    </row>
    <row r="2" spans="1:7" s="1" customFormat="1" ht="12" x14ac:dyDescent="0.2">
      <c r="E2" s="5"/>
      <c r="F2" s="9"/>
      <c r="G2" s="10"/>
    </row>
    <row r="3" spans="1:7" s="1" customFormat="1" ht="12" x14ac:dyDescent="0.2">
      <c r="A3" s="8" t="s">
        <v>7</v>
      </c>
      <c r="B3" s="2"/>
      <c r="C3" s="3"/>
      <c r="D3" s="3"/>
      <c r="E3" s="4"/>
      <c r="F3" s="9"/>
      <c r="G3" s="10"/>
    </row>
    <row r="4" spans="1:7" s="1" customFormat="1" ht="33.75" x14ac:dyDescent="0.2">
      <c r="A4" s="6" t="s">
        <v>2</v>
      </c>
      <c r="B4" s="6" t="s">
        <v>0</v>
      </c>
      <c r="C4" s="13" t="s">
        <v>4</v>
      </c>
      <c r="D4" s="13" t="s">
        <v>1</v>
      </c>
      <c r="E4" s="52" t="s">
        <v>6</v>
      </c>
      <c r="F4" s="12" t="s">
        <v>3</v>
      </c>
      <c r="G4" s="12" t="s">
        <v>5</v>
      </c>
    </row>
    <row r="5" spans="1:7" x14ac:dyDescent="0.2">
      <c r="A5" s="16" t="s">
        <v>103</v>
      </c>
      <c r="B5" s="17"/>
      <c r="C5" s="17"/>
      <c r="D5" s="17"/>
      <c r="E5" s="18"/>
      <c r="F5" s="19"/>
      <c r="G5" s="18"/>
    </row>
    <row r="6" spans="1:7" x14ac:dyDescent="0.2">
      <c r="A6" s="20" t="s">
        <v>20</v>
      </c>
      <c r="B6" s="21"/>
      <c r="C6" s="21"/>
      <c r="D6" s="21"/>
      <c r="E6" s="22"/>
      <c r="F6" s="23"/>
      <c r="G6" s="22"/>
    </row>
    <row r="7" spans="1:7" x14ac:dyDescent="0.2">
      <c r="A7" s="21" t="s">
        <v>105</v>
      </c>
      <c r="B7" s="21" t="s">
        <v>104</v>
      </c>
      <c r="C7" s="21" t="s">
        <v>106</v>
      </c>
      <c r="D7" s="24">
        <v>1695000</v>
      </c>
      <c r="E7" s="22">
        <v>16119.45</v>
      </c>
      <c r="F7" s="23">
        <v>7.0903226518460203</v>
      </c>
      <c r="G7" s="22"/>
    </row>
    <row r="8" spans="1:7" x14ac:dyDescent="0.2">
      <c r="A8" s="21" t="s">
        <v>108</v>
      </c>
      <c r="B8" s="21" t="s">
        <v>107</v>
      </c>
      <c r="C8" s="21" t="s">
        <v>106</v>
      </c>
      <c r="D8" s="24">
        <v>920000</v>
      </c>
      <c r="E8" s="22">
        <v>12401.6</v>
      </c>
      <c r="F8" s="23">
        <v>5.4549842208718999</v>
      </c>
      <c r="G8" s="22"/>
    </row>
    <row r="9" spans="1:7" x14ac:dyDescent="0.2">
      <c r="A9" s="21" t="s">
        <v>110</v>
      </c>
      <c r="B9" s="21" t="s">
        <v>109</v>
      </c>
      <c r="C9" s="21" t="s">
        <v>111</v>
      </c>
      <c r="D9" s="24">
        <v>225000</v>
      </c>
      <c r="E9" s="22">
        <v>8232.75</v>
      </c>
      <c r="F9" s="23">
        <v>3.6212683318590502</v>
      </c>
      <c r="G9" s="22"/>
    </row>
    <row r="10" spans="1:7" x14ac:dyDescent="0.2">
      <c r="A10" s="21" t="s">
        <v>113</v>
      </c>
      <c r="B10" s="21" t="s">
        <v>112</v>
      </c>
      <c r="C10" s="21" t="s">
        <v>114</v>
      </c>
      <c r="D10" s="24">
        <v>388000</v>
      </c>
      <c r="E10" s="22">
        <v>7288.192</v>
      </c>
      <c r="F10" s="23">
        <v>3.20579379746846</v>
      </c>
      <c r="G10" s="22"/>
    </row>
    <row r="11" spans="1:7" x14ac:dyDescent="0.2">
      <c r="A11" s="21" t="s">
        <v>119</v>
      </c>
      <c r="B11" s="21" t="s">
        <v>118</v>
      </c>
      <c r="C11" s="21" t="s">
        <v>106</v>
      </c>
      <c r="D11" s="24">
        <v>620000</v>
      </c>
      <c r="E11" s="22">
        <v>7015.92</v>
      </c>
      <c r="F11" s="23">
        <v>3.0860318745080901</v>
      </c>
      <c r="G11" s="22"/>
    </row>
    <row r="12" spans="1:7" x14ac:dyDescent="0.2">
      <c r="A12" s="21" t="s">
        <v>121</v>
      </c>
      <c r="B12" s="21" t="s">
        <v>120</v>
      </c>
      <c r="C12" s="21" t="s">
        <v>122</v>
      </c>
      <c r="D12" s="24">
        <v>480000</v>
      </c>
      <c r="E12" s="22">
        <v>6547.2</v>
      </c>
      <c r="F12" s="23">
        <v>2.87986007377213</v>
      </c>
      <c r="G12" s="22"/>
    </row>
    <row r="13" spans="1:7" x14ac:dyDescent="0.2">
      <c r="A13" s="21" t="s">
        <v>116</v>
      </c>
      <c r="B13" s="21" t="s">
        <v>115</v>
      </c>
      <c r="C13" s="21" t="s">
        <v>117</v>
      </c>
      <c r="D13" s="24">
        <v>440000</v>
      </c>
      <c r="E13" s="22">
        <v>6343.92</v>
      </c>
      <c r="F13" s="23">
        <v>2.7904450634171098</v>
      </c>
      <c r="G13" s="22"/>
    </row>
    <row r="14" spans="1:7" x14ac:dyDescent="0.2">
      <c r="A14" s="21" t="s">
        <v>124</v>
      </c>
      <c r="B14" s="21" t="s">
        <v>123</v>
      </c>
      <c r="C14" s="21" t="s">
        <v>125</v>
      </c>
      <c r="D14" s="24">
        <v>1500000</v>
      </c>
      <c r="E14" s="22">
        <v>4882.5</v>
      </c>
      <c r="F14" s="23">
        <v>2.1476229243329099</v>
      </c>
      <c r="G14" s="22"/>
    </row>
    <row r="15" spans="1:7" x14ac:dyDescent="0.2">
      <c r="A15" s="21" t="s">
        <v>127</v>
      </c>
      <c r="B15" s="21" t="s">
        <v>126</v>
      </c>
      <c r="C15" s="21" t="s">
        <v>117</v>
      </c>
      <c r="D15" s="24">
        <v>340000</v>
      </c>
      <c r="E15" s="22">
        <v>4709.34</v>
      </c>
      <c r="F15" s="23">
        <v>2.0714565371178599</v>
      </c>
      <c r="G15" s="22"/>
    </row>
    <row r="16" spans="1:7" x14ac:dyDescent="0.2">
      <c r="A16" s="21" t="s">
        <v>132</v>
      </c>
      <c r="B16" s="21" t="s">
        <v>131</v>
      </c>
      <c r="C16" s="21" t="s">
        <v>106</v>
      </c>
      <c r="D16" s="24">
        <v>400000</v>
      </c>
      <c r="E16" s="22">
        <v>3489.8</v>
      </c>
      <c r="F16" s="23">
        <v>1.53502805557337</v>
      </c>
      <c r="G16" s="22"/>
    </row>
    <row r="17" spans="1:7" x14ac:dyDescent="0.2">
      <c r="A17" s="21" t="s">
        <v>134</v>
      </c>
      <c r="B17" s="21" t="s">
        <v>133</v>
      </c>
      <c r="C17" s="21" t="s">
        <v>135</v>
      </c>
      <c r="D17" s="24">
        <v>1015000</v>
      </c>
      <c r="E17" s="22">
        <v>3455.5675000000001</v>
      </c>
      <c r="F17" s="23">
        <v>1.51997050273011</v>
      </c>
      <c r="G17" s="22"/>
    </row>
    <row r="18" spans="1:7" x14ac:dyDescent="0.2">
      <c r="A18" s="21" t="s">
        <v>143</v>
      </c>
      <c r="B18" s="21" t="s">
        <v>142</v>
      </c>
      <c r="C18" s="21" t="s">
        <v>144</v>
      </c>
      <c r="D18" s="24">
        <v>100000</v>
      </c>
      <c r="E18" s="22">
        <v>3427</v>
      </c>
      <c r="F18" s="23">
        <v>1.5074047642988</v>
      </c>
      <c r="G18" s="22"/>
    </row>
    <row r="19" spans="1:7" x14ac:dyDescent="0.2">
      <c r="A19" s="21" t="s">
        <v>129</v>
      </c>
      <c r="B19" s="21" t="s">
        <v>128</v>
      </c>
      <c r="C19" s="21" t="s">
        <v>130</v>
      </c>
      <c r="D19" s="24">
        <v>28000</v>
      </c>
      <c r="E19" s="22">
        <v>3422.16</v>
      </c>
      <c r="F19" s="23">
        <v>1.50527583548082</v>
      </c>
      <c r="G19" s="22"/>
    </row>
    <row r="20" spans="1:7" x14ac:dyDescent="0.2">
      <c r="A20" s="21" t="s">
        <v>146</v>
      </c>
      <c r="B20" s="21" t="s">
        <v>145</v>
      </c>
      <c r="C20" s="21" t="s">
        <v>147</v>
      </c>
      <c r="D20" s="24">
        <v>205000</v>
      </c>
      <c r="E20" s="22">
        <v>3268.3150000000001</v>
      </c>
      <c r="F20" s="23">
        <v>1.43760536977801</v>
      </c>
      <c r="G20" s="22"/>
    </row>
    <row r="21" spans="1:7" x14ac:dyDescent="0.2">
      <c r="A21" s="21" t="s">
        <v>137</v>
      </c>
      <c r="B21" s="21" t="s">
        <v>136</v>
      </c>
      <c r="C21" s="21" t="s">
        <v>138</v>
      </c>
      <c r="D21" s="24">
        <v>44000</v>
      </c>
      <c r="E21" s="22">
        <v>3259.96</v>
      </c>
      <c r="F21" s="23">
        <v>1.4339303283990401</v>
      </c>
      <c r="G21" s="22"/>
    </row>
    <row r="22" spans="1:7" x14ac:dyDescent="0.2">
      <c r="A22" s="21" t="s">
        <v>140</v>
      </c>
      <c r="B22" s="21" t="s">
        <v>139</v>
      </c>
      <c r="C22" s="21" t="s">
        <v>141</v>
      </c>
      <c r="D22" s="24">
        <v>243000</v>
      </c>
      <c r="E22" s="22">
        <v>3218.049</v>
      </c>
      <c r="F22" s="23">
        <v>1.4154953003638699</v>
      </c>
      <c r="G22" s="22"/>
    </row>
    <row r="23" spans="1:7" x14ac:dyDescent="0.2">
      <c r="A23" s="21" t="s">
        <v>152</v>
      </c>
      <c r="B23" s="21" t="s">
        <v>151</v>
      </c>
      <c r="C23" s="21" t="s">
        <v>153</v>
      </c>
      <c r="D23" s="24">
        <v>1767000</v>
      </c>
      <c r="E23" s="22">
        <v>3115.0443</v>
      </c>
      <c r="F23" s="23">
        <v>1.3701875164347299</v>
      </c>
      <c r="G23" s="22"/>
    </row>
    <row r="24" spans="1:7" x14ac:dyDescent="0.2">
      <c r="A24" s="21" t="s">
        <v>164</v>
      </c>
      <c r="B24" s="21" t="s">
        <v>163</v>
      </c>
      <c r="C24" s="21" t="s">
        <v>165</v>
      </c>
      <c r="D24" s="24">
        <v>53000</v>
      </c>
      <c r="E24" s="22">
        <v>2965.085</v>
      </c>
      <c r="F24" s="23">
        <v>1.30422621988646</v>
      </c>
      <c r="G24" s="22"/>
    </row>
    <row r="25" spans="1:7" x14ac:dyDescent="0.2">
      <c r="A25" s="21" t="s">
        <v>155</v>
      </c>
      <c r="B25" s="21" t="s">
        <v>154</v>
      </c>
      <c r="C25" s="21" t="s">
        <v>156</v>
      </c>
      <c r="D25" s="24">
        <v>390000</v>
      </c>
      <c r="E25" s="22">
        <v>2950.1550000000002</v>
      </c>
      <c r="F25" s="23">
        <v>1.2976590902888601</v>
      </c>
      <c r="G25" s="22"/>
    </row>
    <row r="26" spans="1:7" x14ac:dyDescent="0.2">
      <c r="A26" s="21" t="s">
        <v>149</v>
      </c>
      <c r="B26" s="21" t="s">
        <v>148</v>
      </c>
      <c r="C26" s="21" t="s">
        <v>150</v>
      </c>
      <c r="D26" s="24">
        <v>145000</v>
      </c>
      <c r="E26" s="22">
        <v>2467.9</v>
      </c>
      <c r="F26" s="23">
        <v>1.0855337665051099</v>
      </c>
      <c r="G26" s="22"/>
    </row>
    <row r="27" spans="1:7" x14ac:dyDescent="0.2">
      <c r="A27" s="21" t="s">
        <v>185</v>
      </c>
      <c r="B27" s="21" t="s">
        <v>184</v>
      </c>
      <c r="C27" s="21" t="s">
        <v>135</v>
      </c>
      <c r="D27" s="24">
        <v>1500000</v>
      </c>
      <c r="E27" s="22">
        <v>2429.25</v>
      </c>
      <c r="F27" s="23">
        <v>1.06853312625412</v>
      </c>
      <c r="G27" s="22"/>
    </row>
    <row r="28" spans="1:7" x14ac:dyDescent="0.2">
      <c r="A28" s="21" t="s">
        <v>161</v>
      </c>
      <c r="B28" s="21" t="s">
        <v>160</v>
      </c>
      <c r="C28" s="21" t="s">
        <v>162</v>
      </c>
      <c r="D28" s="24">
        <v>600000</v>
      </c>
      <c r="E28" s="22">
        <v>2423.6999999999998</v>
      </c>
      <c r="F28" s="23">
        <v>1.0660918958946599</v>
      </c>
      <c r="G28" s="22"/>
    </row>
    <row r="29" spans="1:7" x14ac:dyDescent="0.2">
      <c r="A29" s="21" t="s">
        <v>167</v>
      </c>
      <c r="B29" s="21" t="s">
        <v>166</v>
      </c>
      <c r="C29" s="21" t="s">
        <v>147</v>
      </c>
      <c r="D29" s="24">
        <v>152762</v>
      </c>
      <c r="E29" s="22">
        <v>2422.6525580000002</v>
      </c>
      <c r="F29" s="23">
        <v>1.0656311666675999</v>
      </c>
      <c r="G29" s="22"/>
    </row>
    <row r="30" spans="1:7" x14ac:dyDescent="0.2">
      <c r="A30" s="21" t="s">
        <v>158</v>
      </c>
      <c r="B30" s="21" t="s">
        <v>157</v>
      </c>
      <c r="C30" s="21" t="s">
        <v>159</v>
      </c>
      <c r="D30" s="24">
        <v>92500</v>
      </c>
      <c r="E30" s="22">
        <v>2325.8200000000002</v>
      </c>
      <c r="F30" s="23">
        <v>1.02303826930302</v>
      </c>
      <c r="G30" s="22"/>
    </row>
    <row r="31" spans="1:7" x14ac:dyDescent="0.2">
      <c r="A31" s="21" t="s">
        <v>192</v>
      </c>
      <c r="B31" s="21" t="s">
        <v>191</v>
      </c>
      <c r="C31" s="21" t="s">
        <v>193</v>
      </c>
      <c r="D31" s="24">
        <v>320000</v>
      </c>
      <c r="E31" s="22">
        <v>2231.6799999999998</v>
      </c>
      <c r="F31" s="23">
        <v>0.98162972407071702</v>
      </c>
      <c r="G31" s="22"/>
    </row>
    <row r="32" spans="1:7" x14ac:dyDescent="0.2">
      <c r="A32" s="21" t="s">
        <v>171</v>
      </c>
      <c r="B32" s="21" t="s">
        <v>170</v>
      </c>
      <c r="C32" s="21" t="s">
        <v>172</v>
      </c>
      <c r="D32" s="24">
        <v>27300</v>
      </c>
      <c r="E32" s="22">
        <v>2208.297</v>
      </c>
      <c r="F32" s="23">
        <v>0.97134444668419795</v>
      </c>
      <c r="G32" s="22"/>
    </row>
    <row r="33" spans="1:7" x14ac:dyDescent="0.2">
      <c r="A33" s="21" t="s">
        <v>174</v>
      </c>
      <c r="B33" s="21" t="s">
        <v>173</v>
      </c>
      <c r="C33" s="21" t="s">
        <v>172</v>
      </c>
      <c r="D33" s="24">
        <v>750000</v>
      </c>
      <c r="E33" s="22">
        <v>2184.75</v>
      </c>
      <c r="F33" s="23">
        <v>0.96098703204021096</v>
      </c>
      <c r="G33" s="22"/>
    </row>
    <row r="34" spans="1:7" x14ac:dyDescent="0.2">
      <c r="A34" s="21" t="s">
        <v>201</v>
      </c>
      <c r="B34" s="21" t="s">
        <v>200</v>
      </c>
      <c r="C34" s="21" t="s">
        <v>183</v>
      </c>
      <c r="D34" s="24">
        <v>220000</v>
      </c>
      <c r="E34" s="22">
        <v>2176.5700000000002</v>
      </c>
      <c r="F34" s="23">
        <v>0.95738896639329996</v>
      </c>
      <c r="G34" s="22"/>
    </row>
    <row r="35" spans="1:7" x14ac:dyDescent="0.2">
      <c r="A35" s="21" t="s">
        <v>179</v>
      </c>
      <c r="B35" s="21" t="s">
        <v>178</v>
      </c>
      <c r="C35" s="21" t="s">
        <v>180</v>
      </c>
      <c r="D35" s="24">
        <v>60000</v>
      </c>
      <c r="E35" s="22">
        <v>2108.1</v>
      </c>
      <c r="F35" s="23">
        <v>0.92727166140014605</v>
      </c>
      <c r="G35" s="22"/>
    </row>
    <row r="36" spans="1:7" x14ac:dyDescent="0.2">
      <c r="A36" s="21" t="s">
        <v>187</v>
      </c>
      <c r="B36" s="21" t="s">
        <v>186</v>
      </c>
      <c r="C36" s="21" t="s">
        <v>144</v>
      </c>
      <c r="D36" s="24">
        <v>13000</v>
      </c>
      <c r="E36" s="22">
        <v>2083.77</v>
      </c>
      <c r="F36" s="23">
        <v>0.91656983533787895</v>
      </c>
      <c r="G36" s="22"/>
    </row>
    <row r="37" spans="1:7" x14ac:dyDescent="0.2">
      <c r="A37" s="21" t="s">
        <v>169</v>
      </c>
      <c r="B37" s="21" t="s">
        <v>168</v>
      </c>
      <c r="C37" s="21" t="s">
        <v>138</v>
      </c>
      <c r="D37" s="24">
        <v>100000</v>
      </c>
      <c r="E37" s="22">
        <v>2036</v>
      </c>
      <c r="F37" s="23">
        <v>0.89555765979350999</v>
      </c>
      <c r="G37" s="22"/>
    </row>
    <row r="38" spans="1:7" x14ac:dyDescent="0.2">
      <c r="A38" s="21" t="s">
        <v>176</v>
      </c>
      <c r="B38" s="21" t="s">
        <v>175</v>
      </c>
      <c r="C38" s="21" t="s">
        <v>177</v>
      </c>
      <c r="D38" s="24">
        <v>320000</v>
      </c>
      <c r="E38" s="22">
        <v>1975.68</v>
      </c>
      <c r="F38" s="23">
        <v>0.86902522460748599</v>
      </c>
      <c r="G38" s="22"/>
    </row>
    <row r="39" spans="1:7" x14ac:dyDescent="0.2">
      <c r="A39" s="21" t="s">
        <v>207</v>
      </c>
      <c r="B39" s="21" t="s">
        <v>206</v>
      </c>
      <c r="C39" s="21" t="s">
        <v>125</v>
      </c>
      <c r="D39" s="24">
        <v>275870</v>
      </c>
      <c r="E39" s="22">
        <v>1958.12526</v>
      </c>
      <c r="F39" s="23">
        <v>0.86130357339300501</v>
      </c>
      <c r="G39" s="22"/>
    </row>
    <row r="40" spans="1:7" x14ac:dyDescent="0.2">
      <c r="A40" s="21" t="s">
        <v>182</v>
      </c>
      <c r="B40" s="21" t="s">
        <v>181</v>
      </c>
      <c r="C40" s="21" t="s">
        <v>183</v>
      </c>
      <c r="D40" s="24">
        <v>60000</v>
      </c>
      <c r="E40" s="22">
        <v>1858.02</v>
      </c>
      <c r="F40" s="23">
        <v>0.81727114098700204</v>
      </c>
      <c r="G40" s="22"/>
    </row>
    <row r="41" spans="1:7" x14ac:dyDescent="0.2">
      <c r="A41" s="21" t="s">
        <v>227</v>
      </c>
      <c r="B41" s="21" t="s">
        <v>226</v>
      </c>
      <c r="C41" s="21" t="s">
        <v>215</v>
      </c>
      <c r="D41" s="24">
        <v>110000</v>
      </c>
      <c r="E41" s="22">
        <v>1771.88</v>
      </c>
      <c r="F41" s="23">
        <v>0.77938148636292903</v>
      </c>
      <c r="G41" s="22"/>
    </row>
    <row r="42" spans="1:7" x14ac:dyDescent="0.2">
      <c r="A42" s="21" t="s">
        <v>203</v>
      </c>
      <c r="B42" s="21" t="s">
        <v>202</v>
      </c>
      <c r="C42" s="21" t="s">
        <v>183</v>
      </c>
      <c r="D42" s="24">
        <v>13000</v>
      </c>
      <c r="E42" s="22">
        <v>1677.65</v>
      </c>
      <c r="F42" s="23">
        <v>0.73793335361128798</v>
      </c>
      <c r="G42" s="22"/>
    </row>
    <row r="43" spans="1:7" x14ac:dyDescent="0.2">
      <c r="A43" s="21" t="s">
        <v>189</v>
      </c>
      <c r="B43" s="21" t="s">
        <v>188</v>
      </c>
      <c r="C43" s="21" t="s">
        <v>190</v>
      </c>
      <c r="D43" s="24">
        <v>110000</v>
      </c>
      <c r="E43" s="22">
        <v>1661.11</v>
      </c>
      <c r="F43" s="23">
        <v>0.73065804727878003</v>
      </c>
      <c r="G43" s="22"/>
    </row>
    <row r="44" spans="1:7" x14ac:dyDescent="0.2">
      <c r="A44" s="21" t="s">
        <v>214</v>
      </c>
      <c r="B44" s="21" t="s">
        <v>213</v>
      </c>
      <c r="C44" s="21" t="s">
        <v>215</v>
      </c>
      <c r="D44" s="24">
        <v>180000</v>
      </c>
      <c r="E44" s="22">
        <v>1554.48</v>
      </c>
      <c r="F44" s="23">
        <v>0.683755634084388</v>
      </c>
      <c r="G44" s="22"/>
    </row>
    <row r="45" spans="1:7" x14ac:dyDescent="0.2">
      <c r="A45" s="21" t="s">
        <v>205</v>
      </c>
      <c r="B45" s="21" t="s">
        <v>204</v>
      </c>
      <c r="C45" s="21" t="s">
        <v>177</v>
      </c>
      <c r="D45" s="24">
        <v>903000</v>
      </c>
      <c r="E45" s="22">
        <v>1501.7792999999999</v>
      </c>
      <c r="F45" s="23">
        <v>0.66057463429977203</v>
      </c>
      <c r="G45" s="22"/>
    </row>
    <row r="46" spans="1:7" x14ac:dyDescent="0.2">
      <c r="A46" s="21" t="s">
        <v>198</v>
      </c>
      <c r="B46" s="21" t="s">
        <v>197</v>
      </c>
      <c r="C46" s="21" t="s">
        <v>199</v>
      </c>
      <c r="D46" s="24">
        <v>161776</v>
      </c>
      <c r="E46" s="22">
        <v>1486.397888</v>
      </c>
      <c r="F46" s="23">
        <v>0.65380894602126505</v>
      </c>
      <c r="G46" s="22"/>
    </row>
    <row r="47" spans="1:7" x14ac:dyDescent="0.2">
      <c r="A47" s="21" t="s">
        <v>195</v>
      </c>
      <c r="B47" s="21" t="s">
        <v>194</v>
      </c>
      <c r="C47" s="21" t="s">
        <v>196</v>
      </c>
      <c r="D47" s="24">
        <v>870000</v>
      </c>
      <c r="E47" s="22">
        <v>1468.299</v>
      </c>
      <c r="F47" s="23">
        <v>0.64584794514594801</v>
      </c>
      <c r="G47" s="22"/>
    </row>
    <row r="48" spans="1:7" x14ac:dyDescent="0.2">
      <c r="A48" s="21" t="s">
        <v>217</v>
      </c>
      <c r="B48" s="21" t="s">
        <v>216</v>
      </c>
      <c r="C48" s="21" t="s">
        <v>114</v>
      </c>
      <c r="D48" s="24">
        <v>415000</v>
      </c>
      <c r="E48" s="22">
        <v>1423.0350000000001</v>
      </c>
      <c r="F48" s="23">
        <v>0.62593806208460601</v>
      </c>
      <c r="G48" s="22"/>
    </row>
    <row r="49" spans="1:9" x14ac:dyDescent="0.2">
      <c r="A49" s="21" t="s">
        <v>209</v>
      </c>
      <c r="B49" s="21" t="s">
        <v>208</v>
      </c>
      <c r="C49" s="21" t="s">
        <v>156</v>
      </c>
      <c r="D49" s="24">
        <v>75000</v>
      </c>
      <c r="E49" s="22">
        <v>1417.35</v>
      </c>
      <c r="F49" s="23">
        <v>0.62343745044613497</v>
      </c>
      <c r="G49" s="22"/>
    </row>
    <row r="50" spans="1:9" x14ac:dyDescent="0.2">
      <c r="A50" s="21" t="s">
        <v>211</v>
      </c>
      <c r="B50" s="21" t="s">
        <v>210</v>
      </c>
      <c r="C50" s="21" t="s">
        <v>212</v>
      </c>
      <c r="D50" s="24">
        <v>330000</v>
      </c>
      <c r="E50" s="22">
        <v>1283.3699999999999</v>
      </c>
      <c r="F50" s="23">
        <v>0.56450482998487095</v>
      </c>
      <c r="G50" s="22"/>
    </row>
    <row r="51" spans="1:9" x14ac:dyDescent="0.2">
      <c r="A51" s="21" t="s">
        <v>219</v>
      </c>
      <c r="B51" s="21" t="s">
        <v>218</v>
      </c>
      <c r="C51" s="21" t="s">
        <v>220</v>
      </c>
      <c r="D51" s="24">
        <v>89961</v>
      </c>
      <c r="E51" s="22">
        <v>1144.6637639999999</v>
      </c>
      <c r="F51" s="23">
        <v>0.50349332108952405</v>
      </c>
      <c r="G51" s="22"/>
    </row>
    <row r="52" spans="1:9" x14ac:dyDescent="0.2">
      <c r="A52" s="21" t="s">
        <v>222</v>
      </c>
      <c r="B52" s="21" t="s">
        <v>221</v>
      </c>
      <c r="C52" s="21" t="s">
        <v>177</v>
      </c>
      <c r="D52" s="24">
        <v>316173</v>
      </c>
      <c r="E52" s="22">
        <v>928.91627400000004</v>
      </c>
      <c r="F52" s="23">
        <v>0.40859434405085798</v>
      </c>
      <c r="G52" s="22"/>
    </row>
    <row r="53" spans="1:9" x14ac:dyDescent="0.2">
      <c r="A53" s="21" t="s">
        <v>224</v>
      </c>
      <c r="B53" s="21" t="s">
        <v>223</v>
      </c>
      <c r="C53" s="21" t="s">
        <v>225</v>
      </c>
      <c r="D53" s="24">
        <v>37400</v>
      </c>
      <c r="E53" s="22">
        <v>665.94439999999997</v>
      </c>
      <c r="F53" s="23">
        <v>0.292923186845085</v>
      </c>
      <c r="G53" s="22"/>
    </row>
    <row r="54" spans="1:9" x14ac:dyDescent="0.2">
      <c r="A54" s="21" t="s">
        <v>229</v>
      </c>
      <c r="B54" s="21" t="s">
        <v>228</v>
      </c>
      <c r="C54" s="21" t="s">
        <v>230</v>
      </c>
      <c r="D54" s="24">
        <v>20000</v>
      </c>
      <c r="E54" s="22">
        <v>426.5</v>
      </c>
      <c r="F54" s="23">
        <v>0.187600855551047</v>
      </c>
      <c r="G54" s="22"/>
    </row>
    <row r="55" spans="1:9" x14ac:dyDescent="0.2">
      <c r="A55" s="21" t="s">
        <v>232</v>
      </c>
      <c r="B55" s="21" t="s">
        <v>231</v>
      </c>
      <c r="C55" s="21" t="s">
        <v>106</v>
      </c>
      <c r="D55" s="24">
        <v>400000</v>
      </c>
      <c r="E55" s="22">
        <v>279.08</v>
      </c>
      <c r="F55" s="23">
        <v>0.122756498867963</v>
      </c>
      <c r="G55" s="22"/>
    </row>
    <row r="56" spans="1:9" x14ac:dyDescent="0.2">
      <c r="A56" s="20" t="s">
        <v>27</v>
      </c>
      <c r="B56" s="20"/>
      <c r="C56" s="20"/>
      <c r="D56" s="20"/>
      <c r="E56" s="25">
        <f>SUM(E7:E55)</f>
        <v>157692.77824399999</v>
      </c>
      <c r="F56" s="26">
        <f>SUM(F7:F55)</f>
        <v>69.362954543484022</v>
      </c>
      <c r="G56" s="25"/>
      <c r="H56" s="14"/>
      <c r="I56" s="14"/>
    </row>
    <row r="57" spans="1:9" x14ac:dyDescent="0.2">
      <c r="A57" s="21"/>
      <c r="B57" s="21"/>
      <c r="C57" s="21"/>
      <c r="D57" s="21"/>
      <c r="E57" s="22"/>
      <c r="F57" s="23"/>
      <c r="G57" s="22"/>
    </row>
    <row r="58" spans="1:9" x14ac:dyDescent="0.2">
      <c r="A58" s="20" t="s">
        <v>1424</v>
      </c>
      <c r="B58" s="21"/>
      <c r="C58" s="21"/>
      <c r="D58" s="21"/>
      <c r="E58" s="22"/>
      <c r="F58" s="23"/>
      <c r="G58" s="22"/>
    </row>
    <row r="59" spans="1:9" x14ac:dyDescent="0.2">
      <c r="A59" s="21"/>
      <c r="B59" s="21" t="s">
        <v>366</v>
      </c>
      <c r="C59" s="21" t="s">
        <v>215</v>
      </c>
      <c r="D59" s="24">
        <v>27500</v>
      </c>
      <c r="E59" s="22">
        <v>2.7499999999999998E-3</v>
      </c>
      <c r="F59" s="23">
        <v>1.20961864657768E-6</v>
      </c>
      <c r="G59" s="22"/>
    </row>
    <row r="60" spans="1:9" x14ac:dyDescent="0.2">
      <c r="A60" s="21" t="s">
        <v>368</v>
      </c>
      <c r="B60" s="21" t="s">
        <v>367</v>
      </c>
      <c r="C60" s="21" t="s">
        <v>369</v>
      </c>
      <c r="D60" s="24">
        <v>27000</v>
      </c>
      <c r="E60" s="22">
        <v>2.7000000000000001E-3</v>
      </c>
      <c r="F60" s="23">
        <v>1.1876255802762701E-6</v>
      </c>
      <c r="G60" s="22"/>
    </row>
    <row r="61" spans="1:9" x14ac:dyDescent="0.2">
      <c r="A61" s="20" t="s">
        <v>27</v>
      </c>
      <c r="B61" s="20"/>
      <c r="C61" s="20"/>
      <c r="D61" s="20"/>
      <c r="E61" s="25">
        <f>SUM(E58:E60)</f>
        <v>5.45E-3</v>
      </c>
      <c r="F61" s="26">
        <f>SUM(F58:F60)</f>
        <v>2.3972442268539501E-6</v>
      </c>
      <c r="G61" s="25"/>
      <c r="H61" s="14"/>
      <c r="I61" s="14"/>
    </row>
    <row r="62" spans="1:9" x14ac:dyDescent="0.2">
      <c r="A62" s="21"/>
      <c r="B62" s="21"/>
      <c r="C62" s="21"/>
      <c r="D62" s="21"/>
      <c r="E62" s="22"/>
      <c r="F62" s="23"/>
      <c r="G62" s="22"/>
    </row>
    <row r="63" spans="1:9" x14ac:dyDescent="0.2">
      <c r="A63" s="20" t="s">
        <v>370</v>
      </c>
      <c r="B63" s="21"/>
      <c r="C63" s="21"/>
      <c r="D63" s="21"/>
      <c r="E63" s="22"/>
      <c r="F63" s="23"/>
      <c r="G63" s="22"/>
    </row>
    <row r="64" spans="1:9" x14ac:dyDescent="0.2">
      <c r="A64" s="21" t="s">
        <v>372</v>
      </c>
      <c r="B64" s="21" t="s">
        <v>371</v>
      </c>
      <c r="C64" s="21" t="s">
        <v>190</v>
      </c>
      <c r="D64" s="24">
        <v>1124161</v>
      </c>
      <c r="E64" s="22">
        <v>1861.6106159999999</v>
      </c>
      <c r="F64" s="23">
        <v>0.81885051410202103</v>
      </c>
      <c r="G64" s="22"/>
    </row>
    <row r="65" spans="1:9" x14ac:dyDescent="0.2">
      <c r="A65" s="20" t="s">
        <v>27</v>
      </c>
      <c r="B65" s="20"/>
      <c r="C65" s="20"/>
      <c r="D65" s="20"/>
      <c r="E65" s="25">
        <f>SUM(E63:E64)</f>
        <v>1861.6106159999999</v>
      </c>
      <c r="F65" s="26">
        <f>SUM(F63:F64)</f>
        <v>0.81885051410202103</v>
      </c>
      <c r="G65" s="25"/>
      <c r="H65" s="14"/>
      <c r="I65" s="14"/>
    </row>
    <row r="66" spans="1:9" x14ac:dyDescent="0.2">
      <c r="A66" s="21"/>
      <c r="B66" s="21"/>
      <c r="C66" s="21"/>
      <c r="D66" s="21"/>
      <c r="E66" s="22"/>
      <c r="F66" s="23"/>
      <c r="G66" s="22"/>
    </row>
    <row r="67" spans="1:9" x14ac:dyDescent="0.2">
      <c r="A67" s="20" t="s">
        <v>19</v>
      </c>
      <c r="B67" s="21"/>
      <c r="C67" s="21"/>
      <c r="D67" s="21"/>
      <c r="E67" s="22"/>
      <c r="F67" s="23"/>
      <c r="G67" s="22"/>
    </row>
    <row r="68" spans="1:9" x14ac:dyDescent="0.2">
      <c r="A68" s="20" t="s">
        <v>20</v>
      </c>
      <c r="B68" s="21"/>
      <c r="C68" s="21"/>
      <c r="D68" s="21"/>
      <c r="E68" s="22"/>
      <c r="F68" s="23"/>
      <c r="G68" s="22"/>
    </row>
    <row r="69" spans="1:9" x14ac:dyDescent="0.2">
      <c r="A69" s="21" t="s">
        <v>23</v>
      </c>
      <c r="B69" s="21" t="s">
        <v>22</v>
      </c>
      <c r="C69" s="21" t="s">
        <v>24</v>
      </c>
      <c r="D69" s="24">
        <v>9994</v>
      </c>
      <c r="E69" s="22">
        <v>10478.718989999999</v>
      </c>
      <c r="F69" s="23">
        <v>4.6091832300187701</v>
      </c>
      <c r="G69" s="22">
        <v>8.3815000000000008</v>
      </c>
    </row>
    <row r="70" spans="1:9" x14ac:dyDescent="0.2">
      <c r="A70" s="21" t="s">
        <v>26</v>
      </c>
      <c r="B70" s="21" t="s">
        <v>25</v>
      </c>
      <c r="C70" s="21" t="s">
        <v>24</v>
      </c>
      <c r="D70" s="24">
        <v>7150</v>
      </c>
      <c r="E70" s="22">
        <v>7476.14725</v>
      </c>
      <c r="F70" s="23">
        <v>3.28846804296743</v>
      </c>
      <c r="G70" s="22">
        <v>8.3263999999999996</v>
      </c>
    </row>
    <row r="71" spans="1:9" x14ac:dyDescent="0.2">
      <c r="A71" s="21" t="s">
        <v>94</v>
      </c>
      <c r="B71" s="21" t="s">
        <v>93</v>
      </c>
      <c r="C71" s="21" t="s">
        <v>21</v>
      </c>
      <c r="D71" s="24">
        <v>5000</v>
      </c>
      <c r="E71" s="22">
        <v>5178.1850684999999</v>
      </c>
      <c r="F71" s="23">
        <v>2.2776833506500802</v>
      </c>
      <c r="G71" s="22">
        <v>7.4977999999999998</v>
      </c>
    </row>
    <row r="72" spans="1:9" x14ac:dyDescent="0.2">
      <c r="A72" s="21" t="s">
        <v>90</v>
      </c>
      <c r="B72" s="21" t="s">
        <v>89</v>
      </c>
      <c r="C72" s="21" t="s">
        <v>21</v>
      </c>
      <c r="D72" s="24">
        <v>4500</v>
      </c>
      <c r="E72" s="22">
        <v>4518.7674041</v>
      </c>
      <c r="F72" s="23">
        <v>1.9876310223806399</v>
      </c>
      <c r="G72" s="22">
        <v>7.2210000000000001</v>
      </c>
    </row>
    <row r="73" spans="1:9" x14ac:dyDescent="0.2">
      <c r="A73" s="21" t="s">
        <v>345</v>
      </c>
      <c r="B73" s="21" t="s">
        <v>344</v>
      </c>
      <c r="C73" s="21" t="s">
        <v>21</v>
      </c>
      <c r="D73" s="24">
        <v>3500</v>
      </c>
      <c r="E73" s="22">
        <v>3853.4071780999998</v>
      </c>
      <c r="F73" s="23">
        <v>1.6949647910858301</v>
      </c>
      <c r="G73" s="22">
        <v>7.4227999999999996</v>
      </c>
    </row>
    <row r="74" spans="1:9" x14ac:dyDescent="0.2">
      <c r="A74" s="21" t="s">
        <v>81</v>
      </c>
      <c r="B74" s="21" t="s">
        <v>80</v>
      </c>
      <c r="C74" s="21" t="s">
        <v>21</v>
      </c>
      <c r="D74" s="24">
        <v>2500</v>
      </c>
      <c r="E74" s="22">
        <v>2801.2664725999998</v>
      </c>
      <c r="F74" s="23">
        <v>1.2321687851962999</v>
      </c>
      <c r="G74" s="22">
        <v>7.53</v>
      </c>
    </row>
    <row r="75" spans="1:9" x14ac:dyDescent="0.2">
      <c r="A75" s="21" t="s">
        <v>92</v>
      </c>
      <c r="B75" s="21" t="s">
        <v>91</v>
      </c>
      <c r="C75" s="21" t="s">
        <v>21</v>
      </c>
      <c r="D75" s="24">
        <v>250</v>
      </c>
      <c r="E75" s="22">
        <v>2619.7332191999999</v>
      </c>
      <c r="F75" s="23">
        <v>1.1523193276375601</v>
      </c>
      <c r="G75" s="22">
        <v>7.0350000000000001</v>
      </c>
    </row>
    <row r="76" spans="1:9" x14ac:dyDescent="0.2">
      <c r="A76" s="21" t="s">
        <v>86</v>
      </c>
      <c r="B76" s="21" t="s">
        <v>85</v>
      </c>
      <c r="C76" s="21" t="s">
        <v>21</v>
      </c>
      <c r="D76" s="24">
        <v>2500</v>
      </c>
      <c r="E76" s="22">
        <v>2612.4117808000001</v>
      </c>
      <c r="F76" s="23">
        <v>1.1490989100344999</v>
      </c>
      <c r="G76" s="22">
        <v>7.39</v>
      </c>
    </row>
    <row r="77" spans="1:9" x14ac:dyDescent="0.2">
      <c r="A77" s="21" t="s">
        <v>374</v>
      </c>
      <c r="B77" s="21" t="s">
        <v>373</v>
      </c>
      <c r="C77" s="21" t="s">
        <v>21</v>
      </c>
      <c r="D77" s="24">
        <v>250</v>
      </c>
      <c r="E77" s="22">
        <v>2492.4342123000001</v>
      </c>
      <c r="F77" s="23">
        <v>1.09632541766045</v>
      </c>
      <c r="G77" s="22">
        <v>6.76</v>
      </c>
    </row>
    <row r="78" spans="1:9" x14ac:dyDescent="0.2">
      <c r="A78" s="21" t="s">
        <v>88</v>
      </c>
      <c r="B78" s="21" t="s">
        <v>87</v>
      </c>
      <c r="C78" s="21" t="s">
        <v>21</v>
      </c>
      <c r="D78" s="24">
        <v>3500</v>
      </c>
      <c r="E78" s="22">
        <v>1952.8985</v>
      </c>
      <c r="F78" s="23">
        <v>0.85900452380857295</v>
      </c>
      <c r="G78" s="22">
        <v>6.6287000000000003</v>
      </c>
    </row>
    <row r="79" spans="1:9" x14ac:dyDescent="0.2">
      <c r="A79" s="21" t="s">
        <v>83</v>
      </c>
      <c r="B79" s="21" t="s">
        <v>82</v>
      </c>
      <c r="C79" s="21" t="s">
        <v>84</v>
      </c>
      <c r="D79" s="24">
        <v>1000</v>
      </c>
      <c r="E79" s="22">
        <v>1066.2959452</v>
      </c>
      <c r="F79" s="23">
        <v>0.46902234839421397</v>
      </c>
      <c r="G79" s="22">
        <v>7.5449999999999999</v>
      </c>
    </row>
    <row r="80" spans="1:9" x14ac:dyDescent="0.2">
      <c r="A80" s="21" t="s">
        <v>96</v>
      </c>
      <c r="B80" s="21" t="s">
        <v>95</v>
      </c>
      <c r="C80" s="21" t="s">
        <v>21</v>
      </c>
      <c r="D80" s="24">
        <v>1000</v>
      </c>
      <c r="E80" s="22">
        <v>1042.3108164</v>
      </c>
      <c r="F80" s="23">
        <v>0.45847221783528802</v>
      </c>
      <c r="G80" s="22">
        <v>7.1345999999999998</v>
      </c>
    </row>
    <row r="81" spans="1:9" x14ac:dyDescent="0.2">
      <c r="A81" s="21" t="s">
        <v>102</v>
      </c>
      <c r="B81" s="21" t="s">
        <v>101</v>
      </c>
      <c r="C81" s="21" t="s">
        <v>21</v>
      </c>
      <c r="D81" s="24">
        <v>500</v>
      </c>
      <c r="E81" s="22">
        <v>527.9703356</v>
      </c>
      <c r="F81" s="23">
        <v>0.23223373192059399</v>
      </c>
      <c r="G81" s="22">
        <v>6.7187000000000001</v>
      </c>
    </row>
    <row r="82" spans="1:9" x14ac:dyDescent="0.2">
      <c r="A82" s="20" t="s">
        <v>27</v>
      </c>
      <c r="B82" s="20"/>
      <c r="C82" s="20"/>
      <c r="D82" s="20"/>
      <c r="E82" s="25">
        <f>SUM(E68:E81)</f>
        <v>46620.547172800005</v>
      </c>
      <c r="F82" s="26">
        <f>SUM(F68:F81)</f>
        <v>20.506575699590229</v>
      </c>
      <c r="G82" s="25"/>
      <c r="H82" s="14"/>
      <c r="I82" s="14"/>
    </row>
    <row r="83" spans="1:9" x14ac:dyDescent="0.2">
      <c r="A83" s="21"/>
      <c r="B83" s="21"/>
      <c r="C83" s="21"/>
      <c r="D83" s="21"/>
      <c r="E83" s="22"/>
      <c r="F83" s="23"/>
      <c r="G83" s="22"/>
    </row>
    <row r="84" spans="1:9" x14ac:dyDescent="0.2">
      <c r="A84" s="20" t="s">
        <v>34</v>
      </c>
      <c r="B84" s="21"/>
      <c r="C84" s="21"/>
      <c r="D84" s="21"/>
      <c r="E84" s="22"/>
      <c r="F84" s="23"/>
      <c r="G84" s="22"/>
    </row>
    <row r="85" spans="1:9" x14ac:dyDescent="0.2">
      <c r="A85" s="21" t="s">
        <v>61</v>
      </c>
      <c r="B85" s="21" t="s">
        <v>60</v>
      </c>
      <c r="C85" s="21" t="s">
        <v>35</v>
      </c>
      <c r="D85" s="24">
        <v>4246200</v>
      </c>
      <c r="E85" s="22">
        <v>4187.8600429999997</v>
      </c>
      <c r="F85" s="23">
        <v>1.8420776717346901</v>
      </c>
      <c r="G85" s="22">
        <v>7.3824212512499896</v>
      </c>
    </row>
    <row r="86" spans="1:9" x14ac:dyDescent="0.2">
      <c r="A86" s="21" t="s">
        <v>73</v>
      </c>
      <c r="B86" s="21" t="s">
        <v>72</v>
      </c>
      <c r="C86" s="21" t="s">
        <v>35</v>
      </c>
      <c r="D86" s="24">
        <v>2125000</v>
      </c>
      <c r="E86" s="22">
        <v>2080.37925</v>
      </c>
      <c r="F86" s="23">
        <v>0.91507837554664895</v>
      </c>
      <c r="G86" s="22">
        <v>7.5046702999999999</v>
      </c>
    </row>
    <row r="87" spans="1:9" x14ac:dyDescent="0.2">
      <c r="A87" s="21" t="s">
        <v>69</v>
      </c>
      <c r="B87" s="21" t="s">
        <v>68</v>
      </c>
      <c r="C87" s="21" t="s">
        <v>35</v>
      </c>
      <c r="D87" s="24">
        <v>2000000</v>
      </c>
      <c r="E87" s="22">
        <v>2077.3486667000002</v>
      </c>
      <c r="F87" s="23">
        <v>0.91374533915767198</v>
      </c>
      <c r="G87" s="22">
        <v>7.6274740449999996</v>
      </c>
    </row>
    <row r="88" spans="1:9" x14ac:dyDescent="0.2">
      <c r="A88" s="21" t="s">
        <v>360</v>
      </c>
      <c r="B88" s="21" t="s">
        <v>1537</v>
      </c>
      <c r="C88" s="21" t="s">
        <v>35</v>
      </c>
      <c r="D88" s="24">
        <v>500000</v>
      </c>
      <c r="E88" s="22">
        <v>513.2583611</v>
      </c>
      <c r="F88" s="23">
        <v>0.22576250330853101</v>
      </c>
      <c r="G88" s="22">
        <v>5.6874232967999898</v>
      </c>
    </row>
    <row r="89" spans="1:9" x14ac:dyDescent="0.2">
      <c r="A89" s="21" t="s">
        <v>71</v>
      </c>
      <c r="B89" s="21" t="s">
        <v>70</v>
      </c>
      <c r="C89" s="21" t="s">
        <v>35</v>
      </c>
      <c r="D89" s="24">
        <v>250000</v>
      </c>
      <c r="E89" s="22">
        <v>252.14466669999999</v>
      </c>
      <c r="F89" s="23">
        <v>0.110908687445612</v>
      </c>
      <c r="G89" s="22">
        <v>6.6798873370124996</v>
      </c>
    </row>
    <row r="90" spans="1:9" x14ac:dyDescent="0.2">
      <c r="A90" s="21" t="s">
        <v>79</v>
      </c>
      <c r="B90" s="21" t="s">
        <v>78</v>
      </c>
      <c r="C90" s="21" t="s">
        <v>35</v>
      </c>
      <c r="D90" s="24">
        <v>83300</v>
      </c>
      <c r="E90" s="22">
        <v>80.586511799999997</v>
      </c>
      <c r="F90" s="23">
        <v>3.5446889940338899E-2</v>
      </c>
      <c r="G90" s="22">
        <v>7.5850179750000004</v>
      </c>
    </row>
    <row r="91" spans="1:9" x14ac:dyDescent="0.2">
      <c r="A91" s="21" t="s">
        <v>75</v>
      </c>
      <c r="B91" s="21" t="s">
        <v>74</v>
      </c>
      <c r="C91" s="21" t="s">
        <v>35</v>
      </c>
      <c r="D91" s="24">
        <v>52560</v>
      </c>
      <c r="E91" s="22">
        <v>52.791509300000001</v>
      </c>
      <c r="F91" s="23">
        <v>2.3220943283730502E-2</v>
      </c>
      <c r="G91" s="22">
        <v>7.4648035349999997</v>
      </c>
    </row>
    <row r="92" spans="1:9" x14ac:dyDescent="0.2">
      <c r="A92" s="21" t="s">
        <v>77</v>
      </c>
      <c r="B92" s="21" t="s">
        <v>76</v>
      </c>
      <c r="C92" s="21" t="s">
        <v>35</v>
      </c>
      <c r="D92" s="24">
        <v>50000</v>
      </c>
      <c r="E92" s="22">
        <v>50.030783300000003</v>
      </c>
      <c r="F92" s="23">
        <v>2.2006606684569802E-2</v>
      </c>
      <c r="G92" s="22">
        <v>7.5131061649999999</v>
      </c>
    </row>
    <row r="93" spans="1:9" x14ac:dyDescent="0.2">
      <c r="A93" s="21" t="s">
        <v>63</v>
      </c>
      <c r="B93" s="21" t="s">
        <v>62</v>
      </c>
      <c r="C93" s="21" t="s">
        <v>35</v>
      </c>
      <c r="D93" s="24">
        <v>26000</v>
      </c>
      <c r="E93" s="22">
        <v>26.356090200000001</v>
      </c>
      <c r="F93" s="23">
        <v>1.15930247842921E-2</v>
      </c>
      <c r="G93" s="22">
        <v>7.3272086066125004</v>
      </c>
    </row>
    <row r="94" spans="1:9" x14ac:dyDescent="0.2">
      <c r="A94" s="21" t="s">
        <v>362</v>
      </c>
      <c r="B94" s="21" t="s">
        <v>361</v>
      </c>
      <c r="C94" s="21" t="s">
        <v>35</v>
      </c>
      <c r="D94" s="24">
        <v>20000</v>
      </c>
      <c r="E94" s="22">
        <v>20.945239999999998</v>
      </c>
      <c r="F94" s="23">
        <v>9.2130010403798698E-3</v>
      </c>
      <c r="G94" s="22">
        <v>5.8103167761124999</v>
      </c>
    </row>
    <row r="95" spans="1:9" x14ac:dyDescent="0.2">
      <c r="A95" s="20" t="s">
        <v>27</v>
      </c>
      <c r="B95" s="20"/>
      <c r="C95" s="20"/>
      <c r="D95" s="20"/>
      <c r="E95" s="25">
        <f>SUM(E85:E94)</f>
        <v>9341.7011220999993</v>
      </c>
      <c r="F95" s="26">
        <f>SUM(F85:F94)</f>
        <v>4.1090530429264653</v>
      </c>
      <c r="G95" s="25"/>
      <c r="H95" s="14"/>
      <c r="I95" s="14"/>
    </row>
    <row r="96" spans="1:9" x14ac:dyDescent="0.2">
      <c r="A96" s="21"/>
      <c r="B96" s="21"/>
      <c r="C96" s="21"/>
      <c r="D96" s="21"/>
      <c r="E96" s="22"/>
      <c r="F96" s="23"/>
      <c r="G96" s="22"/>
    </row>
    <row r="97" spans="1:9" x14ac:dyDescent="0.2">
      <c r="A97" s="20" t="s">
        <v>37</v>
      </c>
      <c r="B97" s="20"/>
      <c r="C97" s="20"/>
      <c r="D97" s="20"/>
      <c r="E97" s="25">
        <f>E56+E61+E65+E82+E95</f>
        <v>215516.64260489997</v>
      </c>
      <c r="F97" s="26">
        <f>F56+F61+F65+F82+F95</f>
        <v>94.797436197346968</v>
      </c>
      <c r="G97" s="25"/>
      <c r="H97" s="14"/>
      <c r="I97" s="14"/>
    </row>
    <row r="98" spans="1:9" x14ac:dyDescent="0.2">
      <c r="A98" s="20"/>
      <c r="B98" s="20"/>
      <c r="C98" s="20"/>
      <c r="D98" s="20"/>
      <c r="E98" s="25"/>
      <c r="F98" s="26"/>
      <c r="G98" s="25"/>
      <c r="H98" s="14"/>
      <c r="I98" s="14"/>
    </row>
    <row r="99" spans="1:9" x14ac:dyDescent="0.2">
      <c r="A99" s="20" t="s">
        <v>39</v>
      </c>
      <c r="B99" s="20"/>
      <c r="C99" s="20"/>
      <c r="D99" s="20"/>
      <c r="E99" s="25">
        <f>E101-(E56+E61+E65+E82+E95)</f>
        <v>11827.73636780004</v>
      </c>
      <c r="F99" s="26">
        <f>F101-(F56+F61+F65+F82+F95)</f>
        <v>5.2025638026530316</v>
      </c>
      <c r="G99" s="25"/>
      <c r="H99" s="14"/>
      <c r="I99" s="14"/>
    </row>
    <row r="100" spans="1:9" x14ac:dyDescent="0.2">
      <c r="A100" s="20"/>
      <c r="B100" s="20"/>
      <c r="C100" s="20"/>
      <c r="D100" s="20"/>
      <c r="E100" s="25"/>
      <c r="F100" s="26"/>
      <c r="G100" s="25"/>
      <c r="H100" s="14"/>
      <c r="I100" s="14"/>
    </row>
    <row r="101" spans="1:9" x14ac:dyDescent="0.2">
      <c r="A101" s="27" t="s">
        <v>38</v>
      </c>
      <c r="B101" s="27"/>
      <c r="C101" s="27"/>
      <c r="D101" s="27"/>
      <c r="E101" s="28">
        <v>227344.37897270001</v>
      </c>
      <c r="F101" s="29">
        <v>100</v>
      </c>
      <c r="G101" s="28"/>
      <c r="H101" s="14"/>
      <c r="I101" s="14"/>
    </row>
    <row r="102" spans="1:9" x14ac:dyDescent="0.2">
      <c r="A102" s="57" t="s">
        <v>1538</v>
      </c>
      <c r="F102" s="71" t="s">
        <v>933</v>
      </c>
    </row>
    <row r="103" spans="1:9" x14ac:dyDescent="0.2">
      <c r="A103" s="57"/>
      <c r="F103" s="71"/>
    </row>
    <row r="104" spans="1:9" x14ac:dyDescent="0.2">
      <c r="A104" s="14" t="s">
        <v>40</v>
      </c>
    </row>
    <row r="105" spans="1:9" x14ac:dyDescent="0.2">
      <c r="A105" s="14" t="s">
        <v>375</v>
      </c>
    </row>
    <row r="107" spans="1:9" x14ac:dyDescent="0.2">
      <c r="A107" s="14" t="s">
        <v>41</v>
      </c>
    </row>
    <row r="108" spans="1:9" x14ac:dyDescent="0.2">
      <c r="A108" s="14" t="s">
        <v>42</v>
      </c>
    </row>
    <row r="109" spans="1:9" x14ac:dyDescent="0.2">
      <c r="A109" s="14" t="s">
        <v>43</v>
      </c>
      <c r="B109" s="14"/>
      <c r="C109" s="30" t="s">
        <v>987</v>
      </c>
      <c r="D109" s="14" t="s">
        <v>44</v>
      </c>
    </row>
    <row r="110" spans="1:9" x14ac:dyDescent="0.2">
      <c r="A110" s="7" t="s">
        <v>46</v>
      </c>
      <c r="C110" s="31">
        <v>255.5694</v>
      </c>
      <c r="D110" s="31">
        <v>267.15300000000002</v>
      </c>
    </row>
    <row r="111" spans="1:9" x14ac:dyDescent="0.2">
      <c r="A111" s="7" t="s">
        <v>47</v>
      </c>
      <c r="C111" s="31">
        <v>29.8139</v>
      </c>
      <c r="D111" s="31">
        <v>28.684000000000001</v>
      </c>
    </row>
    <row r="112" spans="1:9" x14ac:dyDescent="0.2">
      <c r="A112" s="7" t="s">
        <v>48</v>
      </c>
      <c r="C112" s="31">
        <v>291.1626</v>
      </c>
      <c r="D112" s="31">
        <v>306.05200000000002</v>
      </c>
    </row>
    <row r="113" spans="1:5" x14ac:dyDescent="0.2">
      <c r="A113" s="7" t="s">
        <v>49</v>
      </c>
      <c r="C113" s="31">
        <v>35.296100000000003</v>
      </c>
      <c r="D113" s="31">
        <v>34.109299999999998</v>
      </c>
    </row>
    <row r="114" spans="1:5" x14ac:dyDescent="0.2">
      <c r="C114" s="31"/>
      <c r="D114" s="31"/>
    </row>
    <row r="115" spans="1:5" x14ac:dyDescent="0.2">
      <c r="A115" s="7" t="s">
        <v>988</v>
      </c>
      <c r="C115" s="31"/>
      <c r="D115" s="31"/>
    </row>
    <row r="117" spans="1:5" x14ac:dyDescent="0.2">
      <c r="A117" s="14" t="s">
        <v>50</v>
      </c>
    </row>
    <row r="118" spans="1:5" x14ac:dyDescent="0.2">
      <c r="A118" s="112" t="s">
        <v>51</v>
      </c>
      <c r="B118" s="113"/>
      <c r="C118" s="32" t="s">
        <v>52</v>
      </c>
    </row>
    <row r="119" spans="1:5" x14ac:dyDescent="0.2">
      <c r="A119" s="108" t="s">
        <v>47</v>
      </c>
      <c r="B119" s="109"/>
      <c r="C119" s="33">
        <v>2.5</v>
      </c>
    </row>
    <row r="120" spans="1:5" x14ac:dyDescent="0.2">
      <c r="A120" s="108" t="s">
        <v>49</v>
      </c>
      <c r="B120" s="109"/>
      <c r="C120" s="33">
        <v>3</v>
      </c>
    </row>
    <row r="121" spans="1:5" x14ac:dyDescent="0.2">
      <c r="A121" s="7" t="s">
        <v>53</v>
      </c>
    </row>
    <row r="122" spans="1:5" x14ac:dyDescent="0.2">
      <c r="A122" s="7" t="s">
        <v>54</v>
      </c>
    </row>
    <row r="124" spans="1:5" x14ac:dyDescent="0.2">
      <c r="A124" s="14" t="s">
        <v>281</v>
      </c>
      <c r="D124" s="36">
        <v>0.57973761911086497</v>
      </c>
    </row>
    <row r="126" spans="1:5" x14ac:dyDescent="0.2">
      <c r="A126" s="14" t="s">
        <v>282</v>
      </c>
      <c r="D126" s="34">
        <v>5.5911220184005401</v>
      </c>
      <c r="E126" s="10" t="s">
        <v>55</v>
      </c>
    </row>
    <row r="128" spans="1:5" x14ac:dyDescent="0.2">
      <c r="A128" s="14" t="s">
        <v>1425</v>
      </c>
    </row>
    <row r="130" spans="1:9" x14ac:dyDescent="0.2">
      <c r="A130" s="14" t="s">
        <v>1426</v>
      </c>
      <c r="D130" s="30">
        <v>1</v>
      </c>
    </row>
    <row r="131" spans="1:9" x14ac:dyDescent="0.2">
      <c r="A131" s="104" t="s">
        <v>1422</v>
      </c>
      <c r="D131" s="30"/>
    </row>
    <row r="132" spans="1:9" ht="15" x14ac:dyDescent="0.25">
      <c r="A132" s="86" t="s">
        <v>1437</v>
      </c>
      <c r="D132" s="30"/>
    </row>
    <row r="133" spans="1:9" ht="15" x14ac:dyDescent="0.25">
      <c r="A133" s="86" t="s">
        <v>1423</v>
      </c>
      <c r="D133" s="30"/>
    </row>
    <row r="135" spans="1:9" x14ac:dyDescent="0.2">
      <c r="A135" s="56" t="s">
        <v>1427</v>
      </c>
      <c r="B135" s="57"/>
      <c r="C135" s="57"/>
      <c r="D135" s="57"/>
      <c r="E135" s="11"/>
      <c r="G135" s="11"/>
      <c r="H135" s="57"/>
      <c r="I135" s="57"/>
    </row>
    <row r="136" spans="1:9" x14ac:dyDescent="0.2">
      <c r="A136" s="56"/>
      <c r="B136" s="57"/>
      <c r="C136" s="57"/>
      <c r="D136" s="57"/>
      <c r="E136" s="11"/>
      <c r="G136" s="11"/>
      <c r="H136" s="57"/>
      <c r="I136" s="57"/>
    </row>
    <row r="137" spans="1:9" x14ac:dyDescent="0.2">
      <c r="A137" s="56" t="s">
        <v>993</v>
      </c>
      <c r="B137" s="57"/>
      <c r="C137" s="57"/>
      <c r="D137" s="57"/>
      <c r="E137" s="11"/>
      <c r="G137" s="11"/>
      <c r="H137" s="57"/>
      <c r="I137" s="57"/>
    </row>
    <row r="138" spans="1:9" x14ac:dyDescent="0.2">
      <c r="A138" s="66"/>
      <c r="B138" s="57"/>
      <c r="C138" s="57"/>
      <c r="D138" s="57"/>
      <c r="E138" s="11"/>
      <c r="G138" s="11"/>
      <c r="H138" s="57"/>
      <c r="I138" s="57"/>
    </row>
    <row r="139" spans="1:9" x14ac:dyDescent="0.2">
      <c r="A139" s="57"/>
      <c r="B139" s="57"/>
      <c r="C139" s="57"/>
      <c r="D139" s="57"/>
      <c r="E139" s="11"/>
      <c r="G139" s="11"/>
      <c r="H139" s="57"/>
      <c r="I139" s="57"/>
    </row>
    <row r="140" spans="1:9" x14ac:dyDescent="0.2">
      <c r="A140" s="57"/>
      <c r="B140" s="57"/>
      <c r="C140" s="57"/>
      <c r="D140" s="57"/>
      <c r="E140" s="11"/>
      <c r="G140" s="11"/>
      <c r="H140" s="57"/>
      <c r="I140" s="57"/>
    </row>
    <row r="141" spans="1:9" x14ac:dyDescent="0.2">
      <c r="A141" s="57"/>
      <c r="B141" s="57"/>
      <c r="C141" s="57"/>
      <c r="D141" s="57"/>
      <c r="E141" s="11"/>
      <c r="G141" s="11"/>
      <c r="H141" s="57"/>
      <c r="I141" s="57"/>
    </row>
    <row r="142" spans="1:9" x14ac:dyDescent="0.2">
      <c r="A142" s="57"/>
      <c r="B142" s="57"/>
      <c r="C142" s="57"/>
      <c r="D142" s="57"/>
      <c r="E142" s="11"/>
      <c r="G142" s="11"/>
      <c r="H142" s="57"/>
      <c r="I142" s="57"/>
    </row>
    <row r="143" spans="1:9" x14ac:dyDescent="0.2">
      <c r="A143" s="57"/>
      <c r="B143" s="57"/>
      <c r="C143" s="57"/>
      <c r="D143" s="57"/>
      <c r="E143" s="11"/>
      <c r="G143" s="11"/>
      <c r="H143" s="57"/>
      <c r="I143" s="57"/>
    </row>
    <row r="144" spans="1:9" x14ac:dyDescent="0.2">
      <c r="A144" s="57"/>
      <c r="B144" s="57"/>
      <c r="C144" s="57"/>
      <c r="D144" s="57"/>
      <c r="E144" s="11"/>
      <c r="G144" s="11"/>
      <c r="H144" s="57"/>
      <c r="I144" s="57"/>
    </row>
    <row r="145" spans="1:9" x14ac:dyDescent="0.2">
      <c r="A145" s="57"/>
      <c r="B145" s="57"/>
      <c r="C145" s="57"/>
      <c r="D145" s="57"/>
      <c r="E145" s="11"/>
      <c r="G145" s="11"/>
      <c r="H145" s="57"/>
      <c r="I145" s="57"/>
    </row>
    <row r="146" spans="1:9" x14ac:dyDescent="0.2">
      <c r="A146" s="57"/>
      <c r="B146" s="57"/>
      <c r="C146" s="57"/>
      <c r="D146" s="57"/>
      <c r="E146" s="11"/>
      <c r="G146" s="11"/>
      <c r="H146" s="57"/>
      <c r="I146" s="57"/>
    </row>
    <row r="147" spans="1:9" x14ac:dyDescent="0.2">
      <c r="A147" s="57"/>
      <c r="B147" s="57"/>
      <c r="C147" s="57"/>
      <c r="D147" s="57"/>
      <c r="E147" s="11"/>
      <c r="G147" s="11"/>
      <c r="H147" s="57"/>
      <c r="I147" s="57"/>
    </row>
    <row r="148" spans="1:9" x14ac:dyDescent="0.2">
      <c r="A148" s="57"/>
      <c r="B148" s="57"/>
      <c r="C148" s="57"/>
      <c r="D148" s="57"/>
      <c r="E148" s="11"/>
      <c r="G148" s="11"/>
      <c r="H148" s="57"/>
      <c r="I148" s="57"/>
    </row>
    <row r="149" spans="1:9" x14ac:dyDescent="0.2">
      <c r="A149" s="57"/>
      <c r="B149" s="57"/>
      <c r="C149" s="57"/>
      <c r="D149" s="57"/>
      <c r="E149" s="11"/>
      <c r="G149" s="11"/>
      <c r="H149" s="57"/>
      <c r="I149" s="57"/>
    </row>
    <row r="150" spans="1:9" x14ac:dyDescent="0.2">
      <c r="A150" s="57"/>
      <c r="B150" s="57"/>
      <c r="C150" s="57"/>
      <c r="D150" s="57"/>
      <c r="E150" s="11"/>
      <c r="G150" s="11"/>
      <c r="H150" s="57"/>
      <c r="I150" s="57"/>
    </row>
    <row r="151" spans="1:9" x14ac:dyDescent="0.2">
      <c r="A151" s="57"/>
      <c r="B151" s="57"/>
      <c r="C151" s="57"/>
      <c r="D151" s="57"/>
      <c r="E151" s="11"/>
      <c r="G151" s="11"/>
      <c r="H151" s="57"/>
      <c r="I151" s="57"/>
    </row>
    <row r="152" spans="1:9" x14ac:dyDescent="0.2">
      <c r="A152" s="57"/>
      <c r="B152" s="57"/>
      <c r="C152" s="57"/>
      <c r="D152" s="57"/>
      <c r="E152" s="11"/>
      <c r="G152" s="11"/>
      <c r="H152" s="57"/>
      <c r="I152" s="57"/>
    </row>
    <row r="153" spans="1:9" x14ac:dyDescent="0.2">
      <c r="A153" s="57"/>
      <c r="B153" s="57"/>
      <c r="C153" s="57"/>
      <c r="D153" s="57"/>
      <c r="E153" s="11"/>
      <c r="G153" s="11"/>
      <c r="H153" s="57"/>
      <c r="I153" s="57"/>
    </row>
    <row r="154" spans="1:9" x14ac:dyDescent="0.2">
      <c r="A154" s="57"/>
      <c r="B154" s="57"/>
      <c r="C154" s="57"/>
      <c r="D154" s="57"/>
      <c r="E154" s="11"/>
      <c r="G154" s="11"/>
      <c r="H154" s="57"/>
      <c r="I154" s="57"/>
    </row>
    <row r="155" spans="1:9" x14ac:dyDescent="0.2">
      <c r="A155" s="56" t="s">
        <v>997</v>
      </c>
      <c r="B155" s="57"/>
      <c r="C155" s="57"/>
      <c r="D155" s="57"/>
      <c r="E155" s="11"/>
      <c r="G155" s="11"/>
      <c r="H155" s="57"/>
      <c r="I155" s="57"/>
    </row>
    <row r="156" spans="1:9" x14ac:dyDescent="0.2">
      <c r="A156" s="57"/>
      <c r="B156" s="57"/>
      <c r="C156" s="57"/>
      <c r="D156" s="57"/>
      <c r="E156" s="11"/>
      <c r="G156" s="11"/>
      <c r="H156" s="57"/>
      <c r="I156" s="57"/>
    </row>
    <row r="157" spans="1:9" x14ac:dyDescent="0.2">
      <c r="A157" s="56" t="s">
        <v>994</v>
      </c>
      <c r="B157" s="57"/>
      <c r="C157" s="57"/>
      <c r="D157" s="57"/>
      <c r="E157" s="11"/>
      <c r="G157" s="11"/>
      <c r="H157" s="57"/>
      <c r="I157" s="57"/>
    </row>
    <row r="158" spans="1:9" x14ac:dyDescent="0.2">
      <c r="A158" s="57"/>
      <c r="B158" s="57"/>
      <c r="C158" s="57"/>
      <c r="D158" s="57"/>
      <c r="E158" s="11"/>
      <c r="G158" s="11"/>
      <c r="H158" s="57"/>
      <c r="I158" s="57"/>
    </row>
    <row r="159" spans="1:9" x14ac:dyDescent="0.2">
      <c r="A159" s="57"/>
      <c r="B159" s="57"/>
      <c r="C159" s="57"/>
      <c r="D159" s="57"/>
      <c r="E159" s="11"/>
      <c r="G159" s="11"/>
      <c r="H159" s="57"/>
      <c r="I159" s="57"/>
    </row>
    <row r="160" spans="1:9" x14ac:dyDescent="0.2">
      <c r="A160" s="57"/>
      <c r="B160" s="57"/>
      <c r="C160" s="57"/>
      <c r="D160" s="57"/>
      <c r="E160" s="11"/>
      <c r="G160" s="11"/>
      <c r="H160" s="57"/>
      <c r="I160" s="57"/>
    </row>
    <row r="161" spans="1:9" x14ac:dyDescent="0.2">
      <c r="A161" s="57"/>
      <c r="B161" s="57"/>
      <c r="C161" s="57"/>
      <c r="D161" s="57"/>
      <c r="E161" s="11"/>
      <c r="G161" s="11"/>
      <c r="H161" s="57"/>
      <c r="I161" s="57"/>
    </row>
    <row r="162" spans="1:9" x14ac:dyDescent="0.2">
      <c r="A162" s="57"/>
      <c r="B162" s="57"/>
      <c r="C162" s="57"/>
      <c r="D162" s="57"/>
      <c r="E162" s="11"/>
      <c r="G162" s="11"/>
      <c r="H162" s="57"/>
      <c r="I162" s="57"/>
    </row>
    <row r="163" spans="1:9" x14ac:dyDescent="0.2">
      <c r="A163" s="57"/>
      <c r="B163" s="57"/>
      <c r="C163" s="57"/>
      <c r="D163" s="57"/>
      <c r="E163" s="11"/>
      <c r="G163" s="11"/>
      <c r="H163" s="57"/>
      <c r="I163" s="57"/>
    </row>
    <row r="164" spans="1:9" x14ac:dyDescent="0.2">
      <c r="A164" s="57"/>
      <c r="B164" s="57"/>
      <c r="C164" s="57"/>
      <c r="D164" s="57"/>
      <c r="E164" s="11"/>
      <c r="G164" s="11"/>
      <c r="H164" s="57"/>
      <c r="I164" s="57"/>
    </row>
    <row r="165" spans="1:9" x14ac:dyDescent="0.2">
      <c r="A165" s="57"/>
      <c r="B165" s="57"/>
      <c r="C165" s="57"/>
      <c r="D165" s="57"/>
      <c r="E165" s="11"/>
      <c r="G165" s="11"/>
      <c r="H165" s="57"/>
      <c r="I165" s="57"/>
    </row>
    <row r="166" spans="1:9" x14ac:dyDescent="0.2">
      <c r="A166" s="57"/>
      <c r="B166" s="57"/>
      <c r="C166" s="57"/>
      <c r="D166" s="57"/>
      <c r="E166" s="11"/>
      <c r="G166" s="11"/>
      <c r="H166" s="57"/>
      <c r="I166" s="57"/>
    </row>
    <row r="167" spans="1:9" x14ac:dyDescent="0.2">
      <c r="A167" s="57"/>
      <c r="B167" s="57"/>
      <c r="C167" s="57"/>
      <c r="D167" s="57"/>
      <c r="E167" s="11"/>
      <c r="G167" s="11"/>
      <c r="H167" s="57"/>
      <c r="I167" s="57"/>
    </row>
    <row r="168" spans="1:9" x14ac:dyDescent="0.2">
      <c r="A168" s="57"/>
      <c r="B168" s="57"/>
      <c r="C168" s="57"/>
      <c r="D168" s="57"/>
      <c r="E168" s="11"/>
      <c r="G168" s="11"/>
      <c r="H168" s="57"/>
      <c r="I168" s="57"/>
    </row>
    <row r="169" spans="1:9" x14ac:dyDescent="0.2">
      <c r="A169" s="57"/>
      <c r="B169" s="57"/>
      <c r="C169" s="57"/>
      <c r="D169" s="57"/>
      <c r="E169" s="11"/>
      <c r="G169" s="11"/>
      <c r="H169" s="57"/>
      <c r="I169" s="57"/>
    </row>
    <row r="170" spans="1:9" x14ac:dyDescent="0.2">
      <c r="A170" s="57"/>
      <c r="B170" s="57"/>
      <c r="C170" s="57"/>
      <c r="D170" s="57"/>
      <c r="E170" s="11"/>
      <c r="G170" s="11"/>
      <c r="H170" s="57"/>
      <c r="I170" s="57"/>
    </row>
    <row r="171" spans="1:9" x14ac:dyDescent="0.2">
      <c r="A171" s="57"/>
      <c r="B171" s="57"/>
      <c r="C171" s="57"/>
      <c r="D171" s="57"/>
      <c r="E171" s="11"/>
      <c r="G171" s="11"/>
      <c r="H171" s="57"/>
      <c r="I171" s="57"/>
    </row>
    <row r="172" spans="1:9" x14ac:dyDescent="0.2">
      <c r="A172" s="57" t="s">
        <v>998</v>
      </c>
      <c r="B172" s="57"/>
      <c r="C172" s="57"/>
      <c r="D172" s="57"/>
      <c r="E172" s="11"/>
      <c r="G172" s="11"/>
      <c r="H172" s="57"/>
      <c r="I172" s="57"/>
    </row>
    <row r="173" spans="1:9" x14ac:dyDescent="0.2">
      <c r="A173" s="57"/>
      <c r="B173" s="57"/>
      <c r="C173" s="57"/>
      <c r="D173" s="57"/>
      <c r="E173" s="11"/>
      <c r="G173" s="11"/>
      <c r="H173" s="57"/>
      <c r="I173" s="57"/>
    </row>
    <row r="174" spans="1:9" x14ac:dyDescent="0.2">
      <c r="A174" s="57" t="s">
        <v>992</v>
      </c>
      <c r="B174" s="57"/>
      <c r="C174" s="57"/>
      <c r="D174" s="57"/>
      <c r="E174" s="11"/>
      <c r="G174" s="11"/>
      <c r="H174" s="57"/>
      <c r="I174" s="57"/>
    </row>
    <row r="175" spans="1:9" x14ac:dyDescent="0.2">
      <c r="A175" s="57"/>
      <c r="B175" s="57"/>
      <c r="C175" s="57"/>
      <c r="D175" s="57"/>
      <c r="E175" s="11"/>
      <c r="G175" s="11"/>
      <c r="H175" s="57"/>
      <c r="I175" s="57"/>
    </row>
    <row r="176" spans="1:9" x14ac:dyDescent="0.2">
      <c r="A176" s="57"/>
      <c r="B176" s="57"/>
      <c r="C176" s="57"/>
      <c r="D176" s="57"/>
      <c r="E176" s="11"/>
      <c r="G176" s="11"/>
      <c r="H176" s="57"/>
      <c r="I176" s="57"/>
    </row>
  </sheetData>
  <mergeCells count="4">
    <mergeCell ref="A1:G1"/>
    <mergeCell ref="A118:B118"/>
    <mergeCell ref="A119:B119"/>
    <mergeCell ref="A120:B120"/>
  </mergeCells>
  <conditionalFormatting sqref="F2:F3">
    <cfRule type="cellIs" dxfId="77" priority="4" stopIfTrue="1" operator="between">
      <formula>0.009</formula>
      <formula>-0.009</formula>
    </cfRule>
  </conditionalFormatting>
  <conditionalFormatting sqref="F5:F169">
    <cfRule type="cellIs" dxfId="76" priority="1" stopIfTrue="1" operator="between">
      <formula>0.009</formula>
      <formula>-0.009</formula>
    </cfRule>
  </conditionalFormatting>
  <conditionalFormatting sqref="F177:F65542">
    <cfRule type="cellIs" dxfId="75" priority="3" stopIfTrue="1" operator="between">
      <formula>0.009</formula>
      <formula>-0.009</formula>
    </cfRule>
  </conditionalFormatting>
  <hyperlinks>
    <hyperlink ref="A133" r:id="rId1" xr:uid="{97E5F2B0-CBDC-4F45-B524-B3FC753A86F2}"/>
    <hyperlink ref="A132" r:id="rId2" xr:uid="{02193BD8-8042-4C32-84D1-E8DA346165CD}"/>
  </hyperlinks>
  <pageMargins left="0.7" right="0.7" top="0.75" bottom="0.75" header="0.3" footer="0.3"/>
  <pageSetup paperSize="9" orientation="portrait" r:id="rId3"/>
  <headerFooter>
    <oddFooter>&amp;C&amp;1#&amp;"Calibri"&amp;10&amp;K000000PUBLIC</oddFooter>
    <evenFooter>&amp;LPUBLIC</evenFooter>
    <firstFooter>&amp;LPUBLIC</firstFooter>
  </headerFooter>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15"/>
  <sheetViews>
    <sheetView workbookViewId="0">
      <selection sqref="A1:G1"/>
    </sheetView>
  </sheetViews>
  <sheetFormatPr defaultColWidth="9.140625" defaultRowHeight="11.25" x14ac:dyDescent="0.2"/>
  <cols>
    <col min="1" max="1" width="38.7109375" style="7" bestFit="1" customWidth="1"/>
    <col min="2" max="2" width="41.7109375" style="7" bestFit="1" customWidth="1"/>
    <col min="3" max="3" width="25.5703125" style="7" bestFit="1" customWidth="1"/>
    <col min="4" max="4" width="15.42578125" style="7" bestFit="1" customWidth="1"/>
    <col min="5" max="5" width="26" style="10" customWidth="1"/>
    <col min="6" max="6" width="31.28515625" style="11" bestFit="1" customWidth="1"/>
    <col min="7" max="7" width="33.28515625" style="10" customWidth="1"/>
    <col min="8" max="8" width="27.28515625" style="7" customWidth="1"/>
    <col min="9" max="16384" width="9.140625" style="7"/>
  </cols>
  <sheetData>
    <row r="1" spans="1:11" s="1" customFormat="1" ht="15" x14ac:dyDescent="0.2">
      <c r="A1" s="110" t="s">
        <v>11</v>
      </c>
      <c r="B1" s="111"/>
      <c r="C1" s="111"/>
      <c r="D1" s="111"/>
      <c r="E1" s="111"/>
      <c r="F1" s="111"/>
      <c r="G1" s="111"/>
    </row>
    <row r="2" spans="1:11" s="1" customFormat="1" ht="12" x14ac:dyDescent="0.2">
      <c r="E2" s="5"/>
      <c r="F2" s="9"/>
      <c r="G2" s="10"/>
    </row>
    <row r="3" spans="1:11" s="1" customFormat="1" ht="12" x14ac:dyDescent="0.2">
      <c r="A3" s="8" t="s">
        <v>7</v>
      </c>
      <c r="B3" s="2"/>
      <c r="C3" s="3"/>
      <c r="D3" s="3"/>
      <c r="E3" s="4"/>
      <c r="F3" s="9"/>
      <c r="G3" s="10"/>
    </row>
    <row r="4" spans="1:11" s="1" customFormat="1" ht="36" x14ac:dyDescent="0.2">
      <c r="A4" s="37" t="s">
        <v>2</v>
      </c>
      <c r="B4" s="37" t="s">
        <v>0</v>
      </c>
      <c r="C4" s="38" t="s">
        <v>4</v>
      </c>
      <c r="D4" s="38" t="s">
        <v>1</v>
      </c>
      <c r="E4" s="53" t="s">
        <v>6</v>
      </c>
      <c r="F4" s="39" t="s">
        <v>283</v>
      </c>
      <c r="G4" s="53" t="s">
        <v>284</v>
      </c>
      <c r="H4" s="54" t="s">
        <v>285</v>
      </c>
      <c r="I4" s="40" t="s">
        <v>5</v>
      </c>
      <c r="J4" s="35"/>
      <c r="K4" s="35"/>
    </row>
    <row r="5" spans="1:11" x14ac:dyDescent="0.2">
      <c r="A5" s="41" t="s">
        <v>103</v>
      </c>
      <c r="B5" s="42"/>
      <c r="C5" s="42"/>
      <c r="D5" s="42"/>
      <c r="E5" s="43"/>
      <c r="F5" s="44"/>
      <c r="G5" s="43"/>
      <c r="H5" s="42"/>
      <c r="I5" s="42"/>
    </row>
    <row r="6" spans="1:11" x14ac:dyDescent="0.2">
      <c r="A6" s="41" t="s">
        <v>20</v>
      </c>
      <c r="B6" s="42"/>
      <c r="C6" s="42"/>
      <c r="D6" s="42"/>
      <c r="E6" s="43"/>
      <c r="F6" s="44"/>
      <c r="G6" s="43"/>
      <c r="H6" s="42"/>
      <c r="I6" s="42"/>
    </row>
    <row r="7" spans="1:11" x14ac:dyDescent="0.2">
      <c r="A7" s="42" t="s">
        <v>105</v>
      </c>
      <c r="B7" s="42" t="s">
        <v>1539</v>
      </c>
      <c r="C7" s="42" t="s">
        <v>106</v>
      </c>
      <c r="D7" s="45">
        <v>264000</v>
      </c>
      <c r="E7" s="43">
        <v>2510.64</v>
      </c>
      <c r="F7" s="44">
        <v>5.2426133274103996</v>
      </c>
      <c r="G7" s="43">
        <v>-2524.1039999999998</v>
      </c>
      <c r="H7" s="43">
        <v>-5.2707282884722204</v>
      </c>
      <c r="I7" s="46"/>
    </row>
    <row r="8" spans="1:11" x14ac:dyDescent="0.2">
      <c r="A8" s="42" t="s">
        <v>293</v>
      </c>
      <c r="B8" s="42" t="s">
        <v>292</v>
      </c>
      <c r="C8" s="42" t="s">
        <v>114</v>
      </c>
      <c r="D8" s="45">
        <v>23300850</v>
      </c>
      <c r="E8" s="43">
        <v>1894.359105</v>
      </c>
      <c r="F8" s="44">
        <v>3.9557213661752502</v>
      </c>
      <c r="G8" s="43">
        <v>-1918.3532625</v>
      </c>
      <c r="H8" s="43">
        <v>-4.0058249612304904</v>
      </c>
      <c r="I8" s="46"/>
    </row>
    <row r="9" spans="1:11" x14ac:dyDescent="0.2">
      <c r="A9" s="42" t="s">
        <v>121</v>
      </c>
      <c r="B9" s="42" t="s">
        <v>1510</v>
      </c>
      <c r="C9" s="42" t="s">
        <v>122</v>
      </c>
      <c r="D9" s="45">
        <v>137000</v>
      </c>
      <c r="E9" s="43">
        <v>1868.68</v>
      </c>
      <c r="F9" s="44">
        <v>3.9020993342993302</v>
      </c>
      <c r="G9" s="43">
        <v>-1881.5605</v>
      </c>
      <c r="H9" s="43">
        <v>-3.9289958550923179</v>
      </c>
      <c r="I9" s="46"/>
    </row>
    <row r="10" spans="1:11" x14ac:dyDescent="0.2">
      <c r="A10" s="42" t="s">
        <v>124</v>
      </c>
      <c r="B10" s="42" t="s">
        <v>123</v>
      </c>
      <c r="C10" s="42" t="s">
        <v>125</v>
      </c>
      <c r="D10" s="45">
        <v>487425</v>
      </c>
      <c r="E10" s="43">
        <v>1586.5683750000001</v>
      </c>
      <c r="F10" s="44">
        <v>3.3130056509984902</v>
      </c>
      <c r="G10" s="43">
        <v>-1598.315075</v>
      </c>
      <c r="H10" s="43">
        <v>-3.3375346181037338</v>
      </c>
      <c r="I10" s="46"/>
    </row>
    <row r="11" spans="1:11" x14ac:dyDescent="0.2">
      <c r="A11" s="42" t="s">
        <v>377</v>
      </c>
      <c r="B11" s="42" t="s">
        <v>1540</v>
      </c>
      <c r="C11" s="42" t="s">
        <v>106</v>
      </c>
      <c r="D11" s="45">
        <v>561975</v>
      </c>
      <c r="E11" s="43">
        <v>1558.0756879999999</v>
      </c>
      <c r="F11" s="44">
        <v>3.25350841499495</v>
      </c>
      <c r="G11" s="43">
        <v>-1572.4060500000001</v>
      </c>
      <c r="H11" s="43">
        <v>-3.2834324769105598</v>
      </c>
      <c r="I11" s="46"/>
    </row>
    <row r="12" spans="1:11" x14ac:dyDescent="0.2">
      <c r="A12" s="42" t="s">
        <v>378</v>
      </c>
      <c r="B12" s="42" t="s">
        <v>1541</v>
      </c>
      <c r="C12" s="42" t="s">
        <v>215</v>
      </c>
      <c r="D12" s="45">
        <v>808400</v>
      </c>
      <c r="E12" s="43">
        <v>1300.3922399999999</v>
      </c>
      <c r="F12" s="44">
        <v>2.7154246280968399</v>
      </c>
      <c r="G12" s="43">
        <v>-1303.8683599999999</v>
      </c>
      <c r="H12" s="43">
        <v>-2.7226833163355701</v>
      </c>
      <c r="I12" s="46"/>
    </row>
    <row r="13" spans="1:11" x14ac:dyDescent="0.2">
      <c r="A13" s="42" t="s">
        <v>380</v>
      </c>
      <c r="B13" s="42" t="s">
        <v>379</v>
      </c>
      <c r="C13" s="42" t="s">
        <v>150</v>
      </c>
      <c r="D13" s="45">
        <v>105850</v>
      </c>
      <c r="E13" s="43">
        <v>1189.5423000000001</v>
      </c>
      <c r="F13" s="44">
        <v>2.4839524246799298</v>
      </c>
      <c r="G13" s="43">
        <v>-1195.6323</v>
      </c>
      <c r="H13" s="43">
        <v>-2.4966693076914033</v>
      </c>
      <c r="I13" s="46"/>
    </row>
    <row r="14" spans="1:11" x14ac:dyDescent="0.2">
      <c r="A14" s="42" t="s">
        <v>119</v>
      </c>
      <c r="B14" s="42" t="s">
        <v>1542</v>
      </c>
      <c r="C14" s="42" t="s">
        <v>106</v>
      </c>
      <c r="D14" s="45">
        <v>101875</v>
      </c>
      <c r="E14" s="43">
        <v>1152.8175000000001</v>
      </c>
      <c r="F14" s="44">
        <v>2.4072652349886599</v>
      </c>
      <c r="G14" s="43">
        <v>-1158.5225</v>
      </c>
      <c r="H14" s="43">
        <v>-2.4191781771201</v>
      </c>
      <c r="I14" s="46"/>
    </row>
    <row r="15" spans="1:11" x14ac:dyDescent="0.2">
      <c r="A15" s="42" t="s">
        <v>132</v>
      </c>
      <c r="B15" s="42" t="s">
        <v>131</v>
      </c>
      <c r="C15" s="42" t="s">
        <v>106</v>
      </c>
      <c r="D15" s="45">
        <v>129000</v>
      </c>
      <c r="E15" s="43">
        <v>1125.4604999999999</v>
      </c>
      <c r="F15" s="44">
        <v>2.3501394930272599</v>
      </c>
      <c r="G15" s="43">
        <v>-1131.2655</v>
      </c>
      <c r="H15" s="43">
        <v>-2.3622612509717</v>
      </c>
      <c r="I15" s="46"/>
    </row>
    <row r="16" spans="1:11" x14ac:dyDescent="0.2">
      <c r="A16" s="42" t="s">
        <v>232</v>
      </c>
      <c r="B16" s="42" t="s">
        <v>1543</v>
      </c>
      <c r="C16" s="42" t="s">
        <v>106</v>
      </c>
      <c r="D16" s="45">
        <v>1576750</v>
      </c>
      <c r="E16" s="43">
        <v>1100.098475</v>
      </c>
      <c r="F16" s="44">
        <v>2.29717957433119</v>
      </c>
      <c r="G16" s="43">
        <v>-1108.3068499999999</v>
      </c>
      <c r="H16" s="43">
        <v>-2.3143199593212249</v>
      </c>
      <c r="I16" s="46"/>
    </row>
    <row r="17" spans="1:9" x14ac:dyDescent="0.2">
      <c r="A17" s="42" t="s">
        <v>108</v>
      </c>
      <c r="B17" s="42" t="s">
        <v>1515</v>
      </c>
      <c r="C17" s="42" t="s">
        <v>106</v>
      </c>
      <c r="D17" s="45">
        <v>81200</v>
      </c>
      <c r="E17" s="43">
        <v>1094.576</v>
      </c>
      <c r="F17" s="44">
        <v>2.2856477732624199</v>
      </c>
      <c r="G17" s="43">
        <v>-1106.385</v>
      </c>
      <c r="H17" s="43">
        <v>-2.3103068326191538</v>
      </c>
      <c r="I17" s="46"/>
    </row>
    <row r="18" spans="1:9" x14ac:dyDescent="0.2">
      <c r="A18" s="42" t="s">
        <v>287</v>
      </c>
      <c r="B18" s="42" t="s">
        <v>286</v>
      </c>
      <c r="C18" s="42" t="s">
        <v>106</v>
      </c>
      <c r="D18" s="45">
        <v>48800</v>
      </c>
      <c r="E18" s="43">
        <v>972.43759999999997</v>
      </c>
      <c r="F18" s="44">
        <v>2.0306034803217399</v>
      </c>
      <c r="G18" s="43">
        <v>-978.39120000000003</v>
      </c>
      <c r="H18" s="43">
        <v>-2.0430355385642902</v>
      </c>
      <c r="I18" s="46"/>
    </row>
    <row r="19" spans="1:9" x14ac:dyDescent="0.2">
      <c r="A19" s="42" t="s">
        <v>137</v>
      </c>
      <c r="B19" s="42" t="s">
        <v>136</v>
      </c>
      <c r="C19" s="42" t="s">
        <v>138</v>
      </c>
      <c r="D19" s="45">
        <v>13000</v>
      </c>
      <c r="E19" s="43">
        <v>963.17</v>
      </c>
      <c r="F19" s="44">
        <v>2.0112512660365001</v>
      </c>
      <c r="G19" s="43">
        <v>-970.24125000000004</v>
      </c>
      <c r="H19" s="43">
        <v>-2.0260171542130032</v>
      </c>
      <c r="I19" s="46"/>
    </row>
    <row r="20" spans="1:9" x14ac:dyDescent="0.2">
      <c r="A20" s="42" t="s">
        <v>217</v>
      </c>
      <c r="B20" s="42" t="s">
        <v>216</v>
      </c>
      <c r="C20" s="42" t="s">
        <v>114</v>
      </c>
      <c r="D20" s="45">
        <v>275400</v>
      </c>
      <c r="E20" s="43">
        <v>944.34659999999997</v>
      </c>
      <c r="F20" s="44">
        <v>1.97194503029295</v>
      </c>
      <c r="G20" s="43">
        <v>-950.44110000000001</v>
      </c>
      <c r="H20" s="43">
        <v>-1.9846713100160138</v>
      </c>
      <c r="I20" s="46"/>
    </row>
    <row r="21" spans="1:9" x14ac:dyDescent="0.2">
      <c r="A21" s="42" t="s">
        <v>382</v>
      </c>
      <c r="B21" s="42" t="s">
        <v>381</v>
      </c>
      <c r="C21" s="42" t="s">
        <v>230</v>
      </c>
      <c r="D21" s="45">
        <v>9375</v>
      </c>
      <c r="E21" s="43">
        <v>730.875</v>
      </c>
      <c r="F21" s="44">
        <v>1.52618257323673</v>
      </c>
      <c r="G21" s="43">
        <v>-735.75</v>
      </c>
      <c r="H21" s="43">
        <v>-1.5363623441203</v>
      </c>
      <c r="I21" s="46"/>
    </row>
    <row r="22" spans="1:9" x14ac:dyDescent="0.2">
      <c r="A22" s="42" t="s">
        <v>384</v>
      </c>
      <c r="B22" s="42" t="s">
        <v>383</v>
      </c>
      <c r="C22" s="42" t="s">
        <v>255</v>
      </c>
      <c r="D22" s="45">
        <v>55500</v>
      </c>
      <c r="E22" s="43">
        <v>639.85950000000003</v>
      </c>
      <c r="F22" s="44">
        <v>1.33612781695908</v>
      </c>
      <c r="G22" s="43">
        <v>-645.53549999999996</v>
      </c>
      <c r="H22" s="43">
        <v>-1.3479802025047569</v>
      </c>
      <c r="I22" s="46"/>
    </row>
    <row r="23" spans="1:9" x14ac:dyDescent="0.2">
      <c r="A23" s="42" t="s">
        <v>315</v>
      </c>
      <c r="B23" s="42" t="s">
        <v>1544</v>
      </c>
      <c r="C23" s="42" t="s">
        <v>117</v>
      </c>
      <c r="D23" s="45">
        <v>22050</v>
      </c>
      <c r="E23" s="43">
        <v>636.8922</v>
      </c>
      <c r="F23" s="44">
        <v>1.3299316253400399</v>
      </c>
      <c r="G23" s="43">
        <v>-639.78809999999999</v>
      </c>
      <c r="H23" s="43">
        <v>-1.335978722468607</v>
      </c>
      <c r="I23" s="46"/>
    </row>
    <row r="24" spans="1:9" x14ac:dyDescent="0.2">
      <c r="A24" s="42" t="s">
        <v>313</v>
      </c>
      <c r="B24" s="42" t="s">
        <v>1545</v>
      </c>
      <c r="C24" s="42" t="s">
        <v>190</v>
      </c>
      <c r="D24" s="45">
        <v>30800</v>
      </c>
      <c r="E24" s="43">
        <v>606.3904</v>
      </c>
      <c r="F24" s="44">
        <v>1.2662390436915401</v>
      </c>
      <c r="G24" s="43">
        <v>-610.76400000000001</v>
      </c>
      <c r="H24" s="43">
        <v>-1.2753718120887401</v>
      </c>
      <c r="I24" s="46"/>
    </row>
    <row r="25" spans="1:9" x14ac:dyDescent="0.2">
      <c r="A25" s="42" t="s">
        <v>127</v>
      </c>
      <c r="B25" s="42" t="s">
        <v>1546</v>
      </c>
      <c r="C25" s="42" t="s">
        <v>117</v>
      </c>
      <c r="D25" s="45">
        <v>42350</v>
      </c>
      <c r="E25" s="43">
        <v>586.58984999999996</v>
      </c>
      <c r="F25" s="44">
        <v>1.2248923642313001</v>
      </c>
      <c r="G25" s="43">
        <v>-588.23590000000002</v>
      </c>
      <c r="H25" s="43">
        <v>-1.228329576921124</v>
      </c>
      <c r="I25" s="46"/>
    </row>
    <row r="26" spans="1:9" x14ac:dyDescent="0.2">
      <c r="A26" s="42" t="s">
        <v>386</v>
      </c>
      <c r="B26" s="42" t="s">
        <v>385</v>
      </c>
      <c r="C26" s="42" t="s">
        <v>135</v>
      </c>
      <c r="D26" s="45">
        <v>100000</v>
      </c>
      <c r="E26" s="43">
        <v>530.85</v>
      </c>
      <c r="F26" s="44">
        <v>1.1084987432908799</v>
      </c>
      <c r="G26" s="43">
        <v>-533.45000000000005</v>
      </c>
      <c r="H26" s="43">
        <v>-1.1139279544287799</v>
      </c>
      <c r="I26" s="46"/>
    </row>
    <row r="27" spans="1:9" x14ac:dyDescent="0.2">
      <c r="A27" s="42" t="s">
        <v>110</v>
      </c>
      <c r="B27" s="42" t="s">
        <v>109</v>
      </c>
      <c r="C27" s="42" t="s">
        <v>111</v>
      </c>
      <c r="D27" s="45">
        <v>13475</v>
      </c>
      <c r="E27" s="43">
        <v>493.05025000000001</v>
      </c>
      <c r="F27" s="44">
        <v>1.0295668880178099</v>
      </c>
      <c r="G27" s="43">
        <v>-496.73609999999996</v>
      </c>
      <c r="H27" s="43">
        <v>-1.037263525661132</v>
      </c>
      <c r="I27" s="46"/>
    </row>
    <row r="28" spans="1:9" x14ac:dyDescent="0.2">
      <c r="A28" s="42" t="s">
        <v>388</v>
      </c>
      <c r="B28" s="42" t="s">
        <v>1547</v>
      </c>
      <c r="C28" s="42" t="s">
        <v>193</v>
      </c>
      <c r="D28" s="45">
        <v>43450</v>
      </c>
      <c r="E28" s="43">
        <v>490.68085000000002</v>
      </c>
      <c r="F28" s="44">
        <v>1.0246192061446699</v>
      </c>
      <c r="G28" s="43">
        <v>-493.76580000000001</v>
      </c>
      <c r="H28" s="43">
        <v>-1.0310610695677001</v>
      </c>
      <c r="I28" s="46"/>
    </row>
    <row r="29" spans="1:9" x14ac:dyDescent="0.2">
      <c r="A29" s="42" t="s">
        <v>389</v>
      </c>
      <c r="B29" s="42" t="s">
        <v>1548</v>
      </c>
      <c r="C29" s="42" t="s">
        <v>215</v>
      </c>
      <c r="D29" s="45">
        <v>167400</v>
      </c>
      <c r="E29" s="43">
        <v>489.39389999999997</v>
      </c>
      <c r="F29" s="44">
        <v>1.02193185103932</v>
      </c>
      <c r="G29" s="43">
        <v>-492.49079999999998</v>
      </c>
      <c r="H29" s="43">
        <v>-1.0283986679520001</v>
      </c>
      <c r="I29" s="46"/>
    </row>
    <row r="30" spans="1:9" x14ac:dyDescent="0.2">
      <c r="A30" s="42" t="s">
        <v>391</v>
      </c>
      <c r="B30" s="42" t="s">
        <v>390</v>
      </c>
      <c r="C30" s="42" t="s">
        <v>106</v>
      </c>
      <c r="D30" s="45">
        <v>400000</v>
      </c>
      <c r="E30" s="43">
        <v>451.32</v>
      </c>
      <c r="F30" s="44">
        <v>0.94242752721491696</v>
      </c>
      <c r="G30" s="43">
        <v>-454.88</v>
      </c>
      <c r="H30" s="43">
        <v>-0.94986137015758598</v>
      </c>
      <c r="I30" s="46"/>
    </row>
    <row r="31" spans="1:9" x14ac:dyDescent="0.2">
      <c r="A31" s="42" t="s">
        <v>161</v>
      </c>
      <c r="B31" s="42" t="s">
        <v>160</v>
      </c>
      <c r="C31" s="42" t="s">
        <v>162</v>
      </c>
      <c r="D31" s="45">
        <v>108300</v>
      </c>
      <c r="E31" s="43">
        <v>437.47784999999999</v>
      </c>
      <c r="F31" s="44">
        <v>0.91352292915625</v>
      </c>
      <c r="G31" s="43">
        <v>-441.13155</v>
      </c>
      <c r="H31" s="43">
        <v>-0.92115243251569601</v>
      </c>
      <c r="I31" s="46"/>
    </row>
    <row r="32" spans="1:9" x14ac:dyDescent="0.2">
      <c r="A32" s="42" t="s">
        <v>393</v>
      </c>
      <c r="B32" s="42" t="s">
        <v>392</v>
      </c>
      <c r="C32" s="42" t="s">
        <v>394</v>
      </c>
      <c r="D32" s="45">
        <v>57400</v>
      </c>
      <c r="E32" s="43">
        <v>437.35930000000002</v>
      </c>
      <c r="F32" s="44">
        <v>0.91327537800994296</v>
      </c>
      <c r="G32" s="43">
        <v>-440.6311</v>
      </c>
      <c r="H32" s="43">
        <v>-0.92010741377955596</v>
      </c>
      <c r="I32" s="46"/>
    </row>
    <row r="33" spans="1:9" x14ac:dyDescent="0.2">
      <c r="A33" s="42" t="s">
        <v>113</v>
      </c>
      <c r="B33" s="42" t="s">
        <v>112</v>
      </c>
      <c r="C33" s="42" t="s">
        <v>114</v>
      </c>
      <c r="D33" s="45">
        <v>23275</v>
      </c>
      <c r="E33" s="43">
        <v>437.19760000000002</v>
      </c>
      <c r="F33" s="44">
        <v>0.91293772284032704</v>
      </c>
      <c r="G33" s="43">
        <v>-440.31644999999997</v>
      </c>
      <c r="H33" s="43">
        <v>-0.91945037482396297</v>
      </c>
      <c r="I33" s="46"/>
    </row>
    <row r="34" spans="1:9" x14ac:dyDescent="0.2">
      <c r="A34" s="42" t="s">
        <v>395</v>
      </c>
      <c r="B34" s="42" t="s">
        <v>1549</v>
      </c>
      <c r="C34" s="42" t="s">
        <v>396</v>
      </c>
      <c r="D34" s="45">
        <v>8250</v>
      </c>
      <c r="E34" s="43">
        <v>427.62225000000001</v>
      </c>
      <c r="F34" s="44">
        <v>0.89294287789058602</v>
      </c>
      <c r="G34" s="43">
        <v>-430.71474999999998</v>
      </c>
      <c r="H34" s="43">
        <v>-0.8994005069074964</v>
      </c>
      <c r="I34" s="46"/>
    </row>
    <row r="35" spans="1:9" x14ac:dyDescent="0.2">
      <c r="A35" s="42" t="s">
        <v>241</v>
      </c>
      <c r="B35" s="42" t="s">
        <v>240</v>
      </c>
      <c r="C35" s="42" t="s">
        <v>125</v>
      </c>
      <c r="D35" s="45">
        <v>8800</v>
      </c>
      <c r="E35" s="43">
        <v>411.62</v>
      </c>
      <c r="F35" s="44">
        <v>0.85952764945538496</v>
      </c>
      <c r="G35" s="43">
        <v>-414.12799999999999</v>
      </c>
      <c r="H35" s="43">
        <v>-0.86476475004533204</v>
      </c>
      <c r="I35" s="46"/>
    </row>
    <row r="36" spans="1:9" x14ac:dyDescent="0.2">
      <c r="A36" s="42" t="s">
        <v>398</v>
      </c>
      <c r="B36" s="42" t="s">
        <v>397</v>
      </c>
      <c r="C36" s="42" t="s">
        <v>212</v>
      </c>
      <c r="D36" s="45">
        <v>27500</v>
      </c>
      <c r="E36" s="43">
        <v>403.7</v>
      </c>
      <c r="F36" s="44">
        <v>0.84298943706607798</v>
      </c>
      <c r="G36" s="43">
        <v>-406.89</v>
      </c>
      <c r="H36" s="43">
        <v>-0.84965066150066004</v>
      </c>
      <c r="I36" s="46"/>
    </row>
    <row r="37" spans="1:9" x14ac:dyDescent="0.2">
      <c r="A37" s="42" t="s">
        <v>289</v>
      </c>
      <c r="B37" s="42" t="s">
        <v>288</v>
      </c>
      <c r="C37" s="42" t="s">
        <v>162</v>
      </c>
      <c r="D37" s="45">
        <v>8400</v>
      </c>
      <c r="E37" s="43">
        <v>398.70600000000002</v>
      </c>
      <c r="F37" s="44">
        <v>0.83256117536504204</v>
      </c>
      <c r="G37" s="43">
        <v>-401.54520000000002</v>
      </c>
      <c r="H37" s="43">
        <v>-0.83848987392763297</v>
      </c>
      <c r="I37" s="46"/>
    </row>
    <row r="38" spans="1:9" x14ac:dyDescent="0.2">
      <c r="A38" s="42" t="s">
        <v>400</v>
      </c>
      <c r="B38" s="42" t="s">
        <v>1550</v>
      </c>
      <c r="C38" s="42" t="s">
        <v>159</v>
      </c>
      <c r="D38" s="45">
        <v>99200</v>
      </c>
      <c r="E38" s="43">
        <v>398.33760000000001</v>
      </c>
      <c r="F38" s="44">
        <v>0.831791897909964</v>
      </c>
      <c r="G38" s="43">
        <v>-401.16480000000001</v>
      </c>
      <c r="H38" s="43">
        <v>-0.83769553857499501</v>
      </c>
      <c r="I38" s="46"/>
    </row>
    <row r="39" spans="1:9" x14ac:dyDescent="0.2">
      <c r="A39" s="42" t="s">
        <v>402</v>
      </c>
      <c r="B39" s="42" t="s">
        <v>401</v>
      </c>
      <c r="C39" s="42" t="s">
        <v>147</v>
      </c>
      <c r="D39" s="45">
        <v>45900</v>
      </c>
      <c r="E39" s="43">
        <v>386.38619999999997</v>
      </c>
      <c r="F39" s="44">
        <v>0.80683548483552403</v>
      </c>
      <c r="G39" s="43">
        <v>-389.04840000000002</v>
      </c>
      <c r="H39" s="43">
        <v>-0.81239457940911097</v>
      </c>
      <c r="I39" s="46"/>
    </row>
    <row r="40" spans="1:9" x14ac:dyDescent="0.2">
      <c r="A40" s="42" t="s">
        <v>404</v>
      </c>
      <c r="B40" s="42" t="s">
        <v>403</v>
      </c>
      <c r="C40" s="42" t="s">
        <v>156</v>
      </c>
      <c r="D40" s="45">
        <v>20250</v>
      </c>
      <c r="E40" s="43">
        <v>362.59649999999999</v>
      </c>
      <c r="F40" s="44">
        <v>0.75715882937114198</v>
      </c>
      <c r="G40" s="43">
        <v>-364.90499999999997</v>
      </c>
      <c r="H40" s="43">
        <v>-0.76197934241416199</v>
      </c>
      <c r="I40" s="46"/>
    </row>
    <row r="41" spans="1:9" x14ac:dyDescent="0.2">
      <c r="A41" s="42" t="s">
        <v>406</v>
      </c>
      <c r="B41" s="42" t="s">
        <v>405</v>
      </c>
      <c r="C41" s="42" t="s">
        <v>407</v>
      </c>
      <c r="D41" s="45">
        <v>61200</v>
      </c>
      <c r="E41" s="43">
        <v>352.38959999999997</v>
      </c>
      <c r="F41" s="44">
        <v>0.735845208154422</v>
      </c>
      <c r="G41" s="43">
        <v>-354.34800000000001</v>
      </c>
      <c r="H41" s="43">
        <v>-0.73993465703614203</v>
      </c>
      <c r="I41" s="46"/>
    </row>
    <row r="42" spans="1:9" x14ac:dyDescent="0.2">
      <c r="A42" s="42" t="s">
        <v>291</v>
      </c>
      <c r="B42" s="42" t="s">
        <v>290</v>
      </c>
      <c r="C42" s="42" t="s">
        <v>122</v>
      </c>
      <c r="D42" s="45">
        <v>68850</v>
      </c>
      <c r="E42" s="43">
        <v>305.28089999999997</v>
      </c>
      <c r="F42" s="44">
        <v>0.63747479325743295</v>
      </c>
      <c r="G42" s="43">
        <v>-307.34640000000002</v>
      </c>
      <c r="H42" s="43">
        <v>-0.64178788387487096</v>
      </c>
      <c r="I42" s="46"/>
    </row>
    <row r="43" spans="1:9" x14ac:dyDescent="0.2">
      <c r="A43" s="42" t="s">
        <v>214</v>
      </c>
      <c r="B43" s="42" t="s">
        <v>213</v>
      </c>
      <c r="C43" s="42" t="s">
        <v>215</v>
      </c>
      <c r="D43" s="45">
        <v>35100</v>
      </c>
      <c r="E43" s="43">
        <v>303.12360000000001</v>
      </c>
      <c r="F43" s="44">
        <v>0.63297000972366302</v>
      </c>
      <c r="G43" s="43">
        <v>-305.01900000000001</v>
      </c>
      <c r="H43" s="43">
        <v>-0.63692790464319504</v>
      </c>
      <c r="I43" s="46"/>
    </row>
    <row r="44" spans="1:9" x14ac:dyDescent="0.2">
      <c r="A44" s="42" t="s">
        <v>311</v>
      </c>
      <c r="B44" s="42" t="s">
        <v>310</v>
      </c>
      <c r="C44" s="42" t="s">
        <v>141</v>
      </c>
      <c r="D44" s="45">
        <v>67650</v>
      </c>
      <c r="E44" s="43">
        <v>300.16305</v>
      </c>
      <c r="F44" s="44">
        <v>0.626787913172001</v>
      </c>
      <c r="G44" s="43">
        <v>-303.22421250000002</v>
      </c>
      <c r="H44" s="43">
        <v>-0.63318010453351503</v>
      </c>
      <c r="I44" s="46"/>
    </row>
    <row r="45" spans="1:9" x14ac:dyDescent="0.2">
      <c r="A45" s="42" t="s">
        <v>327</v>
      </c>
      <c r="B45" s="42" t="s">
        <v>326</v>
      </c>
      <c r="C45" s="42" t="s">
        <v>117</v>
      </c>
      <c r="D45" s="45">
        <v>18000</v>
      </c>
      <c r="E45" s="43">
        <v>286.38</v>
      </c>
      <c r="F45" s="44">
        <v>0.59800672525881404</v>
      </c>
      <c r="G45" s="43">
        <v>-287.55</v>
      </c>
      <c r="H45" s="43">
        <v>-0.60044987027087104</v>
      </c>
      <c r="I45" s="46"/>
    </row>
    <row r="46" spans="1:9" x14ac:dyDescent="0.2">
      <c r="A46" s="42" t="s">
        <v>409</v>
      </c>
      <c r="B46" s="42" t="s">
        <v>408</v>
      </c>
      <c r="C46" s="42" t="s">
        <v>196</v>
      </c>
      <c r="D46" s="45">
        <v>211500</v>
      </c>
      <c r="E46" s="43">
        <v>284.42520000000002</v>
      </c>
      <c r="F46" s="44">
        <v>0.59392479374636298</v>
      </c>
      <c r="G46" s="43">
        <v>-286.37099999999998</v>
      </c>
      <c r="H46" s="43">
        <v>-0.59798793183564503</v>
      </c>
      <c r="I46" s="46"/>
    </row>
    <row r="47" spans="1:9" x14ac:dyDescent="0.2">
      <c r="A47" s="42" t="s">
        <v>303</v>
      </c>
      <c r="B47" s="42" t="s">
        <v>302</v>
      </c>
      <c r="C47" s="42" t="s">
        <v>215</v>
      </c>
      <c r="D47" s="45">
        <v>96350</v>
      </c>
      <c r="E47" s="43">
        <v>282.4982</v>
      </c>
      <c r="F47" s="44">
        <v>0.58990091302992398</v>
      </c>
      <c r="G47" s="43">
        <v>-284.377025</v>
      </c>
      <c r="H47" s="43">
        <v>-0.59382419672845199</v>
      </c>
      <c r="I47" s="46"/>
    </row>
    <row r="48" spans="1:9" x14ac:dyDescent="0.2">
      <c r="A48" s="42" t="s">
        <v>309</v>
      </c>
      <c r="B48" s="42" t="s">
        <v>308</v>
      </c>
      <c r="C48" s="42" t="s">
        <v>144</v>
      </c>
      <c r="D48" s="45">
        <v>40800</v>
      </c>
      <c r="E48" s="43">
        <v>277.52159999999998</v>
      </c>
      <c r="F48" s="44">
        <v>0.57950898528035</v>
      </c>
      <c r="G48" s="43">
        <v>-278.78640000000001</v>
      </c>
      <c r="H48" s="43">
        <v>-0.58215008768312704</v>
      </c>
      <c r="I48" s="46"/>
    </row>
    <row r="49" spans="1:9" x14ac:dyDescent="0.2">
      <c r="A49" s="42" t="s">
        <v>411</v>
      </c>
      <c r="B49" s="42" t="s">
        <v>410</v>
      </c>
      <c r="C49" s="42" t="s">
        <v>106</v>
      </c>
      <c r="D49" s="45">
        <v>1244000</v>
      </c>
      <c r="E49" s="43">
        <v>264.35000000000002</v>
      </c>
      <c r="F49" s="44">
        <v>0.55200460165572895</v>
      </c>
      <c r="G49" s="43">
        <v>-266.51455999999996</v>
      </c>
      <c r="H49" s="43">
        <v>-0.55652454521752204</v>
      </c>
      <c r="I49" s="46"/>
    </row>
    <row r="50" spans="1:9" x14ac:dyDescent="0.2">
      <c r="A50" s="42" t="s">
        <v>143</v>
      </c>
      <c r="B50" s="42" t="s">
        <v>142</v>
      </c>
      <c r="C50" s="42" t="s">
        <v>144</v>
      </c>
      <c r="D50" s="45">
        <v>7600</v>
      </c>
      <c r="E50" s="43">
        <v>260.452</v>
      </c>
      <c r="F50" s="44">
        <v>0.54386496126513295</v>
      </c>
      <c r="G50" s="43">
        <v>-262.38240000000002</v>
      </c>
      <c r="H50" s="43">
        <v>-0.54789594171921296</v>
      </c>
      <c r="I50" s="46"/>
    </row>
    <row r="51" spans="1:9" x14ac:dyDescent="0.2">
      <c r="A51" s="42" t="s">
        <v>325</v>
      </c>
      <c r="B51" s="42" t="s">
        <v>324</v>
      </c>
      <c r="C51" s="42" t="s">
        <v>215</v>
      </c>
      <c r="D51" s="45">
        <v>68850</v>
      </c>
      <c r="E51" s="43">
        <v>256.70722499999999</v>
      </c>
      <c r="F51" s="44">
        <v>0.536045278904</v>
      </c>
      <c r="G51" s="43">
        <v>-258.221925</v>
      </c>
      <c r="H51" s="43">
        <v>-0.53920821202345504</v>
      </c>
      <c r="I51" s="46"/>
    </row>
    <row r="52" spans="1:9" x14ac:dyDescent="0.2">
      <c r="A52" s="42" t="s">
        <v>334</v>
      </c>
      <c r="B52" s="42" t="s">
        <v>333</v>
      </c>
      <c r="C52" s="42" t="s">
        <v>196</v>
      </c>
      <c r="D52" s="45">
        <v>21600</v>
      </c>
      <c r="E52" s="43">
        <v>246.82320000000001</v>
      </c>
      <c r="F52" s="44">
        <v>0.51540587174349195</v>
      </c>
      <c r="G52" s="43">
        <v>-248.2056</v>
      </c>
      <c r="H52" s="43">
        <v>-0.51829254154235305</v>
      </c>
      <c r="I52" s="46"/>
    </row>
    <row r="53" spans="1:9" x14ac:dyDescent="0.2">
      <c r="A53" s="42" t="s">
        <v>413</v>
      </c>
      <c r="B53" s="42" t="s">
        <v>412</v>
      </c>
      <c r="C53" s="42" t="s">
        <v>162</v>
      </c>
      <c r="D53" s="45">
        <v>16250</v>
      </c>
      <c r="E53" s="43">
        <v>242.64500000000001</v>
      </c>
      <c r="F53" s="44">
        <v>0.50668112944488097</v>
      </c>
      <c r="G53" s="43">
        <v>-244.07499999999999</v>
      </c>
      <c r="H53" s="43">
        <v>-0.50966719557072804</v>
      </c>
      <c r="I53" s="46"/>
    </row>
    <row r="54" spans="1:9" x14ac:dyDescent="0.2">
      <c r="A54" s="42" t="s">
        <v>415</v>
      </c>
      <c r="B54" s="42" t="s">
        <v>414</v>
      </c>
      <c r="C54" s="42" t="s">
        <v>416</v>
      </c>
      <c r="D54" s="45">
        <v>310500</v>
      </c>
      <c r="E54" s="43">
        <v>237.06675000000001</v>
      </c>
      <c r="F54" s="44">
        <v>0.495032861356415</v>
      </c>
      <c r="G54" s="43">
        <v>-238.68135000000001</v>
      </c>
      <c r="H54" s="43">
        <v>-0.49840440147305298</v>
      </c>
      <c r="I54" s="46"/>
    </row>
    <row r="55" spans="1:9" x14ac:dyDescent="0.2">
      <c r="A55" s="42" t="s">
        <v>418</v>
      </c>
      <c r="B55" s="42" t="s">
        <v>417</v>
      </c>
      <c r="C55" s="42" t="s">
        <v>114</v>
      </c>
      <c r="D55" s="45">
        <v>322500</v>
      </c>
      <c r="E55" s="43">
        <v>235.03800000000001</v>
      </c>
      <c r="F55" s="44">
        <v>0.49079651055025197</v>
      </c>
      <c r="G55" s="43">
        <v>-237.30840000000001</v>
      </c>
      <c r="H55" s="43">
        <v>-0.49553746476851979</v>
      </c>
      <c r="I55" s="46"/>
    </row>
    <row r="56" spans="1:9" x14ac:dyDescent="0.2">
      <c r="A56" s="42" t="s">
        <v>239</v>
      </c>
      <c r="B56" s="42" t="s">
        <v>238</v>
      </c>
      <c r="C56" s="42" t="s">
        <v>172</v>
      </c>
      <c r="D56" s="45">
        <v>6475</v>
      </c>
      <c r="E56" s="43">
        <v>218.01325</v>
      </c>
      <c r="F56" s="44">
        <v>0.45524614042716399</v>
      </c>
      <c r="G56" s="43">
        <v>-219.56725</v>
      </c>
      <c r="H56" s="43">
        <v>-0.45849113816112602</v>
      </c>
      <c r="I56" s="46"/>
    </row>
    <row r="57" spans="1:9" x14ac:dyDescent="0.2">
      <c r="A57" s="42" t="s">
        <v>319</v>
      </c>
      <c r="B57" s="42" t="s">
        <v>318</v>
      </c>
      <c r="C57" s="42" t="s">
        <v>215</v>
      </c>
      <c r="D57" s="45">
        <v>10500</v>
      </c>
      <c r="E57" s="43">
        <v>210.672</v>
      </c>
      <c r="F57" s="44">
        <v>0.43991644955557302</v>
      </c>
      <c r="G57" s="43">
        <v>-212.17349999999999</v>
      </c>
      <c r="H57" s="43">
        <v>-0.44305181898771201</v>
      </c>
      <c r="I57" s="46"/>
    </row>
    <row r="58" spans="1:9" x14ac:dyDescent="0.2">
      <c r="A58" s="42" t="s">
        <v>420</v>
      </c>
      <c r="B58" s="42" t="s">
        <v>419</v>
      </c>
      <c r="C58" s="42" t="s">
        <v>215</v>
      </c>
      <c r="D58" s="45">
        <v>69000</v>
      </c>
      <c r="E58" s="43">
        <v>193.75200000000001</v>
      </c>
      <c r="F58" s="44">
        <v>0.40458481399659801</v>
      </c>
      <c r="G58" s="43">
        <v>-195.0975</v>
      </c>
      <c r="H58" s="43">
        <v>-0.407394430760464</v>
      </c>
      <c r="I58" s="46"/>
    </row>
    <row r="59" spans="1:9" x14ac:dyDescent="0.2">
      <c r="A59" s="42" t="s">
        <v>422</v>
      </c>
      <c r="B59" s="42" t="s">
        <v>421</v>
      </c>
      <c r="C59" s="42" t="s">
        <v>106</v>
      </c>
      <c r="D59" s="45">
        <v>145600</v>
      </c>
      <c r="E59" s="43">
        <v>179.68495999999999</v>
      </c>
      <c r="F59" s="44">
        <v>0.37521061005608303</v>
      </c>
      <c r="G59" s="43">
        <v>-181.08271999999999</v>
      </c>
      <c r="H59" s="43">
        <v>-0.37812935396382003</v>
      </c>
      <c r="I59" s="46"/>
    </row>
    <row r="60" spans="1:9" x14ac:dyDescent="0.2">
      <c r="A60" s="42" t="s">
        <v>424</v>
      </c>
      <c r="B60" s="42" t="s">
        <v>423</v>
      </c>
      <c r="C60" s="42" t="s">
        <v>183</v>
      </c>
      <c r="D60" s="45">
        <v>450</v>
      </c>
      <c r="E60" s="43">
        <v>171.6525</v>
      </c>
      <c r="F60" s="44">
        <v>0.35843756340347999</v>
      </c>
      <c r="G60" s="43">
        <v>-173.0025</v>
      </c>
      <c r="H60" s="43">
        <v>-0.36125657687892998</v>
      </c>
      <c r="I60" s="46"/>
    </row>
    <row r="61" spans="1:9" x14ac:dyDescent="0.2">
      <c r="A61" s="42" t="s">
        <v>243</v>
      </c>
      <c r="B61" s="42" t="s">
        <v>242</v>
      </c>
      <c r="C61" s="42" t="s">
        <v>147</v>
      </c>
      <c r="D61" s="45">
        <v>11250</v>
      </c>
      <c r="E61" s="43">
        <v>169.12125</v>
      </c>
      <c r="F61" s="44">
        <v>0.353151913137011</v>
      </c>
      <c r="G61" s="43">
        <v>-170.19</v>
      </c>
      <c r="H61" s="43">
        <v>-0.35538363213840901</v>
      </c>
      <c r="I61" s="46"/>
    </row>
    <row r="62" spans="1:9" x14ac:dyDescent="0.2">
      <c r="A62" s="42" t="s">
        <v>426</v>
      </c>
      <c r="B62" s="42" t="s">
        <v>425</v>
      </c>
      <c r="C62" s="42" t="s">
        <v>138</v>
      </c>
      <c r="D62" s="45">
        <v>14700</v>
      </c>
      <c r="E62" s="43">
        <v>163.86089999999999</v>
      </c>
      <c r="F62" s="44">
        <v>0.34216747051806001</v>
      </c>
      <c r="G62" s="43">
        <v>-164.97810000000001</v>
      </c>
      <c r="H62" s="43">
        <v>-0.344500360780855</v>
      </c>
      <c r="I62" s="46"/>
    </row>
    <row r="63" spans="1:9" x14ac:dyDescent="0.2">
      <c r="A63" s="42" t="s">
        <v>158</v>
      </c>
      <c r="B63" s="42" t="s">
        <v>157</v>
      </c>
      <c r="C63" s="42" t="s">
        <v>159</v>
      </c>
      <c r="D63" s="45">
        <v>6000</v>
      </c>
      <c r="E63" s="43">
        <v>150.864</v>
      </c>
      <c r="F63" s="44">
        <v>0.31502788811874299</v>
      </c>
      <c r="G63" s="43">
        <v>-151.89599999999999</v>
      </c>
      <c r="H63" s="43">
        <v>-0.31718286730886502</v>
      </c>
      <c r="I63" s="46"/>
    </row>
    <row r="64" spans="1:9" x14ac:dyDescent="0.2">
      <c r="A64" s="42" t="s">
        <v>192</v>
      </c>
      <c r="B64" s="42" t="s">
        <v>191</v>
      </c>
      <c r="C64" s="42" t="s">
        <v>193</v>
      </c>
      <c r="D64" s="45">
        <v>21600</v>
      </c>
      <c r="E64" s="43">
        <v>150.63839999999999</v>
      </c>
      <c r="F64" s="44">
        <v>0.31455679964462402</v>
      </c>
      <c r="G64" s="43">
        <v>-151.7508</v>
      </c>
      <c r="H64" s="43">
        <v>-0.31687966674839502</v>
      </c>
      <c r="I64" s="46"/>
    </row>
    <row r="65" spans="1:9" x14ac:dyDescent="0.2">
      <c r="A65" s="42" t="s">
        <v>234</v>
      </c>
      <c r="B65" s="42" t="s">
        <v>233</v>
      </c>
      <c r="C65" s="42" t="s">
        <v>135</v>
      </c>
      <c r="D65" s="45">
        <v>36250</v>
      </c>
      <c r="E65" s="43">
        <v>140.885625</v>
      </c>
      <c r="F65" s="44">
        <v>0.29419146323867401</v>
      </c>
      <c r="G65" s="43">
        <v>-141.828125</v>
      </c>
      <c r="H65" s="43">
        <v>-0.29615955227616397</v>
      </c>
      <c r="I65" s="46"/>
    </row>
    <row r="66" spans="1:9" x14ac:dyDescent="0.2">
      <c r="A66" s="42" t="s">
        <v>428</v>
      </c>
      <c r="B66" s="42" t="s">
        <v>427</v>
      </c>
      <c r="C66" s="42" t="s">
        <v>196</v>
      </c>
      <c r="D66" s="45">
        <v>13125</v>
      </c>
      <c r="E66" s="43">
        <v>139.6171875</v>
      </c>
      <c r="F66" s="44">
        <v>0.29154276516069899</v>
      </c>
      <c r="G66" s="43">
        <v>-140.30437499999999</v>
      </c>
      <c r="H66" s="43">
        <v>-0.2929777213256326</v>
      </c>
      <c r="I66" s="46"/>
    </row>
    <row r="67" spans="1:9" x14ac:dyDescent="0.2">
      <c r="A67" s="42" t="s">
        <v>430</v>
      </c>
      <c r="B67" s="42" t="s">
        <v>429</v>
      </c>
      <c r="C67" s="42" t="s">
        <v>396</v>
      </c>
      <c r="D67" s="45">
        <v>55125</v>
      </c>
      <c r="E67" s="43">
        <v>131.44556249999999</v>
      </c>
      <c r="F67" s="44">
        <v>0.27447911998193902</v>
      </c>
      <c r="G67" s="43">
        <v>-132.26692499999999</v>
      </c>
      <c r="H67" s="43">
        <v>-0.27619425476396098</v>
      </c>
      <c r="I67" s="46"/>
    </row>
    <row r="68" spans="1:9" x14ac:dyDescent="0.2">
      <c r="A68" s="42" t="s">
        <v>432</v>
      </c>
      <c r="B68" s="42" t="s">
        <v>431</v>
      </c>
      <c r="C68" s="42" t="s">
        <v>172</v>
      </c>
      <c r="D68" s="45">
        <v>5500</v>
      </c>
      <c r="E68" s="43">
        <v>129.25</v>
      </c>
      <c r="F68" s="44">
        <v>0.26989443829772197</v>
      </c>
      <c r="G68" s="43">
        <v>-129.7945</v>
      </c>
      <c r="H68" s="43">
        <v>-0.27103144039948701</v>
      </c>
      <c r="I68" s="46"/>
    </row>
    <row r="69" spans="1:9" x14ac:dyDescent="0.2">
      <c r="A69" s="42" t="s">
        <v>434</v>
      </c>
      <c r="B69" s="42" t="s">
        <v>433</v>
      </c>
      <c r="C69" s="42" t="s">
        <v>147</v>
      </c>
      <c r="D69" s="45">
        <v>2200</v>
      </c>
      <c r="E69" s="43">
        <v>125.169</v>
      </c>
      <c r="F69" s="44">
        <v>0.26137266496934303</v>
      </c>
      <c r="G69" s="43">
        <v>-126.01600000000001</v>
      </c>
      <c r="H69" s="43">
        <v>-0.26314133490542202</v>
      </c>
      <c r="I69" s="46"/>
    </row>
    <row r="70" spans="1:9" x14ac:dyDescent="0.2">
      <c r="A70" s="42" t="s">
        <v>436</v>
      </c>
      <c r="B70" s="42" t="s">
        <v>435</v>
      </c>
      <c r="C70" s="42" t="s">
        <v>106</v>
      </c>
      <c r="D70" s="45">
        <v>17000</v>
      </c>
      <c r="E70" s="43">
        <v>124.33799999999999</v>
      </c>
      <c r="F70" s="44">
        <v>0.25963740556334403</v>
      </c>
      <c r="G70" s="43">
        <v>-125.2475</v>
      </c>
      <c r="H70" s="43">
        <v>-0.26153658538254498</v>
      </c>
      <c r="I70" s="46"/>
    </row>
    <row r="71" spans="1:9" x14ac:dyDescent="0.2">
      <c r="A71" s="42" t="s">
        <v>438</v>
      </c>
      <c r="B71" s="42" t="s">
        <v>437</v>
      </c>
      <c r="C71" s="42" t="s">
        <v>396</v>
      </c>
      <c r="D71" s="45">
        <v>15300</v>
      </c>
      <c r="E71" s="43">
        <v>113.36535000000001</v>
      </c>
      <c r="F71" s="44">
        <v>0.236724777258605</v>
      </c>
      <c r="G71" s="43">
        <v>-114.20685</v>
      </c>
      <c r="H71" s="43">
        <v>-0.23848196232496899</v>
      </c>
      <c r="I71" s="46"/>
    </row>
    <row r="72" spans="1:9" x14ac:dyDescent="0.2">
      <c r="A72" s="42" t="s">
        <v>440</v>
      </c>
      <c r="B72" s="42" t="s">
        <v>439</v>
      </c>
      <c r="C72" s="42" t="s">
        <v>215</v>
      </c>
      <c r="D72" s="45">
        <v>20000</v>
      </c>
      <c r="E72" s="43">
        <v>113</v>
      </c>
      <c r="F72" s="44">
        <v>0.235961868685823</v>
      </c>
      <c r="G72" s="43">
        <v>-113.82</v>
      </c>
      <c r="H72" s="43">
        <v>-0.237674158352393</v>
      </c>
      <c r="I72" s="46"/>
    </row>
    <row r="73" spans="1:9" x14ac:dyDescent="0.2">
      <c r="A73" s="42" t="s">
        <v>195</v>
      </c>
      <c r="B73" s="42" t="s">
        <v>194</v>
      </c>
      <c r="C73" s="42" t="s">
        <v>196</v>
      </c>
      <c r="D73" s="45">
        <v>60500</v>
      </c>
      <c r="E73" s="43">
        <v>102.10585</v>
      </c>
      <c r="F73" s="44">
        <v>0.21321316079428601</v>
      </c>
      <c r="G73" s="43">
        <v>-102.89234999999999</v>
      </c>
      <c r="H73" s="43">
        <v>-0.214855497163502</v>
      </c>
      <c r="I73" s="46"/>
    </row>
    <row r="74" spans="1:9" x14ac:dyDescent="0.2">
      <c r="A74" s="42" t="s">
        <v>129</v>
      </c>
      <c r="B74" s="42" t="s">
        <v>128</v>
      </c>
      <c r="C74" s="42" t="s">
        <v>130</v>
      </c>
      <c r="D74" s="45">
        <v>800</v>
      </c>
      <c r="E74" s="43">
        <v>97.775999999999996</v>
      </c>
      <c r="F74" s="44">
        <v>0.20417174931526599</v>
      </c>
      <c r="G74" s="43">
        <v>-98.263999999999996</v>
      </c>
      <c r="H74" s="43">
        <v>-0.205190770482688</v>
      </c>
      <c r="I74" s="46"/>
    </row>
    <row r="75" spans="1:9" x14ac:dyDescent="0.2">
      <c r="A75" s="42" t="s">
        <v>442</v>
      </c>
      <c r="B75" s="42" t="s">
        <v>441</v>
      </c>
      <c r="C75" s="42" t="s">
        <v>230</v>
      </c>
      <c r="D75" s="45">
        <v>4500</v>
      </c>
      <c r="E75" s="43">
        <v>91.808999999999997</v>
      </c>
      <c r="F75" s="44">
        <v>0.19171170975377599</v>
      </c>
      <c r="G75" s="43">
        <v>-92.394000000000005</v>
      </c>
      <c r="H75" s="43">
        <v>-0.19293328225980499</v>
      </c>
      <c r="I75" s="46"/>
    </row>
    <row r="76" spans="1:9" x14ac:dyDescent="0.2">
      <c r="A76" s="42" t="s">
        <v>444</v>
      </c>
      <c r="B76" s="42" t="s">
        <v>443</v>
      </c>
      <c r="C76" s="42" t="s">
        <v>394</v>
      </c>
      <c r="D76" s="45">
        <v>37500</v>
      </c>
      <c r="E76" s="43">
        <v>80.201250000000002</v>
      </c>
      <c r="F76" s="44">
        <v>0.167472892220698</v>
      </c>
      <c r="G76" s="43">
        <v>-80.673749999999998</v>
      </c>
      <c r="H76" s="43">
        <v>-0.16845954693710499</v>
      </c>
      <c r="I76" s="46"/>
    </row>
    <row r="77" spans="1:9" x14ac:dyDescent="0.2">
      <c r="A77" s="42" t="s">
        <v>446</v>
      </c>
      <c r="B77" s="42" t="s">
        <v>445</v>
      </c>
      <c r="C77" s="42" t="s">
        <v>230</v>
      </c>
      <c r="D77" s="45">
        <v>56250</v>
      </c>
      <c r="E77" s="43">
        <v>78.294375000000002</v>
      </c>
      <c r="F77" s="44">
        <v>0.16349103568662501</v>
      </c>
      <c r="G77" s="43">
        <v>-78.845624999999998</v>
      </c>
      <c r="H77" s="43">
        <v>-0.16464213285576701</v>
      </c>
      <c r="I77" s="46"/>
    </row>
    <row r="78" spans="1:9" x14ac:dyDescent="0.2">
      <c r="A78" s="42" t="s">
        <v>448</v>
      </c>
      <c r="B78" s="42" t="s">
        <v>447</v>
      </c>
      <c r="C78" s="42" t="s">
        <v>215</v>
      </c>
      <c r="D78" s="45">
        <v>30525</v>
      </c>
      <c r="E78" s="43">
        <v>68.263057500000002</v>
      </c>
      <c r="F78" s="44">
        <v>0.14254405849475901</v>
      </c>
      <c r="G78" s="43">
        <v>-68.696512499999997</v>
      </c>
      <c r="H78" s="43">
        <v>-0.14344918107698201</v>
      </c>
      <c r="I78" s="46"/>
    </row>
    <row r="79" spans="1:9" x14ac:dyDescent="0.2">
      <c r="A79" s="42" t="s">
        <v>450</v>
      </c>
      <c r="B79" s="42" t="s">
        <v>449</v>
      </c>
      <c r="C79" s="42" t="s">
        <v>144</v>
      </c>
      <c r="D79" s="45">
        <v>875</v>
      </c>
      <c r="E79" s="43">
        <v>61.298124999999999</v>
      </c>
      <c r="F79" s="44">
        <v>0.12800017807024</v>
      </c>
      <c r="G79" s="43">
        <v>-61.748750000000001</v>
      </c>
      <c r="H79" s="43">
        <v>-0.12894115432755501</v>
      </c>
      <c r="I79" s="46"/>
    </row>
    <row r="80" spans="1:9" x14ac:dyDescent="0.2">
      <c r="A80" s="42" t="s">
        <v>452</v>
      </c>
      <c r="B80" s="42" t="s">
        <v>451</v>
      </c>
      <c r="C80" s="42" t="s">
        <v>147</v>
      </c>
      <c r="D80" s="45">
        <v>5500</v>
      </c>
      <c r="E80" s="43">
        <v>59.6145</v>
      </c>
      <c r="F80" s="44">
        <v>0.124484502838681</v>
      </c>
      <c r="G80" s="43">
        <v>-59.895000000000003</v>
      </c>
      <c r="H80" s="43">
        <v>-0.12507023119413599</v>
      </c>
      <c r="I80" s="46"/>
    </row>
    <row r="81" spans="1:9" x14ac:dyDescent="0.2">
      <c r="A81" s="42" t="s">
        <v>299</v>
      </c>
      <c r="B81" s="42" t="s">
        <v>298</v>
      </c>
      <c r="C81" s="42" t="s">
        <v>122</v>
      </c>
      <c r="D81" s="45">
        <v>15800</v>
      </c>
      <c r="E81" s="43">
        <v>53.664700000000003</v>
      </c>
      <c r="F81" s="44">
        <v>0.112060379597027</v>
      </c>
      <c r="G81" s="43">
        <v>-53.949100000000001</v>
      </c>
      <c r="H81" s="43">
        <v>-0.112654251769189</v>
      </c>
      <c r="I81" s="46"/>
    </row>
    <row r="82" spans="1:9" x14ac:dyDescent="0.2">
      <c r="A82" s="42" t="s">
        <v>454</v>
      </c>
      <c r="B82" s="42" t="s">
        <v>453</v>
      </c>
      <c r="C82" s="42" t="s">
        <v>117</v>
      </c>
      <c r="D82" s="45">
        <v>1100</v>
      </c>
      <c r="E82" s="43">
        <v>53.047499999999999</v>
      </c>
      <c r="F82" s="44">
        <v>0.110771568399214</v>
      </c>
      <c r="G82" s="43">
        <v>-53.35</v>
      </c>
      <c r="H82" s="43">
        <v>-0.11140323623352801</v>
      </c>
      <c r="I82" s="46"/>
    </row>
    <row r="83" spans="1:9" x14ac:dyDescent="0.2">
      <c r="A83" s="42" t="s">
        <v>456</v>
      </c>
      <c r="B83" s="42" t="s">
        <v>455</v>
      </c>
      <c r="C83" s="42" t="s">
        <v>172</v>
      </c>
      <c r="D83" s="45">
        <v>10575</v>
      </c>
      <c r="E83" s="43">
        <v>48.042225000000002</v>
      </c>
      <c r="F83" s="44">
        <v>0.10031976271526299</v>
      </c>
      <c r="G83" s="43">
        <v>-48.661449999999995</v>
      </c>
      <c r="H83" s="43">
        <v>-0.10161280243328971</v>
      </c>
      <c r="I83" s="46"/>
    </row>
    <row r="84" spans="1:9" x14ac:dyDescent="0.2">
      <c r="A84" s="42" t="s">
        <v>458</v>
      </c>
      <c r="B84" s="42" t="s">
        <v>457</v>
      </c>
      <c r="C84" s="42" t="s">
        <v>459</v>
      </c>
      <c r="D84" s="45">
        <v>48825</v>
      </c>
      <c r="E84" s="43">
        <v>42.575400000000002</v>
      </c>
      <c r="F84" s="44">
        <v>8.8904167646428306E-2</v>
      </c>
      <c r="G84" s="43">
        <v>-42.809759999999997</v>
      </c>
      <c r="H84" s="43">
        <v>-8.9393548385766394E-2</v>
      </c>
      <c r="I84" s="46"/>
    </row>
    <row r="85" spans="1:9" x14ac:dyDescent="0.2">
      <c r="A85" s="42" t="s">
        <v>140</v>
      </c>
      <c r="B85" s="42" t="s">
        <v>139</v>
      </c>
      <c r="C85" s="42" t="s">
        <v>141</v>
      </c>
      <c r="D85" s="45">
        <v>3200</v>
      </c>
      <c r="E85" s="43">
        <v>42.377600000000001</v>
      </c>
      <c r="F85" s="44">
        <v>8.8491129968321605E-2</v>
      </c>
      <c r="G85" s="43">
        <v>-42.761600000000001</v>
      </c>
      <c r="H85" s="43">
        <v>-8.9292982690227396E-2</v>
      </c>
      <c r="I85" s="46"/>
    </row>
    <row r="86" spans="1:9" x14ac:dyDescent="0.2">
      <c r="A86" s="42" t="s">
        <v>149</v>
      </c>
      <c r="B86" s="42" t="s">
        <v>148</v>
      </c>
      <c r="C86" s="42" t="s">
        <v>150</v>
      </c>
      <c r="D86" s="45">
        <v>2450</v>
      </c>
      <c r="E86" s="43">
        <v>41.698999999999998</v>
      </c>
      <c r="F86" s="44">
        <v>8.7074105861328605E-2</v>
      </c>
      <c r="G86" s="43">
        <v>-41.872950000000003</v>
      </c>
      <c r="H86" s="43">
        <v>-8.7437340968035696E-2</v>
      </c>
      <c r="I86" s="46"/>
    </row>
    <row r="87" spans="1:9" x14ac:dyDescent="0.2">
      <c r="A87" s="42" t="s">
        <v>297</v>
      </c>
      <c r="B87" s="42" t="s">
        <v>296</v>
      </c>
      <c r="C87" s="42" t="s">
        <v>106</v>
      </c>
      <c r="D87" s="45">
        <v>14625</v>
      </c>
      <c r="E87" s="43">
        <v>37.811475000000002</v>
      </c>
      <c r="F87" s="44">
        <v>7.8956338927144099E-2</v>
      </c>
      <c r="G87" s="43">
        <v>-38.080575000000003</v>
      </c>
      <c r="H87" s="43">
        <v>-7.9518262279917207E-2</v>
      </c>
      <c r="I87" s="46"/>
    </row>
    <row r="88" spans="1:9" x14ac:dyDescent="0.2">
      <c r="A88" s="42" t="s">
        <v>461</v>
      </c>
      <c r="B88" s="42" t="s">
        <v>460</v>
      </c>
      <c r="C88" s="42" t="s">
        <v>199</v>
      </c>
      <c r="D88" s="45">
        <v>500</v>
      </c>
      <c r="E88" s="43">
        <v>36.43</v>
      </c>
      <c r="F88" s="44">
        <v>7.6071600674553402E-2</v>
      </c>
      <c r="G88" s="43">
        <v>-36.697499999999998</v>
      </c>
      <c r="H88" s="43">
        <v>-7.6630182974318506E-2</v>
      </c>
      <c r="I88" s="46"/>
    </row>
    <row r="89" spans="1:9" x14ac:dyDescent="0.2">
      <c r="A89" s="42" t="s">
        <v>463</v>
      </c>
      <c r="B89" s="42" t="s">
        <v>462</v>
      </c>
      <c r="C89" s="42" t="s">
        <v>177</v>
      </c>
      <c r="D89" s="45">
        <v>5000</v>
      </c>
      <c r="E89" s="43">
        <v>36.015000000000001</v>
      </c>
      <c r="F89" s="44">
        <v>7.5205015050618704E-2</v>
      </c>
      <c r="G89" s="43">
        <v>-36.255000000000003</v>
      </c>
      <c r="H89" s="43">
        <v>-7.5706173001809901E-2</v>
      </c>
      <c r="I89" s="46"/>
    </row>
    <row r="90" spans="1:9" x14ac:dyDescent="0.2">
      <c r="A90" s="42" t="s">
        <v>465</v>
      </c>
      <c r="B90" s="42" t="s">
        <v>464</v>
      </c>
      <c r="C90" s="42" t="s">
        <v>190</v>
      </c>
      <c r="D90" s="45">
        <v>4950</v>
      </c>
      <c r="E90" s="43">
        <v>35.293500000000002</v>
      </c>
      <c r="F90" s="44">
        <v>7.3698408959850401E-2</v>
      </c>
      <c r="G90" s="43">
        <v>-35.55585</v>
      </c>
      <c r="H90" s="43">
        <v>-7.4246237245246205E-2</v>
      </c>
      <c r="I90" s="46"/>
    </row>
    <row r="91" spans="1:9" x14ac:dyDescent="0.2">
      <c r="A91" s="42" t="s">
        <v>467</v>
      </c>
      <c r="B91" s="42" t="s">
        <v>466</v>
      </c>
      <c r="C91" s="42" t="s">
        <v>153</v>
      </c>
      <c r="D91" s="45">
        <v>12600</v>
      </c>
      <c r="E91" s="43">
        <v>35.128799999999998</v>
      </c>
      <c r="F91" s="44">
        <v>7.3354489315845497E-2</v>
      </c>
      <c r="G91" s="43">
        <v>-35.311500000000002</v>
      </c>
      <c r="H91" s="43">
        <v>-7.3735995806189794E-2</v>
      </c>
      <c r="I91" s="46"/>
    </row>
    <row r="92" spans="1:9" x14ac:dyDescent="0.2">
      <c r="A92" s="42" t="s">
        <v>469</v>
      </c>
      <c r="B92" s="42" t="s">
        <v>468</v>
      </c>
      <c r="C92" s="42" t="s">
        <v>117</v>
      </c>
      <c r="D92" s="45">
        <v>1100</v>
      </c>
      <c r="E92" s="43">
        <v>29.2028</v>
      </c>
      <c r="F92" s="44">
        <v>6.0980064237684498E-2</v>
      </c>
      <c r="G92" s="43">
        <v>-29.386500000000002</v>
      </c>
      <c r="H92" s="43">
        <v>-6.1363658886158801E-2</v>
      </c>
      <c r="I92" s="46"/>
    </row>
    <row r="93" spans="1:9" x14ac:dyDescent="0.2">
      <c r="A93" s="42" t="s">
        <v>307</v>
      </c>
      <c r="B93" s="42" t="s">
        <v>306</v>
      </c>
      <c r="C93" s="42" t="s">
        <v>135</v>
      </c>
      <c r="D93" s="45">
        <v>9500</v>
      </c>
      <c r="E93" s="43">
        <v>26.623750000000001</v>
      </c>
      <c r="F93" s="44">
        <v>5.5594600012603398E-2</v>
      </c>
      <c r="G93" s="43">
        <v>-26.80425</v>
      </c>
      <c r="H93" s="43">
        <v>-5.5971512555061699E-2</v>
      </c>
      <c r="I93" s="46"/>
    </row>
    <row r="94" spans="1:9" x14ac:dyDescent="0.2">
      <c r="A94" s="42" t="s">
        <v>471</v>
      </c>
      <c r="B94" s="42" t="s">
        <v>470</v>
      </c>
      <c r="C94" s="42" t="s">
        <v>177</v>
      </c>
      <c r="D94" s="45">
        <v>3500</v>
      </c>
      <c r="E94" s="43">
        <v>24.513999999999999</v>
      </c>
      <c r="F94" s="44">
        <v>5.11891083979139E-2</v>
      </c>
      <c r="G94" s="43">
        <v>-24.690750000000001</v>
      </c>
      <c r="H94" s="43">
        <v>-5.1558190347384798E-2</v>
      </c>
      <c r="I94" s="46"/>
    </row>
    <row r="95" spans="1:9" x14ac:dyDescent="0.2">
      <c r="A95" s="42" t="s">
        <v>473</v>
      </c>
      <c r="B95" s="42" t="s">
        <v>472</v>
      </c>
      <c r="C95" s="42" t="s">
        <v>212</v>
      </c>
      <c r="D95" s="45">
        <v>800</v>
      </c>
      <c r="E95" s="43">
        <v>22.588799999999999</v>
      </c>
      <c r="F95" s="44">
        <v>4.7168986366109E-2</v>
      </c>
      <c r="G95" s="43">
        <v>-22.68</v>
      </c>
      <c r="H95" s="43">
        <v>-4.7359426387561701E-2</v>
      </c>
      <c r="I95" s="46"/>
    </row>
    <row r="96" spans="1:9" x14ac:dyDescent="0.2">
      <c r="A96" s="42" t="s">
        <v>174</v>
      </c>
      <c r="B96" s="42" t="s">
        <v>173</v>
      </c>
      <c r="C96" s="42" t="s">
        <v>172</v>
      </c>
      <c r="D96" s="45">
        <v>7200</v>
      </c>
      <c r="E96" s="43">
        <v>20.973600000000001</v>
      </c>
      <c r="F96" s="44">
        <v>4.37961933545927E-2</v>
      </c>
      <c r="G96" s="43">
        <v>-21.0852</v>
      </c>
      <c r="H96" s="43">
        <v>-4.40292318018966E-2</v>
      </c>
      <c r="I96" s="46"/>
    </row>
    <row r="97" spans="1:9" x14ac:dyDescent="0.2">
      <c r="A97" s="42" t="s">
        <v>182</v>
      </c>
      <c r="B97" s="42" t="s">
        <v>181</v>
      </c>
      <c r="C97" s="42" t="s">
        <v>183</v>
      </c>
      <c r="D97" s="45">
        <v>600</v>
      </c>
      <c r="E97" s="43">
        <v>18.580200000000001</v>
      </c>
      <c r="F97" s="44">
        <v>3.87983956863392E-2</v>
      </c>
      <c r="G97" s="43">
        <v>-18.712800000000001</v>
      </c>
      <c r="H97" s="43">
        <v>-3.9075285454372298E-2</v>
      </c>
      <c r="I97" s="46"/>
    </row>
    <row r="98" spans="1:9" x14ac:dyDescent="0.2">
      <c r="A98" s="42" t="s">
        <v>475</v>
      </c>
      <c r="B98" s="42" t="s">
        <v>474</v>
      </c>
      <c r="C98" s="42" t="s">
        <v>476</v>
      </c>
      <c r="D98" s="45">
        <v>2300</v>
      </c>
      <c r="E98" s="43">
        <v>10.7134</v>
      </c>
      <c r="F98" s="44">
        <v>2.2371273309546E-2</v>
      </c>
      <c r="G98" s="43">
        <v>-10.789300000000001</v>
      </c>
      <c r="H98" s="43">
        <v>-2.2529764511610199E-2</v>
      </c>
      <c r="I98" s="46"/>
    </row>
    <row r="99" spans="1:9" x14ac:dyDescent="0.2">
      <c r="A99" s="42" t="s">
        <v>478</v>
      </c>
      <c r="B99" s="42" t="s">
        <v>477</v>
      </c>
      <c r="C99" s="42" t="s">
        <v>190</v>
      </c>
      <c r="D99" s="45">
        <v>350</v>
      </c>
      <c r="E99" s="43">
        <v>5.53735</v>
      </c>
      <c r="F99" s="44">
        <v>1.15628624209508E-2</v>
      </c>
      <c r="G99" s="43">
        <v>-5.5670999999999999</v>
      </c>
      <c r="H99" s="43">
        <v>-1.16249851253172E-2</v>
      </c>
      <c r="I99" s="46"/>
    </row>
    <row r="100" spans="1:9" x14ac:dyDescent="0.2">
      <c r="A100" s="42" t="s">
        <v>480</v>
      </c>
      <c r="B100" s="42" t="s">
        <v>479</v>
      </c>
      <c r="C100" s="42" t="s">
        <v>106</v>
      </c>
      <c r="D100" s="45">
        <v>700</v>
      </c>
      <c r="E100" s="43">
        <v>5.1488500000000004</v>
      </c>
      <c r="F100" s="44">
        <v>1.0751612987460199E-2</v>
      </c>
      <c r="G100" s="43">
        <v>-5.2013499999999997</v>
      </c>
      <c r="H100" s="43">
        <v>-1.08612412892832E-2</v>
      </c>
      <c r="I100" s="46"/>
    </row>
    <row r="101" spans="1:9" x14ac:dyDescent="0.2">
      <c r="A101" s="41" t="s">
        <v>27</v>
      </c>
      <c r="B101" s="41"/>
      <c r="C101" s="41"/>
      <c r="D101" s="41"/>
      <c r="E101" s="47">
        <f>SUM(E7:E100)</f>
        <v>37043.594050499982</v>
      </c>
      <c r="F101" s="48">
        <f>SUM(F7:F100)</f>
        <v>77.352882079601926</v>
      </c>
      <c r="G101" s="47">
        <f>SUM(G7:G100)</f>
        <v>-37298.930837500004</v>
      </c>
      <c r="H101" s="47">
        <f>SUM(H7:H100)</f>
        <v>-77.886065667254599</v>
      </c>
      <c r="I101" s="41"/>
    </row>
    <row r="102" spans="1:9" x14ac:dyDescent="0.2">
      <c r="A102" s="42"/>
      <c r="B102" s="42"/>
      <c r="C102" s="42"/>
      <c r="D102" s="42"/>
      <c r="E102" s="43"/>
      <c r="F102" s="44"/>
      <c r="G102" s="43"/>
      <c r="H102" s="46"/>
      <c r="I102" s="42"/>
    </row>
    <row r="103" spans="1:9" x14ac:dyDescent="0.2">
      <c r="A103" s="41" t="s">
        <v>19</v>
      </c>
      <c r="B103" s="42"/>
      <c r="C103" s="42"/>
      <c r="D103" s="42"/>
      <c r="E103" s="43"/>
      <c r="F103" s="44"/>
      <c r="G103" s="43"/>
      <c r="H103" s="43"/>
      <c r="I103" s="42"/>
    </row>
    <row r="104" spans="1:9" x14ac:dyDescent="0.2">
      <c r="A104" s="41" t="s">
        <v>20</v>
      </c>
      <c r="B104" s="42"/>
      <c r="C104" s="42"/>
      <c r="D104" s="42"/>
      <c r="E104" s="43"/>
      <c r="F104" s="44"/>
      <c r="G104" s="43"/>
      <c r="H104" s="42"/>
      <c r="I104" s="42"/>
    </row>
    <row r="105" spans="1:9" x14ac:dyDescent="0.2">
      <c r="A105" s="42" t="s">
        <v>26</v>
      </c>
      <c r="B105" s="42" t="s">
        <v>25</v>
      </c>
      <c r="C105" s="42" t="s">
        <v>24</v>
      </c>
      <c r="D105" s="45">
        <v>1494</v>
      </c>
      <c r="E105" s="43">
        <v>1562.1488099999999</v>
      </c>
      <c r="F105" s="44">
        <v>3.2620137378135801</v>
      </c>
      <c r="G105" s="46"/>
      <c r="H105" s="46"/>
      <c r="I105" s="46">
        <v>8.3263999999999996</v>
      </c>
    </row>
    <row r="106" spans="1:9" x14ac:dyDescent="0.2">
      <c r="A106" s="42" t="s">
        <v>94</v>
      </c>
      <c r="B106" s="42" t="s">
        <v>93</v>
      </c>
      <c r="C106" s="42" t="s">
        <v>21</v>
      </c>
      <c r="D106" s="45">
        <v>1000</v>
      </c>
      <c r="E106" s="43">
        <v>1035.6370136999999</v>
      </c>
      <c r="F106" s="44">
        <v>2.1625738498482998</v>
      </c>
      <c r="G106" s="46"/>
      <c r="H106" s="46"/>
      <c r="I106" s="46">
        <v>7.4977999999999998</v>
      </c>
    </row>
    <row r="107" spans="1:9" x14ac:dyDescent="0.2">
      <c r="A107" s="42" t="s">
        <v>23</v>
      </c>
      <c r="B107" s="42" t="s">
        <v>22</v>
      </c>
      <c r="C107" s="42" t="s">
        <v>24</v>
      </c>
      <c r="D107" s="45">
        <v>871</v>
      </c>
      <c r="E107" s="43">
        <v>913.244371</v>
      </c>
      <c r="F107" s="44">
        <v>1.90699865794663</v>
      </c>
      <c r="G107" s="46"/>
      <c r="H107" s="46"/>
      <c r="I107" s="46">
        <v>8.3815000000000008</v>
      </c>
    </row>
    <row r="108" spans="1:9" x14ac:dyDescent="0.2">
      <c r="A108" s="41" t="s">
        <v>27</v>
      </c>
      <c r="B108" s="41"/>
      <c r="C108" s="41"/>
      <c r="D108" s="41"/>
      <c r="E108" s="47">
        <f>SUM(E104:E107)</f>
        <v>3511.0301946999998</v>
      </c>
      <c r="F108" s="48">
        <f>SUM(F104:F107)</f>
        <v>7.3315862456085101</v>
      </c>
      <c r="G108" s="47"/>
      <c r="H108" s="41"/>
      <c r="I108" s="41"/>
    </row>
    <row r="109" spans="1:9" x14ac:dyDescent="0.2">
      <c r="A109" s="42"/>
      <c r="B109" s="42"/>
      <c r="C109" s="42"/>
      <c r="D109" s="42"/>
      <c r="E109" s="43"/>
      <c r="F109" s="44"/>
      <c r="G109" s="43"/>
      <c r="H109" s="42"/>
      <c r="I109" s="42"/>
    </row>
    <row r="110" spans="1:9" x14ac:dyDescent="0.2">
      <c r="A110" s="41" t="s">
        <v>28</v>
      </c>
      <c r="B110" s="42"/>
      <c r="C110" s="42"/>
      <c r="D110" s="42"/>
      <c r="E110" s="43"/>
      <c r="F110" s="44"/>
      <c r="G110" s="43"/>
      <c r="H110" s="42"/>
      <c r="I110" s="42"/>
    </row>
    <row r="111" spans="1:9" x14ac:dyDescent="0.2">
      <c r="A111" s="41" t="s">
        <v>29</v>
      </c>
      <c r="B111" s="42"/>
      <c r="C111" s="42"/>
      <c r="D111" s="42"/>
      <c r="E111" s="43"/>
      <c r="F111" s="44"/>
      <c r="G111" s="43"/>
      <c r="H111" s="42"/>
      <c r="I111" s="42"/>
    </row>
    <row r="112" spans="1:9" x14ac:dyDescent="0.2">
      <c r="A112" s="42" t="s">
        <v>58</v>
      </c>
      <c r="B112" s="42" t="s">
        <v>57</v>
      </c>
      <c r="C112" s="42" t="s">
        <v>30</v>
      </c>
      <c r="D112" s="45">
        <v>200</v>
      </c>
      <c r="E112" s="43">
        <v>979.12300000000005</v>
      </c>
      <c r="F112" s="44">
        <v>2.0445636526838</v>
      </c>
      <c r="G112" s="46"/>
      <c r="H112" s="46"/>
      <c r="I112" s="46">
        <v>6.0800999999999998</v>
      </c>
    </row>
    <row r="113" spans="1:9" x14ac:dyDescent="0.2">
      <c r="A113" s="41" t="s">
        <v>27</v>
      </c>
      <c r="B113" s="41"/>
      <c r="C113" s="41"/>
      <c r="D113" s="41"/>
      <c r="E113" s="47">
        <f>SUM(E111:E112)</f>
        <v>979.12300000000005</v>
      </c>
      <c r="F113" s="48">
        <f>SUM(F111:F112)</f>
        <v>2.0445636526838</v>
      </c>
      <c r="G113" s="47"/>
      <c r="H113" s="41"/>
      <c r="I113" s="41"/>
    </row>
    <row r="114" spans="1:9" x14ac:dyDescent="0.2">
      <c r="A114" s="42"/>
      <c r="B114" s="42"/>
      <c r="C114" s="42"/>
      <c r="D114" s="42"/>
      <c r="E114" s="43"/>
      <c r="F114" s="44"/>
      <c r="G114" s="43"/>
      <c r="H114" s="42"/>
      <c r="I114" s="42"/>
    </row>
    <row r="115" spans="1:9" x14ac:dyDescent="0.2">
      <c r="A115" s="41" t="s">
        <v>33</v>
      </c>
      <c r="B115" s="42"/>
      <c r="C115" s="42"/>
      <c r="D115" s="42"/>
      <c r="E115" s="43"/>
      <c r="F115" s="44"/>
      <c r="G115" s="43"/>
      <c r="H115" s="42"/>
      <c r="I115" s="42"/>
    </row>
    <row r="116" spans="1:9" x14ac:dyDescent="0.2">
      <c r="A116" s="42" t="s">
        <v>481</v>
      </c>
      <c r="B116" s="42" t="s">
        <v>1551</v>
      </c>
      <c r="C116" s="42" t="s">
        <v>35</v>
      </c>
      <c r="D116" s="45">
        <v>1000000</v>
      </c>
      <c r="E116" s="43">
        <v>982.19899999999996</v>
      </c>
      <c r="F116" s="44">
        <v>2.0509868270915601</v>
      </c>
      <c r="G116" s="46"/>
      <c r="H116" s="46"/>
      <c r="I116" s="46">
        <v>5.5125999999999999</v>
      </c>
    </row>
    <row r="117" spans="1:9" x14ac:dyDescent="0.2">
      <c r="A117" s="42" t="s">
        <v>482</v>
      </c>
      <c r="B117" s="42" t="s">
        <v>1552</v>
      </c>
      <c r="C117" s="42" t="s">
        <v>35</v>
      </c>
      <c r="D117" s="45">
        <v>500000</v>
      </c>
      <c r="E117" s="43">
        <v>489.01100000000002</v>
      </c>
      <c r="F117" s="44">
        <v>1.02113229529135</v>
      </c>
      <c r="G117" s="46"/>
      <c r="H117" s="46"/>
      <c r="I117" s="46">
        <v>5.5049999999999999</v>
      </c>
    </row>
    <row r="118" spans="1:9" x14ac:dyDescent="0.2">
      <c r="A118" s="42" t="s">
        <v>483</v>
      </c>
      <c r="B118" s="42" t="s">
        <v>1553</v>
      </c>
      <c r="C118" s="42" t="s">
        <v>35</v>
      </c>
      <c r="D118" s="45">
        <v>500000</v>
      </c>
      <c r="E118" s="43">
        <v>487.05099999999999</v>
      </c>
      <c r="F118" s="44">
        <v>1.0170395053566299</v>
      </c>
      <c r="G118" s="46"/>
      <c r="H118" s="46"/>
      <c r="I118" s="46">
        <v>5.5137999999999998</v>
      </c>
    </row>
    <row r="119" spans="1:9" x14ac:dyDescent="0.2">
      <c r="A119" s="41" t="s">
        <v>27</v>
      </c>
      <c r="B119" s="41"/>
      <c r="C119" s="41"/>
      <c r="D119" s="41"/>
      <c r="E119" s="47">
        <f>SUM(E115:E118)</f>
        <v>1958.261</v>
      </c>
      <c r="F119" s="48">
        <f>SUM(F115:F118)</f>
        <v>4.0891586277395398</v>
      </c>
      <c r="G119" s="47"/>
      <c r="H119" s="41"/>
      <c r="I119" s="41"/>
    </row>
    <row r="120" spans="1:9" x14ac:dyDescent="0.2">
      <c r="A120" s="42"/>
      <c r="B120" s="42"/>
      <c r="C120" s="42"/>
      <c r="D120" s="42"/>
      <c r="E120" s="43"/>
      <c r="F120" s="44"/>
      <c r="G120" s="43"/>
      <c r="H120" s="42"/>
      <c r="I120" s="42"/>
    </row>
    <row r="121" spans="1:9" x14ac:dyDescent="0.2">
      <c r="A121" s="41" t="s">
        <v>34</v>
      </c>
      <c r="B121" s="42"/>
      <c r="C121" s="42"/>
      <c r="D121" s="42"/>
      <c r="E121" s="43"/>
      <c r="F121" s="44"/>
      <c r="G121" s="43"/>
      <c r="H121" s="42"/>
      <c r="I121" s="42"/>
    </row>
    <row r="122" spans="1:9" x14ac:dyDescent="0.2">
      <c r="A122" s="42" t="s">
        <v>360</v>
      </c>
      <c r="B122" s="42" t="s">
        <v>1537</v>
      </c>
      <c r="C122" s="42" t="s">
        <v>35</v>
      </c>
      <c r="D122" s="45">
        <v>1500000</v>
      </c>
      <c r="E122" s="43">
        <v>1539.7750833</v>
      </c>
      <c r="F122" s="44">
        <v>3.21529385850741</v>
      </c>
      <c r="G122" s="46"/>
      <c r="H122" s="46"/>
      <c r="I122" s="46">
        <v>5.6874232967999898</v>
      </c>
    </row>
    <row r="123" spans="1:9" x14ac:dyDescent="0.2">
      <c r="A123" s="41" t="s">
        <v>27</v>
      </c>
      <c r="B123" s="41"/>
      <c r="C123" s="41"/>
      <c r="D123" s="41"/>
      <c r="E123" s="47">
        <f>SUM(E122:E122)</f>
        <v>1539.7750833</v>
      </c>
      <c r="F123" s="48">
        <f>SUM(F122:F122)</f>
        <v>3.21529385850741</v>
      </c>
      <c r="G123" s="47"/>
      <c r="H123" s="41"/>
      <c r="I123" s="41"/>
    </row>
    <row r="124" spans="1:9" x14ac:dyDescent="0.2">
      <c r="A124" s="42"/>
      <c r="B124" s="42"/>
      <c r="C124" s="42"/>
      <c r="D124" s="42"/>
      <c r="E124" s="43"/>
      <c r="F124" s="44"/>
      <c r="G124" s="43"/>
      <c r="H124" s="42"/>
      <c r="I124" s="42"/>
    </row>
    <row r="125" spans="1:9" x14ac:dyDescent="0.2">
      <c r="A125" s="41" t="s">
        <v>36</v>
      </c>
      <c r="B125" s="42"/>
      <c r="C125" s="42"/>
      <c r="D125" s="42"/>
      <c r="E125" s="43"/>
      <c r="F125" s="44"/>
      <c r="G125" s="43"/>
      <c r="H125" s="42"/>
      <c r="I125" s="42"/>
    </row>
    <row r="126" spans="1:9" x14ac:dyDescent="0.2">
      <c r="A126" s="42" t="s">
        <v>484</v>
      </c>
      <c r="B126" s="42" t="s">
        <v>1554</v>
      </c>
      <c r="C126" s="42" t="s">
        <v>278</v>
      </c>
      <c r="D126" s="45">
        <v>3572420.9210000001</v>
      </c>
      <c r="E126" s="43">
        <v>1884.909306</v>
      </c>
      <c r="F126" s="44">
        <v>3.9359886915668798</v>
      </c>
      <c r="G126" s="46"/>
      <c r="H126" s="46"/>
      <c r="I126" s="46"/>
    </row>
    <row r="127" spans="1:9" x14ac:dyDescent="0.2">
      <c r="A127" s="42" t="s">
        <v>485</v>
      </c>
      <c r="B127" s="42" t="s">
        <v>1555</v>
      </c>
      <c r="C127" s="42" t="s">
        <v>278</v>
      </c>
      <c r="D127" s="45">
        <v>8933.8320000000003</v>
      </c>
      <c r="E127" s="43">
        <v>359.28296089999998</v>
      </c>
      <c r="F127" s="44">
        <v>0.75023963576052699</v>
      </c>
      <c r="G127" s="46"/>
      <c r="H127" s="46"/>
      <c r="I127" s="46"/>
    </row>
    <row r="128" spans="1:9" x14ac:dyDescent="0.2">
      <c r="A128" s="41" t="s">
        <v>27</v>
      </c>
      <c r="B128" s="41"/>
      <c r="C128" s="41"/>
      <c r="D128" s="41"/>
      <c r="E128" s="47">
        <f>SUM(E126:E127)</f>
        <v>2244.1922669</v>
      </c>
      <c r="F128" s="48">
        <f>SUM(F126:F127)</f>
        <v>4.6862283273274068</v>
      </c>
      <c r="G128" s="47"/>
      <c r="H128" s="41"/>
      <c r="I128" s="41"/>
    </row>
    <row r="129" spans="1:9" x14ac:dyDescent="0.2">
      <c r="A129" s="42"/>
      <c r="B129" s="42"/>
      <c r="C129" s="42"/>
      <c r="D129" s="42"/>
      <c r="E129" s="43"/>
      <c r="F129" s="44"/>
      <c r="G129" s="43"/>
      <c r="H129" s="42"/>
      <c r="I129" s="42"/>
    </row>
    <row r="130" spans="1:9" x14ac:dyDescent="0.2">
      <c r="A130" s="41" t="s">
        <v>37</v>
      </c>
      <c r="B130" s="41"/>
      <c r="C130" s="41"/>
      <c r="D130" s="41"/>
      <c r="E130" s="47">
        <f>E101+E108+E113+E119+E123+E128</f>
        <v>47275.975595399977</v>
      </c>
      <c r="F130" s="48">
        <f>F101+F108+F113+F119+F123+F128</f>
        <v>98.719712791468595</v>
      </c>
      <c r="G130" s="47"/>
      <c r="H130" s="41"/>
      <c r="I130" s="41"/>
    </row>
    <row r="131" spans="1:9" x14ac:dyDescent="0.2">
      <c r="A131" s="41"/>
      <c r="B131" s="41"/>
      <c r="C131" s="41"/>
      <c r="D131" s="41"/>
      <c r="E131" s="47"/>
      <c r="F131" s="48"/>
      <c r="G131" s="47"/>
      <c r="H131" s="41"/>
      <c r="I131" s="41"/>
    </row>
    <row r="132" spans="1:9" x14ac:dyDescent="0.2">
      <c r="A132" s="41" t="s">
        <v>337</v>
      </c>
      <c r="B132" s="41"/>
      <c r="C132" s="41"/>
      <c r="D132" s="41"/>
      <c r="E132" s="63">
        <v>-0.84928589999993331</v>
      </c>
      <c r="F132" s="107" t="s">
        <v>1577</v>
      </c>
      <c r="G132" s="47"/>
      <c r="H132" s="41"/>
      <c r="I132" s="41"/>
    </row>
    <row r="133" spans="1:9" x14ac:dyDescent="0.2">
      <c r="A133" s="41"/>
      <c r="B133" s="41"/>
      <c r="C133" s="41"/>
      <c r="D133" s="41"/>
      <c r="E133" s="47"/>
      <c r="F133" s="48"/>
      <c r="G133" s="47"/>
      <c r="H133" s="41"/>
      <c r="I133" s="41"/>
    </row>
    <row r="134" spans="1:9" x14ac:dyDescent="0.2">
      <c r="A134" s="41" t="s">
        <v>39</v>
      </c>
      <c r="B134" s="41"/>
      <c r="C134" s="41"/>
      <c r="D134" s="41"/>
      <c r="E134" s="47">
        <f>E136-(E101+E108+E113+E119+E123+E128+E132)</f>
        <v>613.96722470002715</v>
      </c>
      <c r="F134" s="48">
        <v>1.2820606517881572</v>
      </c>
      <c r="G134" s="47"/>
      <c r="H134" s="41"/>
      <c r="I134" s="41"/>
    </row>
    <row r="135" spans="1:9" x14ac:dyDescent="0.2">
      <c r="A135" s="42"/>
      <c r="B135" s="42"/>
      <c r="C135" s="42"/>
      <c r="D135" s="42"/>
      <c r="E135" s="43"/>
      <c r="F135" s="44"/>
      <c r="G135" s="43"/>
      <c r="H135" s="42"/>
      <c r="I135" s="42"/>
    </row>
    <row r="136" spans="1:9" x14ac:dyDescent="0.2">
      <c r="A136" s="49" t="s">
        <v>38</v>
      </c>
      <c r="B136" s="49"/>
      <c r="C136" s="49"/>
      <c r="D136" s="49"/>
      <c r="E136" s="50">
        <v>47889.093534200001</v>
      </c>
      <c r="F136" s="51">
        <v>100</v>
      </c>
      <c r="G136" s="50"/>
      <c r="H136" s="49"/>
      <c r="I136" s="49"/>
    </row>
    <row r="137" spans="1:9" s="14" customFormat="1" x14ac:dyDescent="0.2">
      <c r="A137" s="57" t="s">
        <v>1503</v>
      </c>
      <c r="E137" s="106"/>
      <c r="F137" s="71" t="s">
        <v>933</v>
      </c>
      <c r="G137" s="106"/>
    </row>
    <row r="138" spans="1:9" s="14" customFormat="1" x14ac:dyDescent="0.2">
      <c r="A138" s="57" t="s">
        <v>1556</v>
      </c>
      <c r="E138" s="106"/>
      <c r="F138" s="15"/>
      <c r="G138" s="106"/>
    </row>
    <row r="139" spans="1:9" s="14" customFormat="1" x14ac:dyDescent="0.2">
      <c r="A139" s="57" t="s">
        <v>1557</v>
      </c>
      <c r="E139" s="106"/>
      <c r="F139" s="15"/>
      <c r="G139" s="106"/>
    </row>
    <row r="140" spans="1:9" s="14" customFormat="1" x14ac:dyDescent="0.2">
      <c r="A140" s="57" t="s">
        <v>1558</v>
      </c>
      <c r="E140" s="106"/>
      <c r="F140" s="15"/>
      <c r="G140" s="106"/>
    </row>
    <row r="141" spans="1:9" s="14" customFormat="1" x14ac:dyDescent="0.2">
      <c r="A141" s="57" t="s">
        <v>1559</v>
      </c>
      <c r="E141" s="106"/>
      <c r="F141" s="15"/>
      <c r="G141" s="106"/>
    </row>
    <row r="142" spans="1:9" x14ac:dyDescent="0.2">
      <c r="A142" s="57" t="s">
        <v>1560</v>
      </c>
      <c r="B142" s="14"/>
      <c r="C142" s="14"/>
      <c r="D142" s="14"/>
      <c r="E142" s="106"/>
      <c r="F142" s="15"/>
      <c r="G142" s="106"/>
      <c r="H142" s="14"/>
      <c r="I142" s="14"/>
    </row>
    <row r="143" spans="1:9" s="14" customFormat="1" x14ac:dyDescent="0.2">
      <c r="A143" s="57" t="s">
        <v>1561</v>
      </c>
      <c r="E143" s="106"/>
      <c r="F143" s="15"/>
      <c r="G143" s="106"/>
    </row>
    <row r="144" spans="1:9" s="14" customFormat="1" x14ac:dyDescent="0.2">
      <c r="A144" s="57" t="s">
        <v>1562</v>
      </c>
      <c r="E144" s="106"/>
      <c r="F144" s="15"/>
      <c r="G144" s="106"/>
    </row>
    <row r="145" spans="1:9" x14ac:dyDescent="0.2">
      <c r="A145" s="57" t="s">
        <v>1563</v>
      </c>
      <c r="B145" s="14"/>
      <c r="C145" s="14"/>
      <c r="D145" s="14"/>
      <c r="E145" s="106"/>
      <c r="F145" s="15"/>
      <c r="G145" s="106"/>
      <c r="H145" s="14"/>
      <c r="I145" s="14"/>
    </row>
    <row r="146" spans="1:9" s="14" customFormat="1" x14ac:dyDescent="0.2">
      <c r="A146" s="57" t="s">
        <v>1564</v>
      </c>
      <c r="E146" s="106"/>
      <c r="F146" s="15"/>
      <c r="G146" s="106"/>
    </row>
    <row r="147" spans="1:9" x14ac:dyDescent="0.2">
      <c r="A147" s="57" t="s">
        <v>1565</v>
      </c>
      <c r="B147" s="14"/>
      <c r="C147" s="14"/>
      <c r="D147" s="14"/>
      <c r="E147" s="106"/>
      <c r="F147" s="15"/>
      <c r="G147" s="106"/>
      <c r="H147" s="14"/>
      <c r="I147" s="14"/>
    </row>
    <row r="148" spans="1:9" s="14" customFormat="1" x14ac:dyDescent="0.2">
      <c r="A148" s="57" t="s">
        <v>1566</v>
      </c>
      <c r="E148" s="106"/>
      <c r="F148" s="15"/>
      <c r="G148" s="106"/>
    </row>
    <row r="149" spans="1:9" s="14" customFormat="1" x14ac:dyDescent="0.2">
      <c r="A149" s="57" t="s">
        <v>1567</v>
      </c>
      <c r="E149" s="106"/>
      <c r="F149" s="15"/>
      <c r="G149" s="106"/>
    </row>
    <row r="150" spans="1:9" x14ac:dyDescent="0.2">
      <c r="A150" s="57" t="s">
        <v>1568</v>
      </c>
      <c r="B150" s="14"/>
      <c r="C150" s="14"/>
      <c r="D150" s="14"/>
      <c r="E150" s="106"/>
      <c r="F150" s="15"/>
      <c r="G150" s="106"/>
      <c r="H150" s="14"/>
      <c r="I150" s="14"/>
    </row>
    <row r="151" spans="1:9" x14ac:dyDescent="0.2">
      <c r="F151" s="71"/>
    </row>
    <row r="152" spans="1:9" x14ac:dyDescent="0.2">
      <c r="A152" s="14" t="s">
        <v>40</v>
      </c>
    </row>
    <row r="154" spans="1:9" x14ac:dyDescent="0.2">
      <c r="A154" s="14" t="s">
        <v>41</v>
      </c>
    </row>
    <row r="155" spans="1:9" x14ac:dyDescent="0.2">
      <c r="A155" s="14" t="s">
        <v>42</v>
      </c>
    </row>
    <row r="156" spans="1:9" x14ac:dyDescent="0.2">
      <c r="A156" s="14" t="s">
        <v>43</v>
      </c>
      <c r="B156" s="14"/>
      <c r="C156" s="30" t="s">
        <v>987</v>
      </c>
      <c r="D156" s="14" t="s">
        <v>44</v>
      </c>
    </row>
    <row r="157" spans="1:9" x14ac:dyDescent="0.2">
      <c r="A157" s="7" t="s">
        <v>46</v>
      </c>
      <c r="C157" s="31">
        <v>10.2346</v>
      </c>
      <c r="D157" s="31">
        <v>10.531000000000001</v>
      </c>
    </row>
    <row r="158" spans="1:9" x14ac:dyDescent="0.2">
      <c r="A158" s="7" t="s">
        <v>47</v>
      </c>
      <c r="C158" s="31">
        <v>10.2346</v>
      </c>
      <c r="D158" s="31">
        <v>10.531000000000001</v>
      </c>
    </row>
    <row r="159" spans="1:9" x14ac:dyDescent="0.2">
      <c r="A159" s="7" t="s">
        <v>48</v>
      </c>
      <c r="C159" s="31">
        <v>10.2616</v>
      </c>
      <c r="D159" s="31">
        <v>10.5967</v>
      </c>
    </row>
    <row r="160" spans="1:9" x14ac:dyDescent="0.2">
      <c r="A160" s="7" t="s">
        <v>49</v>
      </c>
      <c r="C160" s="31">
        <v>10.2616</v>
      </c>
      <c r="D160" s="31">
        <v>10.5967</v>
      </c>
    </row>
    <row r="162" spans="1:5" x14ac:dyDescent="0.2">
      <c r="A162" s="7" t="s">
        <v>54</v>
      </c>
    </row>
    <row r="163" spans="1:5" x14ac:dyDescent="0.2">
      <c r="A163" s="7" t="s">
        <v>988</v>
      </c>
    </row>
    <row r="165" spans="1:5" x14ac:dyDescent="0.2">
      <c r="A165" s="14" t="s">
        <v>50</v>
      </c>
      <c r="D165" s="30" t="s">
        <v>56</v>
      </c>
    </row>
    <row r="167" spans="1:5" x14ac:dyDescent="0.2">
      <c r="A167" s="14" t="s">
        <v>338</v>
      </c>
      <c r="D167" s="34" t="s">
        <v>486</v>
      </c>
    </row>
    <row r="169" spans="1:5" x14ac:dyDescent="0.2">
      <c r="A169" s="14" t="s">
        <v>340</v>
      </c>
      <c r="D169" s="34">
        <f>ABS(+H101)</f>
        <v>77.886065667254599</v>
      </c>
    </row>
    <row r="171" spans="1:5" x14ac:dyDescent="0.2">
      <c r="A171" s="14" t="s">
        <v>341</v>
      </c>
      <c r="D171" s="36">
        <v>5.311959069474427</v>
      </c>
    </row>
    <row r="173" spans="1:5" x14ac:dyDescent="0.2">
      <c r="A173" s="14" t="s">
        <v>342</v>
      </c>
      <c r="D173" s="34">
        <v>0.98578587832708897</v>
      </c>
      <c r="E173" s="10" t="s">
        <v>55</v>
      </c>
    </row>
    <row r="175" spans="1:5" x14ac:dyDescent="0.2">
      <c r="A175" s="14" t="s">
        <v>343</v>
      </c>
      <c r="D175" s="30" t="s">
        <v>56</v>
      </c>
    </row>
    <row r="177" spans="1:9" x14ac:dyDescent="0.2">
      <c r="A177" s="56" t="s">
        <v>990</v>
      </c>
      <c r="B177" s="57"/>
      <c r="C177" s="57"/>
      <c r="D177" s="57"/>
      <c r="E177" s="11"/>
      <c r="G177" s="11"/>
      <c r="H177" s="57"/>
      <c r="I177" s="57"/>
    </row>
    <row r="178" spans="1:9" x14ac:dyDescent="0.2">
      <c r="A178" s="57"/>
      <c r="B178" s="57"/>
      <c r="C178" s="57"/>
      <c r="D178" s="57"/>
      <c r="E178" s="11"/>
      <c r="G178" s="11"/>
      <c r="H178" s="57"/>
      <c r="I178" s="57"/>
    </row>
    <row r="179" spans="1:9" x14ac:dyDescent="0.2">
      <c r="A179" s="56" t="s">
        <v>993</v>
      </c>
      <c r="B179" s="57"/>
      <c r="C179" s="57"/>
      <c r="D179" s="57"/>
      <c r="E179" s="11"/>
      <c r="G179" s="11"/>
      <c r="H179" s="57"/>
      <c r="I179" s="57"/>
    </row>
    <row r="180" spans="1:9" x14ac:dyDescent="0.2">
      <c r="A180" s="66"/>
      <c r="B180" s="57"/>
      <c r="C180" s="57"/>
      <c r="D180" s="57"/>
      <c r="E180" s="11"/>
      <c r="G180" s="11"/>
      <c r="H180" s="57"/>
      <c r="I180" s="57"/>
    </row>
    <row r="181" spans="1:9" x14ac:dyDescent="0.2">
      <c r="A181" s="57"/>
      <c r="B181" s="57"/>
      <c r="C181" s="57"/>
      <c r="D181" s="57"/>
      <c r="E181" s="11"/>
      <c r="G181" s="11"/>
      <c r="H181" s="57"/>
      <c r="I181" s="57"/>
    </row>
    <row r="182" spans="1:9" x14ac:dyDescent="0.2">
      <c r="A182" s="57"/>
      <c r="B182" s="57"/>
      <c r="C182" s="57"/>
      <c r="D182" s="57"/>
      <c r="E182" s="11"/>
      <c r="G182" s="11"/>
      <c r="H182" s="57"/>
      <c r="I182" s="57"/>
    </row>
    <row r="183" spans="1:9" x14ac:dyDescent="0.2">
      <c r="A183" s="57"/>
      <c r="B183" s="57"/>
      <c r="C183" s="57"/>
      <c r="D183" s="57"/>
      <c r="E183" s="11"/>
      <c r="G183" s="11"/>
      <c r="H183" s="57"/>
      <c r="I183" s="57"/>
    </row>
    <row r="184" spans="1:9" x14ac:dyDescent="0.2">
      <c r="A184" s="57"/>
      <c r="B184" s="57"/>
      <c r="C184" s="57"/>
      <c r="D184" s="57"/>
      <c r="E184" s="11"/>
      <c r="G184" s="11"/>
      <c r="H184" s="57"/>
      <c r="I184" s="57"/>
    </row>
    <row r="185" spans="1:9" x14ac:dyDescent="0.2">
      <c r="A185" s="57"/>
      <c r="B185" s="57"/>
      <c r="C185" s="57"/>
      <c r="D185" s="57"/>
      <c r="E185" s="11"/>
      <c r="G185" s="11"/>
      <c r="H185" s="57"/>
      <c r="I185" s="57"/>
    </row>
    <row r="186" spans="1:9" x14ac:dyDescent="0.2">
      <c r="A186" s="57"/>
      <c r="B186" s="57"/>
      <c r="C186" s="57"/>
      <c r="D186" s="57"/>
      <c r="E186" s="11"/>
      <c r="G186" s="11"/>
      <c r="H186" s="57"/>
      <c r="I186" s="57"/>
    </row>
    <row r="187" spans="1:9" x14ac:dyDescent="0.2">
      <c r="A187" s="57"/>
      <c r="B187" s="57"/>
      <c r="C187" s="57"/>
      <c r="D187" s="57"/>
      <c r="E187" s="11"/>
      <c r="G187" s="11"/>
      <c r="H187" s="57"/>
      <c r="I187" s="57"/>
    </row>
    <row r="188" spans="1:9" x14ac:dyDescent="0.2">
      <c r="A188" s="57"/>
      <c r="B188" s="57"/>
      <c r="C188" s="57"/>
      <c r="D188" s="57"/>
      <c r="E188" s="11"/>
      <c r="G188" s="11"/>
      <c r="H188" s="57"/>
      <c r="I188" s="57"/>
    </row>
    <row r="189" spans="1:9" x14ac:dyDescent="0.2">
      <c r="A189" s="57"/>
      <c r="B189" s="57"/>
      <c r="C189" s="57"/>
      <c r="D189" s="57"/>
      <c r="E189" s="11"/>
      <c r="G189" s="11"/>
      <c r="H189" s="57"/>
      <c r="I189" s="57"/>
    </row>
    <row r="190" spans="1:9" x14ac:dyDescent="0.2">
      <c r="A190" s="57"/>
      <c r="B190" s="57"/>
      <c r="C190" s="57"/>
      <c r="D190" s="57"/>
      <c r="E190" s="11"/>
      <c r="G190" s="11"/>
      <c r="H190" s="57"/>
      <c r="I190" s="57"/>
    </row>
    <row r="191" spans="1:9" x14ac:dyDescent="0.2">
      <c r="A191" s="57"/>
      <c r="B191" s="57"/>
      <c r="C191" s="57"/>
      <c r="D191" s="57"/>
      <c r="E191" s="11"/>
      <c r="G191" s="11"/>
      <c r="H191" s="57"/>
      <c r="I191" s="57"/>
    </row>
    <row r="192" spans="1:9" x14ac:dyDescent="0.2">
      <c r="A192" s="57"/>
      <c r="B192" s="57"/>
      <c r="C192" s="57"/>
      <c r="D192" s="57"/>
      <c r="E192" s="11"/>
      <c r="G192" s="11"/>
      <c r="H192" s="57"/>
      <c r="I192" s="57"/>
    </row>
    <row r="193" spans="1:9" x14ac:dyDescent="0.2">
      <c r="A193" s="57"/>
      <c r="B193" s="57"/>
      <c r="C193" s="57"/>
      <c r="D193" s="57"/>
      <c r="E193" s="11"/>
      <c r="G193" s="11"/>
      <c r="H193" s="57"/>
      <c r="I193" s="57"/>
    </row>
    <row r="194" spans="1:9" x14ac:dyDescent="0.2">
      <c r="A194" s="57"/>
      <c r="B194" s="57"/>
      <c r="C194" s="57"/>
      <c r="D194" s="57"/>
      <c r="E194" s="11"/>
      <c r="G194" s="11"/>
      <c r="H194" s="57"/>
      <c r="I194" s="57"/>
    </row>
    <row r="195" spans="1:9" x14ac:dyDescent="0.2">
      <c r="A195" s="57"/>
      <c r="B195" s="57"/>
      <c r="C195" s="57"/>
      <c r="D195" s="57"/>
      <c r="E195" s="11"/>
      <c r="G195" s="11"/>
      <c r="H195" s="57"/>
      <c r="I195" s="57"/>
    </row>
    <row r="196" spans="1:9" x14ac:dyDescent="0.2">
      <c r="A196" s="57"/>
      <c r="B196" s="57"/>
      <c r="C196" s="57"/>
      <c r="D196" s="57"/>
      <c r="E196" s="11"/>
      <c r="G196" s="11"/>
      <c r="H196" s="57"/>
      <c r="I196" s="57"/>
    </row>
    <row r="197" spans="1:9" x14ac:dyDescent="0.2">
      <c r="A197" s="56" t="s">
        <v>999</v>
      </c>
      <c r="B197" s="57"/>
      <c r="C197" s="57"/>
      <c r="D197" s="57"/>
      <c r="E197" s="11"/>
      <c r="G197" s="11"/>
      <c r="H197" s="57"/>
      <c r="I197" s="57"/>
    </row>
    <row r="198" spans="1:9" x14ac:dyDescent="0.2">
      <c r="A198" s="57"/>
      <c r="B198" s="57"/>
      <c r="C198" s="57"/>
      <c r="D198" s="57"/>
      <c r="E198" s="11"/>
      <c r="G198" s="11"/>
      <c r="H198" s="57"/>
      <c r="I198" s="57"/>
    </row>
    <row r="199" spans="1:9" x14ac:dyDescent="0.2">
      <c r="A199" s="56" t="s">
        <v>994</v>
      </c>
      <c r="B199" s="57"/>
      <c r="C199" s="57"/>
      <c r="D199" s="57"/>
      <c r="E199" s="11"/>
      <c r="G199" s="11"/>
      <c r="H199" s="57"/>
      <c r="I199" s="57"/>
    </row>
    <row r="200" spans="1:9" x14ac:dyDescent="0.2">
      <c r="A200" s="57"/>
      <c r="B200" s="57"/>
      <c r="C200" s="57"/>
      <c r="D200" s="57"/>
      <c r="E200" s="11"/>
      <c r="G200" s="11"/>
      <c r="H200" s="57"/>
      <c r="I200" s="57"/>
    </row>
    <row r="201" spans="1:9" x14ac:dyDescent="0.2">
      <c r="A201" s="57"/>
      <c r="B201" s="57"/>
      <c r="C201" s="57"/>
      <c r="D201" s="57"/>
      <c r="E201" s="11"/>
      <c r="G201" s="11"/>
      <c r="H201" s="57"/>
      <c r="I201" s="57"/>
    </row>
    <row r="202" spans="1:9" x14ac:dyDescent="0.2">
      <c r="A202" s="57"/>
      <c r="B202" s="57"/>
      <c r="C202" s="57"/>
      <c r="D202" s="57"/>
      <c r="E202" s="11"/>
      <c r="G202" s="11"/>
      <c r="H202" s="57"/>
      <c r="I202" s="57"/>
    </row>
    <row r="203" spans="1:9" x14ac:dyDescent="0.2">
      <c r="A203" s="57"/>
      <c r="B203" s="57"/>
      <c r="C203" s="57"/>
      <c r="D203" s="57"/>
      <c r="E203" s="11"/>
      <c r="G203" s="11"/>
      <c r="H203" s="57"/>
      <c r="I203" s="57"/>
    </row>
    <row r="204" spans="1:9" x14ac:dyDescent="0.2">
      <c r="A204" s="57"/>
      <c r="B204" s="57"/>
      <c r="C204" s="57"/>
      <c r="D204" s="57"/>
      <c r="E204" s="11"/>
      <c r="G204" s="11"/>
      <c r="H204" s="57"/>
      <c r="I204" s="57"/>
    </row>
    <row r="205" spans="1:9" x14ac:dyDescent="0.2">
      <c r="A205" s="57"/>
      <c r="B205" s="57"/>
      <c r="C205" s="57"/>
      <c r="D205" s="57"/>
      <c r="E205" s="11"/>
      <c r="G205" s="11"/>
      <c r="H205" s="57"/>
      <c r="I205" s="57"/>
    </row>
    <row r="206" spans="1:9" x14ac:dyDescent="0.2">
      <c r="A206" s="57"/>
      <c r="B206" s="57"/>
      <c r="C206" s="57"/>
      <c r="D206" s="57"/>
      <c r="E206" s="11"/>
      <c r="G206" s="11"/>
      <c r="H206" s="57"/>
      <c r="I206" s="57"/>
    </row>
    <row r="207" spans="1:9" x14ac:dyDescent="0.2">
      <c r="A207" s="57"/>
      <c r="B207" s="57"/>
      <c r="C207" s="57"/>
      <c r="D207" s="57"/>
      <c r="E207" s="11"/>
      <c r="G207" s="11"/>
      <c r="H207" s="57"/>
      <c r="I207" s="57"/>
    </row>
    <row r="208" spans="1:9" x14ac:dyDescent="0.2">
      <c r="A208" s="57"/>
      <c r="B208" s="57"/>
      <c r="C208" s="57"/>
      <c r="D208" s="57"/>
      <c r="E208" s="11"/>
      <c r="G208" s="11"/>
      <c r="H208" s="57"/>
      <c r="I208" s="57"/>
    </row>
    <row r="209" spans="1:9" x14ac:dyDescent="0.2">
      <c r="A209" s="57"/>
      <c r="B209" s="57"/>
      <c r="C209" s="57"/>
      <c r="D209" s="57"/>
      <c r="E209" s="11"/>
      <c r="G209" s="11"/>
      <c r="H209" s="57"/>
      <c r="I209" s="57"/>
    </row>
    <row r="210" spans="1:9" x14ac:dyDescent="0.2">
      <c r="A210" s="57"/>
      <c r="B210" s="57"/>
      <c r="C210" s="57"/>
      <c r="D210" s="57"/>
      <c r="E210" s="11"/>
      <c r="G210" s="11"/>
      <c r="H210" s="57"/>
      <c r="I210" s="57"/>
    </row>
    <row r="211" spans="1:9" x14ac:dyDescent="0.2">
      <c r="A211" s="57"/>
      <c r="B211" s="57"/>
      <c r="C211" s="57"/>
      <c r="D211" s="57"/>
      <c r="E211" s="11"/>
      <c r="G211" s="11"/>
      <c r="H211" s="57"/>
      <c r="I211" s="57"/>
    </row>
    <row r="212" spans="1:9" x14ac:dyDescent="0.2">
      <c r="A212" s="57"/>
      <c r="B212" s="57"/>
      <c r="C212" s="57"/>
      <c r="D212" s="57"/>
      <c r="E212" s="11"/>
      <c r="G212" s="11"/>
      <c r="H212" s="57"/>
      <c r="I212" s="57"/>
    </row>
    <row r="213" spans="1:9" x14ac:dyDescent="0.2">
      <c r="A213" s="57" t="s">
        <v>992</v>
      </c>
      <c r="B213" s="57"/>
      <c r="C213" s="57"/>
      <c r="D213" s="57"/>
      <c r="E213" s="11"/>
      <c r="G213" s="11"/>
      <c r="H213" s="57"/>
      <c r="I213" s="57"/>
    </row>
    <row r="214" spans="1:9" x14ac:dyDescent="0.2">
      <c r="A214" s="57"/>
      <c r="B214" s="57"/>
      <c r="C214" s="57"/>
      <c r="D214" s="57"/>
      <c r="E214" s="11"/>
      <c r="G214" s="11"/>
      <c r="H214" s="57"/>
      <c r="I214" s="57"/>
    </row>
    <row r="215" spans="1:9" x14ac:dyDescent="0.2">
      <c r="A215" s="57"/>
      <c r="B215" s="57"/>
      <c r="C215" s="57"/>
      <c r="D215" s="57"/>
      <c r="E215" s="11"/>
      <c r="G215" s="11"/>
      <c r="H215" s="57"/>
      <c r="I215" s="57"/>
    </row>
    <row r="216" spans="1:9" x14ac:dyDescent="0.2">
      <c r="A216" s="57"/>
      <c r="B216" s="57"/>
      <c r="C216" s="57"/>
      <c r="D216" s="57"/>
      <c r="E216" s="11"/>
      <c r="G216" s="11"/>
      <c r="H216" s="57"/>
      <c r="I216" s="57"/>
    </row>
    <row r="217" spans="1:9" x14ac:dyDescent="0.2">
      <c r="A217" s="57"/>
      <c r="B217" s="57"/>
      <c r="C217" s="57"/>
      <c r="D217" s="57"/>
      <c r="E217" s="11"/>
      <c r="G217" s="11"/>
      <c r="H217" s="57"/>
      <c r="I217" s="57"/>
    </row>
    <row r="218" spans="1:9" x14ac:dyDescent="0.2">
      <c r="A218" s="57"/>
      <c r="B218" s="57"/>
      <c r="C218" s="57"/>
      <c r="D218" s="57"/>
      <c r="E218" s="11"/>
      <c r="G218" s="11"/>
      <c r="H218" s="57"/>
      <c r="I218" s="57"/>
    </row>
    <row r="219" spans="1:9" x14ac:dyDescent="0.2">
      <c r="A219" s="57"/>
      <c r="B219" s="57"/>
      <c r="C219" s="57"/>
      <c r="D219" s="57"/>
      <c r="E219" s="11"/>
      <c r="G219" s="11"/>
      <c r="H219" s="57"/>
      <c r="I219" s="57"/>
    </row>
    <row r="220" spans="1:9" x14ac:dyDescent="0.2">
      <c r="A220" s="57"/>
      <c r="B220" s="57"/>
      <c r="C220" s="57"/>
      <c r="D220" s="57"/>
      <c r="E220" s="11"/>
      <c r="G220" s="11"/>
      <c r="H220" s="57"/>
      <c r="I220" s="57"/>
    </row>
    <row r="221" spans="1:9" x14ac:dyDescent="0.2">
      <c r="A221" s="57"/>
      <c r="B221" s="57"/>
      <c r="C221" s="57"/>
      <c r="D221" s="57"/>
      <c r="E221" s="11"/>
      <c r="G221" s="11"/>
      <c r="H221" s="57"/>
      <c r="I221" s="57"/>
    </row>
    <row r="222" spans="1:9" x14ac:dyDescent="0.2">
      <c r="A222" s="57"/>
      <c r="B222" s="57"/>
      <c r="C222" s="57"/>
      <c r="D222" s="57"/>
      <c r="E222" s="11"/>
      <c r="G222" s="11"/>
      <c r="H222" s="57"/>
      <c r="I222" s="57"/>
    </row>
    <row r="223" spans="1:9" x14ac:dyDescent="0.2">
      <c r="A223" s="57"/>
      <c r="B223" s="57"/>
      <c r="C223" s="57"/>
      <c r="D223" s="57"/>
      <c r="E223" s="11"/>
      <c r="G223" s="11"/>
      <c r="H223" s="57"/>
      <c r="I223" s="57"/>
    </row>
    <row r="224" spans="1:9" x14ac:dyDescent="0.2">
      <c r="A224" s="57"/>
      <c r="B224" s="57"/>
      <c r="C224" s="57"/>
      <c r="D224" s="57"/>
      <c r="E224" s="11"/>
      <c r="G224" s="11"/>
      <c r="H224" s="57"/>
      <c r="I224" s="57"/>
    </row>
    <row r="225" spans="1:9" x14ac:dyDescent="0.2">
      <c r="A225" s="57"/>
      <c r="B225" s="57"/>
      <c r="C225" s="57"/>
      <c r="D225" s="57"/>
      <c r="E225" s="11"/>
      <c r="G225" s="11"/>
      <c r="H225" s="57"/>
      <c r="I225" s="57"/>
    </row>
    <row r="226" spans="1:9" x14ac:dyDescent="0.2">
      <c r="A226" s="57"/>
      <c r="B226" s="57"/>
      <c r="C226" s="57"/>
      <c r="D226" s="57"/>
      <c r="E226" s="11"/>
      <c r="G226" s="11"/>
      <c r="H226" s="57"/>
      <c r="I226" s="57"/>
    </row>
    <row r="227" spans="1:9" x14ac:dyDescent="0.2">
      <c r="A227" s="57"/>
      <c r="B227" s="57"/>
      <c r="C227" s="57"/>
      <c r="D227" s="57"/>
      <c r="E227" s="11"/>
      <c r="G227" s="11"/>
      <c r="H227" s="57"/>
      <c r="I227" s="57"/>
    </row>
    <row r="228" spans="1:9" x14ac:dyDescent="0.2">
      <c r="A228" s="57"/>
      <c r="B228" s="57"/>
      <c r="C228" s="57"/>
      <c r="D228" s="57"/>
      <c r="E228" s="11"/>
      <c r="G228" s="11"/>
      <c r="H228" s="57"/>
      <c r="I228" s="57"/>
    </row>
    <row r="229" spans="1:9" x14ac:dyDescent="0.2">
      <c r="A229" s="57"/>
      <c r="B229" s="57"/>
      <c r="C229" s="57"/>
      <c r="D229" s="57"/>
      <c r="E229" s="11"/>
      <c r="G229" s="11"/>
      <c r="H229" s="57"/>
      <c r="I229" s="57"/>
    </row>
    <row r="230" spans="1:9" x14ac:dyDescent="0.2">
      <c r="A230" s="57"/>
      <c r="B230" s="57"/>
      <c r="C230" s="57"/>
      <c r="D230" s="57"/>
      <c r="E230" s="11"/>
      <c r="G230" s="11"/>
      <c r="H230" s="57"/>
      <c r="I230" s="57"/>
    </row>
    <row r="231" spans="1:9" x14ac:dyDescent="0.2">
      <c r="A231" s="57"/>
      <c r="B231" s="57"/>
      <c r="C231" s="57"/>
      <c r="D231" s="57"/>
      <c r="E231" s="11"/>
      <c r="G231" s="11"/>
      <c r="H231" s="57"/>
      <c r="I231" s="57"/>
    </row>
    <row r="232" spans="1:9" x14ac:dyDescent="0.2">
      <c r="A232" s="57"/>
      <c r="B232" s="57"/>
      <c r="C232" s="57"/>
      <c r="D232" s="57"/>
      <c r="E232" s="11"/>
      <c r="G232" s="11"/>
      <c r="H232" s="57"/>
      <c r="I232" s="57"/>
    </row>
    <row r="233" spans="1:9" x14ac:dyDescent="0.2">
      <c r="A233" s="57"/>
      <c r="B233" s="57"/>
      <c r="C233" s="57"/>
      <c r="D233" s="57"/>
      <c r="E233" s="11"/>
      <c r="G233" s="11"/>
      <c r="H233" s="57"/>
      <c r="I233" s="57"/>
    </row>
    <row r="234" spans="1:9" x14ac:dyDescent="0.2">
      <c r="A234" s="57"/>
      <c r="B234" s="57"/>
      <c r="C234" s="57"/>
      <c r="D234" s="57"/>
      <c r="E234" s="11"/>
      <c r="G234" s="11"/>
      <c r="H234" s="57"/>
      <c r="I234" s="57"/>
    </row>
    <row r="235" spans="1:9" x14ac:dyDescent="0.2">
      <c r="A235" s="57"/>
      <c r="B235" s="57"/>
      <c r="C235" s="57"/>
      <c r="D235" s="57"/>
      <c r="E235" s="11"/>
      <c r="G235" s="11"/>
      <c r="H235" s="57"/>
      <c r="I235" s="57"/>
    </row>
    <row r="236" spans="1:9" x14ac:dyDescent="0.2">
      <c r="A236" s="57"/>
      <c r="B236" s="57"/>
      <c r="C236" s="57"/>
      <c r="D236" s="57"/>
      <c r="E236" s="11"/>
      <c r="G236" s="11"/>
      <c r="H236" s="57"/>
      <c r="I236" s="57"/>
    </row>
    <row r="237" spans="1:9" x14ac:dyDescent="0.2">
      <c r="A237" s="57"/>
      <c r="B237" s="57"/>
      <c r="C237" s="57"/>
      <c r="D237" s="57"/>
      <c r="E237" s="11"/>
      <c r="G237" s="11"/>
      <c r="H237" s="57"/>
      <c r="I237" s="57"/>
    </row>
    <row r="238" spans="1:9" x14ac:dyDescent="0.2">
      <c r="A238" s="57"/>
      <c r="B238" s="57"/>
      <c r="C238" s="57"/>
      <c r="D238" s="57"/>
      <c r="E238" s="11"/>
      <c r="G238" s="11"/>
      <c r="H238" s="57"/>
      <c r="I238" s="57"/>
    </row>
    <row r="239" spans="1:9" x14ac:dyDescent="0.2">
      <c r="A239" s="57"/>
      <c r="B239" s="57"/>
      <c r="C239" s="57"/>
      <c r="D239" s="57"/>
      <c r="E239" s="11"/>
      <c r="G239" s="11"/>
      <c r="H239" s="57"/>
      <c r="I239" s="57"/>
    </row>
    <row r="240" spans="1:9" x14ac:dyDescent="0.2">
      <c r="A240" s="57"/>
      <c r="B240" s="57"/>
      <c r="C240" s="57"/>
      <c r="D240" s="57"/>
      <c r="E240" s="11"/>
      <c r="G240" s="11"/>
      <c r="H240" s="57"/>
      <c r="I240" s="57"/>
    </row>
    <row r="241" spans="1:9" x14ac:dyDescent="0.2">
      <c r="A241" s="57"/>
      <c r="B241" s="57"/>
      <c r="C241" s="57"/>
      <c r="D241" s="57"/>
      <c r="E241" s="11"/>
      <c r="G241" s="11"/>
      <c r="H241" s="57"/>
      <c r="I241" s="57"/>
    </row>
    <row r="242" spans="1:9" x14ac:dyDescent="0.2">
      <c r="A242" s="57"/>
      <c r="B242" s="57"/>
      <c r="C242" s="57"/>
      <c r="D242" s="57"/>
      <c r="E242" s="11"/>
      <c r="G242" s="11"/>
      <c r="H242" s="57"/>
      <c r="I242" s="57"/>
    </row>
    <row r="243" spans="1:9" x14ac:dyDescent="0.2">
      <c r="A243" s="57"/>
      <c r="B243" s="57"/>
      <c r="C243" s="57"/>
      <c r="D243" s="57"/>
      <c r="E243" s="11"/>
      <c r="G243" s="11"/>
      <c r="H243" s="57"/>
      <c r="I243" s="57"/>
    </row>
    <row r="244" spans="1:9" x14ac:dyDescent="0.2">
      <c r="A244" s="57"/>
      <c r="B244" s="57"/>
      <c r="C244" s="57"/>
      <c r="D244" s="57"/>
      <c r="E244" s="11"/>
      <c r="G244" s="11"/>
      <c r="H244" s="57"/>
      <c r="I244" s="57"/>
    </row>
    <row r="245" spans="1:9" x14ac:dyDescent="0.2">
      <c r="A245" s="57"/>
      <c r="B245" s="57"/>
      <c r="C245" s="57"/>
      <c r="D245" s="57"/>
      <c r="E245" s="11"/>
      <c r="G245" s="11"/>
      <c r="H245" s="57"/>
      <c r="I245" s="57"/>
    </row>
    <row r="246" spans="1:9" x14ac:dyDescent="0.2">
      <c r="A246" s="57"/>
      <c r="B246" s="57"/>
      <c r="C246" s="57"/>
      <c r="D246" s="57"/>
      <c r="E246" s="11"/>
      <c r="G246" s="11"/>
      <c r="H246" s="57"/>
      <c r="I246" s="57"/>
    </row>
    <row r="247" spans="1:9" x14ac:dyDescent="0.2">
      <c r="A247" s="57"/>
      <c r="B247" s="57"/>
      <c r="C247" s="57"/>
      <c r="D247" s="57"/>
      <c r="E247" s="11"/>
      <c r="G247" s="11"/>
      <c r="H247" s="57"/>
      <c r="I247" s="57"/>
    </row>
    <row r="248" spans="1:9" x14ac:dyDescent="0.2">
      <c r="A248" s="57"/>
      <c r="B248" s="57"/>
      <c r="C248" s="57"/>
      <c r="D248" s="57"/>
      <c r="E248" s="11"/>
      <c r="G248" s="11"/>
      <c r="H248" s="57"/>
      <c r="I248" s="57"/>
    </row>
    <row r="249" spans="1:9" x14ac:dyDescent="0.2">
      <c r="A249" s="57"/>
      <c r="B249" s="57"/>
      <c r="C249" s="57"/>
      <c r="D249" s="57"/>
      <c r="E249" s="11"/>
      <c r="G249" s="11"/>
      <c r="H249" s="57"/>
      <c r="I249" s="57"/>
    </row>
    <row r="250" spans="1:9" x14ac:dyDescent="0.2">
      <c r="A250" s="57"/>
      <c r="B250" s="57"/>
      <c r="C250" s="57"/>
      <c r="D250" s="57"/>
      <c r="E250" s="11"/>
      <c r="G250" s="11"/>
      <c r="H250" s="57"/>
      <c r="I250" s="57"/>
    </row>
    <row r="251" spans="1:9" x14ac:dyDescent="0.2">
      <c r="A251" s="57"/>
      <c r="B251" s="57"/>
      <c r="C251" s="57"/>
      <c r="D251" s="57"/>
      <c r="E251" s="11"/>
      <c r="G251" s="11"/>
      <c r="H251" s="57"/>
      <c r="I251" s="57"/>
    </row>
    <row r="252" spans="1:9" x14ac:dyDescent="0.2">
      <c r="A252" s="57"/>
      <c r="B252" s="57"/>
      <c r="C252" s="57"/>
      <c r="D252" s="57"/>
      <c r="E252" s="11"/>
      <c r="G252" s="11"/>
      <c r="H252" s="57"/>
      <c r="I252" s="57"/>
    </row>
    <row r="253" spans="1:9" x14ac:dyDescent="0.2">
      <c r="A253" s="57"/>
      <c r="B253" s="57"/>
      <c r="C253" s="57"/>
      <c r="D253" s="57"/>
      <c r="E253" s="11"/>
      <c r="G253" s="11"/>
      <c r="H253" s="57"/>
      <c r="I253" s="57"/>
    </row>
    <row r="254" spans="1:9" x14ac:dyDescent="0.2">
      <c r="A254" s="57"/>
      <c r="B254" s="57"/>
      <c r="C254" s="57"/>
      <c r="D254" s="57"/>
      <c r="E254" s="11"/>
      <c r="G254" s="11"/>
      <c r="H254" s="57"/>
      <c r="I254" s="57"/>
    </row>
    <row r="255" spans="1:9" x14ac:dyDescent="0.2">
      <c r="A255" s="57"/>
      <c r="B255" s="57"/>
      <c r="C255" s="57"/>
      <c r="D255" s="57"/>
      <c r="E255" s="11"/>
      <c r="G255" s="11"/>
      <c r="H255" s="57"/>
      <c r="I255" s="57"/>
    </row>
    <row r="256" spans="1:9" x14ac:dyDescent="0.2">
      <c r="A256" s="57"/>
      <c r="B256" s="57"/>
      <c r="C256" s="57"/>
      <c r="D256" s="57"/>
      <c r="E256" s="11"/>
      <c r="G256" s="11"/>
      <c r="H256" s="57"/>
      <c r="I256" s="57"/>
    </row>
    <row r="257" spans="1:9" x14ac:dyDescent="0.2">
      <c r="A257" s="57"/>
      <c r="B257" s="57"/>
      <c r="C257" s="57"/>
      <c r="D257" s="57"/>
      <c r="E257" s="11"/>
      <c r="G257" s="11"/>
      <c r="H257" s="57"/>
      <c r="I257" s="57"/>
    </row>
    <row r="258" spans="1:9" x14ac:dyDescent="0.2">
      <c r="A258" s="57"/>
      <c r="B258" s="57"/>
      <c r="C258" s="57"/>
      <c r="D258" s="57"/>
      <c r="E258" s="11"/>
      <c r="G258" s="11"/>
      <c r="H258" s="57"/>
      <c r="I258" s="57"/>
    </row>
    <row r="259" spans="1:9" x14ac:dyDescent="0.2">
      <c r="A259" s="57"/>
      <c r="B259" s="57"/>
      <c r="C259" s="57"/>
      <c r="D259" s="57"/>
      <c r="E259" s="11"/>
      <c r="G259" s="11"/>
      <c r="H259" s="57"/>
      <c r="I259" s="57"/>
    </row>
    <row r="260" spans="1:9" x14ac:dyDescent="0.2">
      <c r="A260" s="57"/>
      <c r="B260" s="57"/>
      <c r="C260" s="57"/>
      <c r="D260" s="57"/>
      <c r="E260" s="11"/>
      <c r="G260" s="11"/>
      <c r="H260" s="57"/>
      <c r="I260" s="57"/>
    </row>
    <row r="261" spans="1:9" x14ac:dyDescent="0.2">
      <c r="A261" s="57"/>
      <c r="B261" s="57"/>
      <c r="C261" s="57"/>
      <c r="D261" s="57"/>
      <c r="E261" s="11"/>
      <c r="G261" s="11"/>
      <c r="H261" s="57"/>
      <c r="I261" s="57"/>
    </row>
    <row r="262" spans="1:9" x14ac:dyDescent="0.2">
      <c r="A262" s="57"/>
      <c r="B262" s="57"/>
      <c r="C262" s="57"/>
      <c r="D262" s="57"/>
      <c r="E262" s="11"/>
      <c r="G262" s="11"/>
      <c r="H262" s="57"/>
      <c r="I262" s="57"/>
    </row>
    <row r="263" spans="1:9" x14ac:dyDescent="0.2">
      <c r="A263" s="57"/>
      <c r="B263" s="57"/>
      <c r="C263" s="57"/>
      <c r="D263" s="57"/>
      <c r="E263" s="11"/>
      <c r="G263" s="11"/>
      <c r="H263" s="57"/>
      <c r="I263" s="57"/>
    </row>
    <row r="264" spans="1:9" x14ac:dyDescent="0.2">
      <c r="A264" s="57"/>
      <c r="B264" s="57"/>
      <c r="C264" s="57"/>
      <c r="D264" s="57"/>
      <c r="E264" s="11"/>
      <c r="G264" s="11"/>
      <c r="H264" s="57"/>
      <c r="I264" s="57"/>
    </row>
    <row r="265" spans="1:9" x14ac:dyDescent="0.2">
      <c r="A265" s="57"/>
      <c r="B265" s="57"/>
      <c r="C265" s="57"/>
      <c r="D265" s="57"/>
      <c r="E265" s="11"/>
      <c r="G265" s="11"/>
      <c r="H265" s="57"/>
      <c r="I265" s="57"/>
    </row>
    <row r="266" spans="1:9" x14ac:dyDescent="0.2">
      <c r="A266" s="57"/>
      <c r="B266" s="57"/>
      <c r="C266" s="57"/>
      <c r="D266" s="57"/>
      <c r="E266" s="11"/>
      <c r="G266" s="11"/>
      <c r="H266" s="57"/>
      <c r="I266" s="57"/>
    </row>
    <row r="267" spans="1:9" x14ac:dyDescent="0.2">
      <c r="A267" s="57"/>
      <c r="B267" s="57"/>
      <c r="C267" s="57"/>
      <c r="D267" s="57"/>
      <c r="E267" s="11"/>
      <c r="G267" s="11"/>
      <c r="H267" s="57"/>
      <c r="I267" s="57"/>
    </row>
    <row r="268" spans="1:9" x14ac:dyDescent="0.2">
      <c r="A268" s="57"/>
      <c r="B268" s="57"/>
      <c r="C268" s="57"/>
      <c r="D268" s="57"/>
      <c r="E268" s="11"/>
      <c r="G268" s="11"/>
      <c r="H268" s="57"/>
      <c r="I268" s="57"/>
    </row>
    <row r="269" spans="1:9" x14ac:dyDescent="0.2">
      <c r="A269" s="57"/>
      <c r="B269" s="57"/>
      <c r="C269" s="57"/>
      <c r="D269" s="57"/>
      <c r="E269" s="11"/>
      <c r="G269" s="11"/>
      <c r="H269" s="57"/>
      <c r="I269" s="57"/>
    </row>
    <row r="270" spans="1:9" x14ac:dyDescent="0.2">
      <c r="A270" s="57"/>
      <c r="B270" s="57"/>
      <c r="C270" s="57"/>
      <c r="D270" s="57"/>
      <c r="E270" s="11"/>
      <c r="G270" s="11"/>
      <c r="H270" s="57"/>
      <c r="I270" s="57"/>
    </row>
    <row r="271" spans="1:9" x14ac:dyDescent="0.2">
      <c r="A271" s="57"/>
      <c r="B271" s="57"/>
      <c r="C271" s="57"/>
      <c r="D271" s="57"/>
      <c r="E271" s="11"/>
      <c r="G271" s="11"/>
      <c r="H271" s="57"/>
      <c r="I271" s="57"/>
    </row>
    <row r="272" spans="1:9" x14ac:dyDescent="0.2">
      <c r="A272" s="57"/>
      <c r="B272" s="57"/>
      <c r="C272" s="57"/>
      <c r="D272" s="57"/>
      <c r="E272" s="11"/>
      <c r="G272" s="11"/>
      <c r="H272" s="57"/>
      <c r="I272" s="57"/>
    </row>
    <row r="273" spans="1:9" x14ac:dyDescent="0.2">
      <c r="A273" s="57"/>
      <c r="B273" s="57"/>
      <c r="C273" s="57"/>
      <c r="D273" s="57"/>
      <c r="E273" s="11"/>
      <c r="G273" s="11"/>
      <c r="H273" s="57"/>
      <c r="I273" s="57"/>
    </row>
    <row r="274" spans="1:9" x14ac:dyDescent="0.2">
      <c r="A274" s="57"/>
      <c r="B274" s="57"/>
      <c r="C274" s="57"/>
      <c r="D274" s="57"/>
      <c r="E274" s="11"/>
      <c r="G274" s="11"/>
      <c r="H274" s="57"/>
      <c r="I274" s="57"/>
    </row>
    <row r="275" spans="1:9" x14ac:dyDescent="0.2">
      <c r="A275" s="57"/>
      <c r="B275" s="57"/>
      <c r="C275" s="57"/>
      <c r="D275" s="57"/>
      <c r="E275" s="11"/>
      <c r="G275" s="11"/>
      <c r="H275" s="57"/>
      <c r="I275" s="57"/>
    </row>
    <row r="276" spans="1:9" x14ac:dyDescent="0.2">
      <c r="A276" s="57"/>
      <c r="B276" s="57"/>
      <c r="C276" s="57"/>
      <c r="D276" s="57"/>
      <c r="E276" s="11"/>
      <c r="G276" s="11"/>
      <c r="H276" s="57"/>
      <c r="I276" s="57"/>
    </row>
    <row r="277" spans="1:9" x14ac:dyDescent="0.2">
      <c r="A277" s="57"/>
      <c r="B277" s="57"/>
      <c r="C277" s="57"/>
      <c r="D277" s="57"/>
      <c r="E277" s="11"/>
      <c r="G277" s="11"/>
      <c r="H277" s="57"/>
      <c r="I277" s="57"/>
    </row>
    <row r="278" spans="1:9" x14ac:dyDescent="0.2">
      <c r="A278" s="57"/>
      <c r="B278" s="57"/>
      <c r="C278" s="57"/>
      <c r="D278" s="57"/>
      <c r="E278" s="11"/>
      <c r="G278" s="11"/>
      <c r="H278" s="57"/>
      <c r="I278" s="57"/>
    </row>
    <row r="279" spans="1:9" x14ac:dyDescent="0.2">
      <c r="A279" s="57"/>
      <c r="B279" s="57"/>
      <c r="C279" s="57"/>
      <c r="D279" s="57"/>
      <c r="E279" s="11"/>
      <c r="G279" s="11"/>
      <c r="H279" s="57"/>
      <c r="I279" s="57"/>
    </row>
    <row r="280" spans="1:9" x14ac:dyDescent="0.2">
      <c r="A280" s="57"/>
      <c r="B280" s="57"/>
      <c r="C280" s="57"/>
      <c r="D280" s="57"/>
      <c r="E280" s="11"/>
      <c r="G280" s="11"/>
      <c r="H280" s="57"/>
      <c r="I280" s="57"/>
    </row>
    <row r="281" spans="1:9" x14ac:dyDescent="0.2">
      <c r="A281" s="57"/>
      <c r="B281" s="57"/>
      <c r="C281" s="57"/>
      <c r="D281" s="57"/>
      <c r="E281" s="11"/>
      <c r="G281" s="11"/>
      <c r="H281" s="57"/>
      <c r="I281" s="57"/>
    </row>
    <row r="282" spans="1:9" x14ac:dyDescent="0.2">
      <c r="A282" s="57"/>
      <c r="B282" s="57"/>
      <c r="C282" s="57"/>
      <c r="D282" s="57"/>
      <c r="E282" s="11"/>
      <c r="G282" s="11"/>
      <c r="H282" s="57"/>
      <c r="I282" s="57"/>
    </row>
    <row r="283" spans="1:9" x14ac:dyDescent="0.2">
      <c r="A283" s="57"/>
      <c r="B283" s="57"/>
      <c r="C283" s="57"/>
      <c r="D283" s="57"/>
      <c r="E283" s="11"/>
      <c r="G283" s="11"/>
      <c r="H283" s="57"/>
      <c r="I283" s="57"/>
    </row>
    <row r="284" spans="1:9" x14ac:dyDescent="0.2">
      <c r="A284" s="57"/>
      <c r="B284" s="57"/>
      <c r="C284" s="57"/>
      <c r="D284" s="57"/>
      <c r="E284" s="11"/>
      <c r="G284" s="11"/>
      <c r="H284" s="57"/>
      <c r="I284" s="57"/>
    </row>
    <row r="285" spans="1:9" x14ac:dyDescent="0.2">
      <c r="A285" s="57"/>
      <c r="B285" s="57"/>
      <c r="C285" s="57"/>
      <c r="D285" s="57"/>
      <c r="E285" s="11"/>
      <c r="G285" s="11"/>
      <c r="H285" s="57"/>
      <c r="I285" s="57"/>
    </row>
    <row r="286" spans="1:9" x14ac:dyDescent="0.2">
      <c r="A286" s="57"/>
      <c r="B286" s="57"/>
      <c r="C286" s="57"/>
      <c r="D286" s="57"/>
      <c r="E286" s="11"/>
      <c r="G286" s="11"/>
      <c r="H286" s="57"/>
      <c r="I286" s="57"/>
    </row>
    <row r="287" spans="1:9" x14ac:dyDescent="0.2">
      <c r="A287" s="57"/>
      <c r="B287" s="57"/>
      <c r="C287" s="57"/>
      <c r="D287" s="57"/>
      <c r="E287" s="11"/>
      <c r="G287" s="11"/>
      <c r="H287" s="57"/>
      <c r="I287" s="57"/>
    </row>
    <row r="288" spans="1:9" x14ac:dyDescent="0.2">
      <c r="A288" s="57"/>
      <c r="B288" s="57"/>
      <c r="C288" s="57"/>
      <c r="D288" s="57"/>
      <c r="E288" s="11"/>
      <c r="G288" s="11"/>
      <c r="H288" s="57"/>
      <c r="I288" s="57"/>
    </row>
    <row r="289" spans="1:9" x14ac:dyDescent="0.2">
      <c r="A289" s="57"/>
      <c r="B289" s="57"/>
      <c r="C289" s="57"/>
      <c r="D289" s="57"/>
      <c r="E289" s="11"/>
      <c r="G289" s="11"/>
      <c r="H289" s="57"/>
      <c r="I289" s="57"/>
    </row>
    <row r="290" spans="1:9" x14ac:dyDescent="0.2">
      <c r="A290" s="57"/>
      <c r="B290" s="57"/>
      <c r="C290" s="57"/>
      <c r="D290" s="57"/>
      <c r="E290" s="11"/>
      <c r="G290" s="11"/>
      <c r="H290" s="57"/>
      <c r="I290" s="57"/>
    </row>
    <row r="291" spans="1:9" x14ac:dyDescent="0.2">
      <c r="A291" s="57"/>
      <c r="B291" s="57"/>
      <c r="C291" s="57"/>
      <c r="D291" s="57"/>
      <c r="E291" s="11"/>
      <c r="G291" s="11"/>
      <c r="H291" s="57"/>
      <c r="I291" s="57"/>
    </row>
    <row r="292" spans="1:9" x14ac:dyDescent="0.2">
      <c r="A292" s="57"/>
      <c r="B292" s="57"/>
      <c r="C292" s="57"/>
      <c r="D292" s="57"/>
      <c r="E292" s="11"/>
      <c r="G292" s="11"/>
      <c r="H292" s="57"/>
      <c r="I292" s="57"/>
    </row>
    <row r="293" spans="1:9" x14ac:dyDescent="0.2">
      <c r="A293" s="57"/>
      <c r="B293" s="57"/>
      <c r="C293" s="57"/>
      <c r="D293" s="57"/>
      <c r="E293" s="11"/>
      <c r="G293" s="11"/>
      <c r="H293" s="57"/>
      <c r="I293" s="57"/>
    </row>
    <row r="294" spans="1:9" x14ac:dyDescent="0.2">
      <c r="A294" s="57"/>
      <c r="B294" s="57"/>
      <c r="C294" s="57"/>
      <c r="D294" s="57"/>
      <c r="E294" s="11"/>
      <c r="G294" s="11"/>
      <c r="H294" s="57"/>
      <c r="I294" s="57"/>
    </row>
    <row r="295" spans="1:9" x14ac:dyDescent="0.2">
      <c r="A295" s="57"/>
      <c r="B295" s="57"/>
      <c r="C295" s="57"/>
      <c r="D295" s="57"/>
      <c r="E295" s="11"/>
      <c r="G295" s="11"/>
      <c r="H295" s="57"/>
      <c r="I295" s="57"/>
    </row>
    <row r="296" spans="1:9" x14ac:dyDescent="0.2">
      <c r="A296" s="57"/>
      <c r="B296" s="57"/>
      <c r="C296" s="57"/>
      <c r="D296" s="57"/>
      <c r="E296" s="11"/>
      <c r="G296" s="11"/>
      <c r="H296" s="57"/>
      <c r="I296" s="57"/>
    </row>
    <row r="297" spans="1:9" x14ac:dyDescent="0.2">
      <c r="A297" s="57"/>
      <c r="B297" s="57"/>
      <c r="C297" s="57"/>
      <c r="D297" s="57"/>
      <c r="E297" s="11"/>
      <c r="G297" s="11"/>
      <c r="H297" s="57"/>
      <c r="I297" s="57"/>
    </row>
    <row r="298" spans="1:9" x14ac:dyDescent="0.2">
      <c r="A298" s="57"/>
      <c r="B298" s="57"/>
      <c r="C298" s="57"/>
      <c r="D298" s="57"/>
      <c r="E298" s="11"/>
      <c r="G298" s="11"/>
      <c r="H298" s="57"/>
      <c r="I298" s="57"/>
    </row>
    <row r="299" spans="1:9" x14ac:dyDescent="0.2">
      <c r="A299" s="57"/>
      <c r="B299" s="57"/>
      <c r="C299" s="57"/>
      <c r="D299" s="57"/>
      <c r="E299" s="11"/>
      <c r="G299" s="11"/>
      <c r="H299" s="57"/>
      <c r="I299" s="57"/>
    </row>
    <row r="300" spans="1:9" x14ac:dyDescent="0.2">
      <c r="A300" s="57"/>
      <c r="B300" s="57"/>
      <c r="C300" s="57"/>
      <c r="D300" s="57"/>
      <c r="E300" s="11"/>
      <c r="G300" s="11"/>
      <c r="H300" s="57"/>
      <c r="I300" s="57"/>
    </row>
    <row r="301" spans="1:9" x14ac:dyDescent="0.2">
      <c r="A301" s="57"/>
      <c r="B301" s="57"/>
      <c r="C301" s="57"/>
      <c r="D301" s="57"/>
      <c r="E301" s="11"/>
      <c r="G301" s="11"/>
      <c r="H301" s="57"/>
      <c r="I301" s="57"/>
    </row>
    <row r="302" spans="1:9" x14ac:dyDescent="0.2">
      <c r="A302" s="57"/>
      <c r="B302" s="57"/>
      <c r="C302" s="57"/>
      <c r="D302" s="57"/>
      <c r="E302" s="11"/>
      <c r="G302" s="11"/>
      <c r="H302" s="57"/>
      <c r="I302" s="57"/>
    </row>
    <row r="303" spans="1:9" x14ac:dyDescent="0.2">
      <c r="A303" s="57"/>
      <c r="B303" s="57"/>
      <c r="C303" s="57"/>
      <c r="D303" s="57"/>
      <c r="E303" s="11"/>
      <c r="G303" s="11"/>
      <c r="H303" s="57"/>
      <c r="I303" s="57"/>
    </row>
    <row r="304" spans="1:9" x14ac:dyDescent="0.2">
      <c r="A304" s="57"/>
      <c r="B304" s="57"/>
      <c r="C304" s="57"/>
      <c r="D304" s="57"/>
      <c r="E304" s="11"/>
      <c r="G304" s="11"/>
      <c r="H304" s="57"/>
      <c r="I304" s="57"/>
    </row>
    <row r="305" spans="1:9" x14ac:dyDescent="0.2">
      <c r="A305" s="57"/>
      <c r="B305" s="57"/>
      <c r="C305" s="57"/>
      <c r="D305" s="57"/>
      <c r="E305" s="11"/>
      <c r="G305" s="11"/>
      <c r="H305" s="57"/>
      <c r="I305" s="57"/>
    </row>
    <row r="306" spans="1:9" x14ac:dyDescent="0.2">
      <c r="A306" s="57"/>
      <c r="B306" s="57"/>
      <c r="C306" s="57"/>
      <c r="D306" s="57"/>
      <c r="E306" s="11"/>
      <c r="G306" s="11"/>
      <c r="H306" s="57"/>
      <c r="I306" s="57"/>
    </row>
    <row r="307" spans="1:9" x14ac:dyDescent="0.2">
      <c r="A307" s="57"/>
      <c r="B307" s="57"/>
      <c r="C307" s="57"/>
      <c r="D307" s="57"/>
      <c r="E307" s="11"/>
      <c r="G307" s="11"/>
      <c r="H307" s="57"/>
      <c r="I307" s="57"/>
    </row>
    <row r="308" spans="1:9" x14ac:dyDescent="0.2">
      <c r="A308" s="57"/>
      <c r="B308" s="57"/>
      <c r="C308" s="57"/>
      <c r="D308" s="57"/>
      <c r="E308" s="11"/>
      <c r="G308" s="11"/>
      <c r="H308" s="57"/>
      <c r="I308" s="57"/>
    </row>
    <row r="309" spans="1:9" x14ac:dyDescent="0.2">
      <c r="A309" s="57"/>
      <c r="B309" s="57"/>
      <c r="C309" s="57"/>
      <c r="D309" s="57"/>
      <c r="E309" s="11"/>
      <c r="G309" s="11"/>
      <c r="H309" s="57"/>
      <c r="I309" s="57"/>
    </row>
    <row r="310" spans="1:9" x14ac:dyDescent="0.2">
      <c r="A310" s="57"/>
      <c r="B310" s="57"/>
      <c r="C310" s="57"/>
      <c r="D310" s="57"/>
      <c r="E310" s="11"/>
      <c r="G310" s="11"/>
      <c r="H310" s="57"/>
      <c r="I310" s="57"/>
    </row>
    <row r="311" spans="1:9" x14ac:dyDescent="0.2">
      <c r="A311" s="57"/>
      <c r="B311" s="57"/>
      <c r="C311" s="57"/>
      <c r="D311" s="57"/>
      <c r="E311" s="11"/>
      <c r="G311" s="11"/>
      <c r="H311" s="57"/>
      <c r="I311" s="57"/>
    </row>
    <row r="312" spans="1:9" x14ac:dyDescent="0.2">
      <c r="A312" s="57"/>
      <c r="B312" s="57"/>
      <c r="C312" s="57"/>
      <c r="D312" s="57"/>
      <c r="E312" s="11"/>
      <c r="G312" s="11"/>
      <c r="H312" s="57"/>
      <c r="I312" s="57"/>
    </row>
    <row r="313" spans="1:9" x14ac:dyDescent="0.2">
      <c r="A313" s="57"/>
      <c r="B313" s="57"/>
      <c r="C313" s="57"/>
      <c r="D313" s="57"/>
      <c r="E313" s="11"/>
      <c r="G313" s="11"/>
      <c r="H313" s="57"/>
      <c r="I313" s="57"/>
    </row>
    <row r="314" spans="1:9" x14ac:dyDescent="0.2">
      <c r="A314" s="57"/>
      <c r="B314" s="57"/>
      <c r="C314" s="57"/>
      <c r="D314" s="57"/>
      <c r="E314" s="11"/>
      <c r="G314" s="11"/>
      <c r="H314" s="57"/>
      <c r="I314" s="57"/>
    </row>
    <row r="315" spans="1:9" x14ac:dyDescent="0.2">
      <c r="A315" s="57"/>
      <c r="B315" s="57"/>
      <c r="C315" s="57"/>
      <c r="D315" s="57"/>
      <c r="E315" s="11"/>
      <c r="G315" s="11"/>
      <c r="H315" s="57"/>
      <c r="I315" s="57"/>
    </row>
  </sheetData>
  <mergeCells count="1">
    <mergeCell ref="A1:G1"/>
  </mergeCells>
  <conditionalFormatting sqref="F2:F3">
    <cfRule type="cellIs" dxfId="74" priority="4" stopIfTrue="1" operator="between">
      <formula>0.009</formula>
      <formula>-0.009</formula>
    </cfRule>
  </conditionalFormatting>
  <conditionalFormatting sqref="F5:F65550">
    <cfRule type="cellIs" dxfId="73"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46"/>
  <sheetViews>
    <sheetView workbookViewId="0">
      <selection sqref="A1:F1"/>
    </sheetView>
  </sheetViews>
  <sheetFormatPr defaultColWidth="9.140625" defaultRowHeight="11.25" x14ac:dyDescent="0.2"/>
  <cols>
    <col min="1" max="1" width="40.5703125" style="7" bestFit="1" customWidth="1"/>
    <col min="2" max="2" width="28.42578125" style="7" bestFit="1" customWidth="1"/>
    <col min="3" max="3" width="35.42578125" style="7" bestFit="1" customWidth="1"/>
    <col min="4" max="4" width="15.42578125" style="7" bestFit="1" customWidth="1"/>
    <col min="5" max="5" width="26" style="10" customWidth="1"/>
    <col min="6" max="6" width="13.5703125" style="11" bestFit="1" customWidth="1"/>
    <col min="7" max="16384" width="9.140625" style="7"/>
  </cols>
  <sheetData>
    <row r="1" spans="1:6" s="1" customFormat="1" ht="15" x14ac:dyDescent="0.2">
      <c r="A1" s="110" t="s">
        <v>12</v>
      </c>
      <c r="B1" s="111"/>
      <c r="C1" s="111"/>
      <c r="D1" s="111"/>
      <c r="E1" s="111"/>
      <c r="F1" s="111"/>
    </row>
    <row r="2" spans="1:6" s="1" customFormat="1" ht="12" x14ac:dyDescent="0.2">
      <c r="E2" s="5"/>
      <c r="F2" s="9"/>
    </row>
    <row r="3" spans="1:6" s="1" customFormat="1" ht="12" x14ac:dyDescent="0.2">
      <c r="A3" s="8" t="s">
        <v>7</v>
      </c>
      <c r="B3" s="2"/>
      <c r="C3" s="3"/>
      <c r="D3" s="3"/>
      <c r="E3" s="4"/>
      <c r="F3" s="9"/>
    </row>
    <row r="4" spans="1:6" s="1" customFormat="1" ht="33.75" x14ac:dyDescent="0.2">
      <c r="A4" s="6" t="s">
        <v>2</v>
      </c>
      <c r="B4" s="6" t="s">
        <v>0</v>
      </c>
      <c r="C4" s="13" t="s">
        <v>528</v>
      </c>
      <c r="D4" s="13" t="s">
        <v>1</v>
      </c>
      <c r="E4" s="52" t="s">
        <v>6</v>
      </c>
      <c r="F4" s="12" t="s">
        <v>3</v>
      </c>
    </row>
    <row r="5" spans="1:6" x14ac:dyDescent="0.2">
      <c r="A5" s="16" t="s">
        <v>103</v>
      </c>
      <c r="B5" s="17"/>
      <c r="C5" s="17"/>
      <c r="D5" s="17"/>
      <c r="E5" s="18"/>
      <c r="F5" s="19"/>
    </row>
    <row r="6" spans="1:6" x14ac:dyDescent="0.2">
      <c r="A6" s="20" t="s">
        <v>20</v>
      </c>
      <c r="B6" s="21"/>
      <c r="C6" s="21"/>
      <c r="D6" s="21"/>
      <c r="E6" s="22"/>
      <c r="F6" s="23"/>
    </row>
    <row r="7" spans="1:6" x14ac:dyDescent="0.2">
      <c r="A7" s="21" t="s">
        <v>105</v>
      </c>
      <c r="B7" s="21" t="s">
        <v>104</v>
      </c>
      <c r="C7" s="21" t="s">
        <v>106</v>
      </c>
      <c r="D7" s="24">
        <v>1900000</v>
      </c>
      <c r="E7" s="22">
        <v>18069</v>
      </c>
      <c r="F7" s="23">
        <v>8.2204618976092103</v>
      </c>
    </row>
    <row r="8" spans="1:6" x14ac:dyDescent="0.2">
      <c r="A8" s="21" t="s">
        <v>121</v>
      </c>
      <c r="B8" s="21" t="s">
        <v>120</v>
      </c>
      <c r="C8" s="21" t="s">
        <v>122</v>
      </c>
      <c r="D8" s="24">
        <v>950000</v>
      </c>
      <c r="E8" s="22">
        <v>12958</v>
      </c>
      <c r="F8" s="23">
        <v>5.89522083508884</v>
      </c>
    </row>
    <row r="9" spans="1:6" x14ac:dyDescent="0.2">
      <c r="A9" s="21" t="s">
        <v>119</v>
      </c>
      <c r="B9" s="21" t="s">
        <v>118</v>
      </c>
      <c r="C9" s="21" t="s">
        <v>106</v>
      </c>
      <c r="D9" s="24">
        <v>1100000</v>
      </c>
      <c r="E9" s="22">
        <v>12447.6</v>
      </c>
      <c r="F9" s="23">
        <v>5.6630151926880501</v>
      </c>
    </row>
    <row r="10" spans="1:6" x14ac:dyDescent="0.2">
      <c r="A10" s="21" t="s">
        <v>108</v>
      </c>
      <c r="B10" s="21" t="s">
        <v>107</v>
      </c>
      <c r="C10" s="21" t="s">
        <v>106</v>
      </c>
      <c r="D10" s="24">
        <v>800000</v>
      </c>
      <c r="E10" s="22">
        <v>10784</v>
      </c>
      <c r="F10" s="23">
        <v>4.90616310276262</v>
      </c>
    </row>
    <row r="11" spans="1:6" x14ac:dyDescent="0.2">
      <c r="A11" s="21" t="s">
        <v>187</v>
      </c>
      <c r="B11" s="21" t="s">
        <v>186</v>
      </c>
      <c r="C11" s="21" t="s">
        <v>144</v>
      </c>
      <c r="D11" s="24">
        <v>52000</v>
      </c>
      <c r="E11" s="22">
        <v>8335.08</v>
      </c>
      <c r="F11" s="23">
        <v>3.7920309675978001</v>
      </c>
    </row>
    <row r="12" spans="1:6" x14ac:dyDescent="0.2">
      <c r="A12" s="21" t="s">
        <v>132</v>
      </c>
      <c r="B12" s="21" t="s">
        <v>131</v>
      </c>
      <c r="C12" s="21" t="s">
        <v>106</v>
      </c>
      <c r="D12" s="24">
        <v>950000</v>
      </c>
      <c r="E12" s="22">
        <v>8288.2749999999996</v>
      </c>
      <c r="F12" s="23">
        <v>3.7707371096578099</v>
      </c>
    </row>
    <row r="13" spans="1:6" x14ac:dyDescent="0.2">
      <c r="A13" s="21" t="s">
        <v>243</v>
      </c>
      <c r="B13" s="21" t="s">
        <v>242</v>
      </c>
      <c r="C13" s="21" t="s">
        <v>147</v>
      </c>
      <c r="D13" s="24">
        <v>500000</v>
      </c>
      <c r="E13" s="22">
        <v>7516.5</v>
      </c>
      <c r="F13" s="23">
        <v>3.4196193399402102</v>
      </c>
    </row>
    <row r="14" spans="1:6" x14ac:dyDescent="0.2">
      <c r="A14" s="21" t="s">
        <v>247</v>
      </c>
      <c r="B14" s="21" t="s">
        <v>246</v>
      </c>
      <c r="C14" s="21" t="s">
        <v>248</v>
      </c>
      <c r="D14" s="24">
        <v>3000000</v>
      </c>
      <c r="E14" s="22">
        <v>7185</v>
      </c>
      <c r="F14" s="23">
        <v>3.2688039589530198</v>
      </c>
    </row>
    <row r="15" spans="1:6" x14ac:dyDescent="0.2">
      <c r="A15" s="21" t="s">
        <v>315</v>
      </c>
      <c r="B15" s="21" t="s">
        <v>314</v>
      </c>
      <c r="C15" s="21" t="s">
        <v>117</v>
      </c>
      <c r="D15" s="24">
        <v>240000</v>
      </c>
      <c r="E15" s="22">
        <v>6932.16</v>
      </c>
      <c r="F15" s="23">
        <v>3.1537748158797201</v>
      </c>
    </row>
    <row r="16" spans="1:6" x14ac:dyDescent="0.2">
      <c r="A16" s="21" t="s">
        <v>400</v>
      </c>
      <c r="B16" s="21" t="s">
        <v>399</v>
      </c>
      <c r="C16" s="21" t="s">
        <v>159</v>
      </c>
      <c r="D16" s="24">
        <v>1600000</v>
      </c>
      <c r="E16" s="22">
        <v>6424.8</v>
      </c>
      <c r="F16" s="23">
        <v>2.9229522164901001</v>
      </c>
    </row>
    <row r="17" spans="1:6" x14ac:dyDescent="0.2">
      <c r="A17" s="21" t="s">
        <v>116</v>
      </c>
      <c r="B17" s="21" t="s">
        <v>115</v>
      </c>
      <c r="C17" s="21" t="s">
        <v>117</v>
      </c>
      <c r="D17" s="24">
        <v>340000</v>
      </c>
      <c r="E17" s="22">
        <v>4902.12</v>
      </c>
      <c r="F17" s="23">
        <v>2.23021144930589</v>
      </c>
    </row>
    <row r="18" spans="1:6" x14ac:dyDescent="0.2">
      <c r="A18" s="21" t="s">
        <v>488</v>
      </c>
      <c r="B18" s="21" t="s">
        <v>487</v>
      </c>
      <c r="C18" s="21" t="s">
        <v>106</v>
      </c>
      <c r="D18" s="24">
        <v>2200000</v>
      </c>
      <c r="E18" s="22">
        <v>4702.0600000000004</v>
      </c>
      <c r="F18" s="23">
        <v>2.1391944806172098</v>
      </c>
    </row>
    <row r="19" spans="1:6" x14ac:dyDescent="0.2">
      <c r="A19" s="21" t="s">
        <v>490</v>
      </c>
      <c r="B19" s="21" t="s">
        <v>489</v>
      </c>
      <c r="C19" s="21" t="s">
        <v>491</v>
      </c>
      <c r="D19" s="24">
        <v>800000</v>
      </c>
      <c r="E19" s="22">
        <v>4306</v>
      </c>
      <c r="F19" s="23">
        <v>1.95900763357714</v>
      </c>
    </row>
    <row r="20" spans="1:6" x14ac:dyDescent="0.2">
      <c r="A20" s="21" t="s">
        <v>152</v>
      </c>
      <c r="B20" s="21" t="s">
        <v>151</v>
      </c>
      <c r="C20" s="21" t="s">
        <v>153</v>
      </c>
      <c r="D20" s="24">
        <v>2400000</v>
      </c>
      <c r="E20" s="22">
        <v>4230.96</v>
      </c>
      <c r="F20" s="23">
        <v>1.9248683087226</v>
      </c>
    </row>
    <row r="21" spans="1:6" x14ac:dyDescent="0.2">
      <c r="A21" s="21" t="s">
        <v>195</v>
      </c>
      <c r="B21" s="21" t="s">
        <v>194</v>
      </c>
      <c r="C21" s="21" t="s">
        <v>196</v>
      </c>
      <c r="D21" s="24">
        <v>2500000</v>
      </c>
      <c r="E21" s="22">
        <v>4219.25</v>
      </c>
      <c r="F21" s="23">
        <v>1.91954086343946</v>
      </c>
    </row>
    <row r="22" spans="1:6" x14ac:dyDescent="0.2">
      <c r="A22" s="21" t="s">
        <v>493</v>
      </c>
      <c r="B22" s="21" t="s">
        <v>492</v>
      </c>
      <c r="C22" s="21" t="s">
        <v>215</v>
      </c>
      <c r="D22" s="24">
        <v>550000</v>
      </c>
      <c r="E22" s="22">
        <v>4126.6499999999996</v>
      </c>
      <c r="F22" s="23">
        <v>1.8774126454020199</v>
      </c>
    </row>
    <row r="23" spans="1:6" x14ac:dyDescent="0.2">
      <c r="A23" s="21" t="s">
        <v>299</v>
      </c>
      <c r="B23" s="21" t="s">
        <v>298</v>
      </c>
      <c r="C23" s="21" t="s">
        <v>122</v>
      </c>
      <c r="D23" s="24">
        <v>1200000</v>
      </c>
      <c r="E23" s="22">
        <v>4075.8</v>
      </c>
      <c r="F23" s="23">
        <v>1.85427852135014</v>
      </c>
    </row>
    <row r="24" spans="1:6" x14ac:dyDescent="0.2">
      <c r="A24" s="21" t="s">
        <v>134</v>
      </c>
      <c r="B24" s="21" t="s">
        <v>133</v>
      </c>
      <c r="C24" s="21" t="s">
        <v>135</v>
      </c>
      <c r="D24" s="24">
        <v>1100000</v>
      </c>
      <c r="E24" s="22">
        <v>3744.95</v>
      </c>
      <c r="F24" s="23">
        <v>1.70375885679626</v>
      </c>
    </row>
    <row r="25" spans="1:6" x14ac:dyDescent="0.2">
      <c r="A25" s="21" t="s">
        <v>236</v>
      </c>
      <c r="B25" s="21" t="s">
        <v>235</v>
      </c>
      <c r="C25" s="21" t="s">
        <v>237</v>
      </c>
      <c r="D25" s="24">
        <v>2600000</v>
      </c>
      <c r="E25" s="22">
        <v>3709.42</v>
      </c>
      <c r="F25" s="23">
        <v>1.68759454160327</v>
      </c>
    </row>
    <row r="26" spans="1:6" x14ac:dyDescent="0.2">
      <c r="A26" s="21" t="s">
        <v>495</v>
      </c>
      <c r="B26" s="21" t="s">
        <v>494</v>
      </c>
      <c r="C26" s="21" t="s">
        <v>147</v>
      </c>
      <c r="D26" s="24">
        <v>300000</v>
      </c>
      <c r="E26" s="22">
        <v>3671.1</v>
      </c>
      <c r="F26" s="23">
        <v>1.6701609204888599</v>
      </c>
    </row>
    <row r="27" spans="1:6" x14ac:dyDescent="0.2">
      <c r="A27" s="21" t="s">
        <v>497</v>
      </c>
      <c r="B27" s="21" t="s">
        <v>496</v>
      </c>
      <c r="C27" s="21" t="s">
        <v>180</v>
      </c>
      <c r="D27" s="24">
        <v>550000</v>
      </c>
      <c r="E27" s="22">
        <v>3606.9</v>
      </c>
      <c r="F27" s="23">
        <v>1.6409532358451899</v>
      </c>
    </row>
    <row r="28" spans="1:6" x14ac:dyDescent="0.2">
      <c r="A28" s="21" t="s">
        <v>377</v>
      </c>
      <c r="B28" s="21" t="s">
        <v>376</v>
      </c>
      <c r="C28" s="21" t="s">
        <v>106</v>
      </c>
      <c r="D28" s="24">
        <v>1300000</v>
      </c>
      <c r="E28" s="22">
        <v>3604.25</v>
      </c>
      <c r="F28" s="23">
        <v>1.63974762269401</v>
      </c>
    </row>
    <row r="29" spans="1:6" x14ac:dyDescent="0.2">
      <c r="A29" s="21" t="s">
        <v>198</v>
      </c>
      <c r="B29" s="21" t="s">
        <v>197</v>
      </c>
      <c r="C29" s="21" t="s">
        <v>199</v>
      </c>
      <c r="D29" s="24">
        <v>389910</v>
      </c>
      <c r="E29" s="22">
        <v>3582.4930800000002</v>
      </c>
      <c r="F29" s="23">
        <v>1.6298493476445099</v>
      </c>
    </row>
    <row r="30" spans="1:6" x14ac:dyDescent="0.2">
      <c r="A30" s="21" t="s">
        <v>499</v>
      </c>
      <c r="B30" s="21" t="s">
        <v>498</v>
      </c>
      <c r="C30" s="21" t="s">
        <v>130</v>
      </c>
      <c r="D30" s="24">
        <v>125000</v>
      </c>
      <c r="E30" s="22">
        <v>3446.125</v>
      </c>
      <c r="F30" s="23">
        <v>1.5678089134372999</v>
      </c>
    </row>
    <row r="31" spans="1:6" x14ac:dyDescent="0.2">
      <c r="A31" s="21" t="s">
        <v>501</v>
      </c>
      <c r="B31" s="21" t="s">
        <v>500</v>
      </c>
      <c r="C31" s="21" t="s">
        <v>156</v>
      </c>
      <c r="D31" s="24">
        <v>565000</v>
      </c>
      <c r="E31" s="22">
        <v>3362.88</v>
      </c>
      <c r="F31" s="23">
        <v>1.5299367372977</v>
      </c>
    </row>
    <row r="32" spans="1:6" x14ac:dyDescent="0.2">
      <c r="A32" s="21" t="s">
        <v>217</v>
      </c>
      <c r="B32" s="21" t="s">
        <v>216</v>
      </c>
      <c r="C32" s="21" t="s">
        <v>114</v>
      </c>
      <c r="D32" s="24">
        <v>975000</v>
      </c>
      <c r="E32" s="22">
        <v>3343.2750000000001</v>
      </c>
      <c r="F32" s="23">
        <v>1.5210174747207601</v>
      </c>
    </row>
    <row r="33" spans="1:6" x14ac:dyDescent="0.2">
      <c r="A33" s="21" t="s">
        <v>307</v>
      </c>
      <c r="B33" s="21" t="s">
        <v>306</v>
      </c>
      <c r="C33" s="21" t="s">
        <v>135</v>
      </c>
      <c r="D33" s="24">
        <v>1150000</v>
      </c>
      <c r="E33" s="22">
        <v>3222.875</v>
      </c>
      <c r="F33" s="23">
        <v>1.4662416923049</v>
      </c>
    </row>
    <row r="34" spans="1:6" x14ac:dyDescent="0.2">
      <c r="A34" s="21" t="s">
        <v>323</v>
      </c>
      <c r="B34" s="21" t="s">
        <v>322</v>
      </c>
      <c r="C34" s="21" t="s">
        <v>106</v>
      </c>
      <c r="D34" s="24">
        <v>1900000</v>
      </c>
      <c r="E34" s="22">
        <v>3081.99</v>
      </c>
      <c r="F34" s="23">
        <v>1.40214629275625</v>
      </c>
    </row>
    <row r="35" spans="1:6" x14ac:dyDescent="0.2">
      <c r="A35" s="21" t="s">
        <v>503</v>
      </c>
      <c r="B35" s="21" t="s">
        <v>502</v>
      </c>
      <c r="C35" s="21" t="s">
        <v>125</v>
      </c>
      <c r="D35" s="24">
        <v>125000</v>
      </c>
      <c r="E35" s="22">
        <v>2945.5</v>
      </c>
      <c r="F35" s="23">
        <v>1.3400503912451101</v>
      </c>
    </row>
    <row r="36" spans="1:6" x14ac:dyDescent="0.2">
      <c r="A36" s="21" t="s">
        <v>222</v>
      </c>
      <c r="B36" s="21" t="s">
        <v>221</v>
      </c>
      <c r="C36" s="21" t="s">
        <v>177</v>
      </c>
      <c r="D36" s="24">
        <v>1000000</v>
      </c>
      <c r="E36" s="22">
        <v>2938</v>
      </c>
      <c r="F36" s="23">
        <v>1.3366382785530899</v>
      </c>
    </row>
    <row r="37" spans="1:6" x14ac:dyDescent="0.2">
      <c r="A37" s="21" t="s">
        <v>505</v>
      </c>
      <c r="B37" s="21" t="s">
        <v>504</v>
      </c>
      <c r="C37" s="21" t="s">
        <v>106</v>
      </c>
      <c r="D37" s="24">
        <v>2100000</v>
      </c>
      <c r="E37" s="22">
        <v>2661.54</v>
      </c>
      <c r="F37" s="23">
        <v>1.21086325524173</v>
      </c>
    </row>
    <row r="38" spans="1:6" x14ac:dyDescent="0.2">
      <c r="A38" s="21" t="s">
        <v>507</v>
      </c>
      <c r="B38" s="21" t="s">
        <v>506</v>
      </c>
      <c r="C38" s="21" t="s">
        <v>147</v>
      </c>
      <c r="D38" s="24">
        <v>600000</v>
      </c>
      <c r="E38" s="22">
        <v>2648.7</v>
      </c>
      <c r="F38" s="23">
        <v>1.2050217183130001</v>
      </c>
    </row>
    <row r="39" spans="1:6" x14ac:dyDescent="0.2">
      <c r="A39" s="21" t="s">
        <v>309</v>
      </c>
      <c r="B39" s="21" t="s">
        <v>308</v>
      </c>
      <c r="C39" s="21" t="s">
        <v>144</v>
      </c>
      <c r="D39" s="24">
        <v>325000</v>
      </c>
      <c r="E39" s="22">
        <v>2210.65</v>
      </c>
      <c r="F39" s="23">
        <v>1.00573158968121</v>
      </c>
    </row>
    <row r="40" spans="1:6" x14ac:dyDescent="0.2">
      <c r="A40" s="21" t="s">
        <v>480</v>
      </c>
      <c r="B40" s="21" t="s">
        <v>479</v>
      </c>
      <c r="C40" s="21" t="s">
        <v>106</v>
      </c>
      <c r="D40" s="24">
        <v>300000</v>
      </c>
      <c r="E40" s="22">
        <v>2206.65</v>
      </c>
      <c r="F40" s="23">
        <v>1.00391179624547</v>
      </c>
    </row>
    <row r="41" spans="1:6" x14ac:dyDescent="0.2">
      <c r="A41" s="21" t="s">
        <v>509</v>
      </c>
      <c r="B41" s="21" t="s">
        <v>508</v>
      </c>
      <c r="C41" s="21" t="s">
        <v>153</v>
      </c>
      <c r="D41" s="24">
        <v>700000</v>
      </c>
      <c r="E41" s="22">
        <v>2166.85</v>
      </c>
      <c r="F41" s="23">
        <v>0.985804851559828</v>
      </c>
    </row>
    <row r="42" spans="1:6" x14ac:dyDescent="0.2">
      <c r="A42" s="21" t="s">
        <v>207</v>
      </c>
      <c r="B42" s="21" t="s">
        <v>206</v>
      </c>
      <c r="C42" s="21" t="s">
        <v>125</v>
      </c>
      <c r="D42" s="24">
        <v>300000</v>
      </c>
      <c r="E42" s="22">
        <v>2129.4</v>
      </c>
      <c r="F42" s="23">
        <v>0.96876703551768595</v>
      </c>
    </row>
    <row r="43" spans="1:6" x14ac:dyDescent="0.2">
      <c r="A43" s="21" t="s">
        <v>127</v>
      </c>
      <c r="B43" s="21" t="s">
        <v>126</v>
      </c>
      <c r="C43" s="21" t="s">
        <v>117</v>
      </c>
      <c r="D43" s="24">
        <v>145000</v>
      </c>
      <c r="E43" s="22">
        <v>2008.395</v>
      </c>
      <c r="F43" s="23">
        <v>0.91371600934467101</v>
      </c>
    </row>
    <row r="44" spans="1:6" x14ac:dyDescent="0.2">
      <c r="A44" s="21" t="s">
        <v>511</v>
      </c>
      <c r="B44" s="21" t="s">
        <v>510</v>
      </c>
      <c r="C44" s="21" t="s">
        <v>172</v>
      </c>
      <c r="D44" s="24">
        <v>60000</v>
      </c>
      <c r="E44" s="22">
        <v>1985.7</v>
      </c>
      <c r="F44" s="23">
        <v>0.90339095633862498</v>
      </c>
    </row>
    <row r="45" spans="1:6" x14ac:dyDescent="0.2">
      <c r="A45" s="21" t="s">
        <v>513</v>
      </c>
      <c r="B45" s="21" t="s">
        <v>512</v>
      </c>
      <c r="C45" s="21" t="s">
        <v>130</v>
      </c>
      <c r="D45" s="24">
        <v>220122</v>
      </c>
      <c r="E45" s="22">
        <v>1887.326028</v>
      </c>
      <c r="F45" s="23">
        <v>0.85863587921523798</v>
      </c>
    </row>
    <row r="46" spans="1:6" x14ac:dyDescent="0.2">
      <c r="A46" s="21" t="s">
        <v>224</v>
      </c>
      <c r="B46" s="21" t="s">
        <v>223</v>
      </c>
      <c r="C46" s="21" t="s">
        <v>225</v>
      </c>
      <c r="D46" s="24">
        <v>105000</v>
      </c>
      <c r="E46" s="22">
        <v>1869.63</v>
      </c>
      <c r="F46" s="23">
        <v>0.850585100316958</v>
      </c>
    </row>
    <row r="47" spans="1:6" x14ac:dyDescent="0.2">
      <c r="A47" s="21" t="s">
        <v>515</v>
      </c>
      <c r="B47" s="21" t="s">
        <v>514</v>
      </c>
      <c r="C47" s="21" t="s">
        <v>199</v>
      </c>
      <c r="D47" s="24">
        <v>912048</v>
      </c>
      <c r="E47" s="22">
        <v>1825.0080479999999</v>
      </c>
      <c r="F47" s="23">
        <v>0.83028441648204998</v>
      </c>
    </row>
    <row r="48" spans="1:6" x14ac:dyDescent="0.2">
      <c r="A48" s="21" t="s">
        <v>517</v>
      </c>
      <c r="B48" s="21" t="s">
        <v>516</v>
      </c>
      <c r="C48" s="21" t="s">
        <v>177</v>
      </c>
      <c r="D48" s="24">
        <v>2350000</v>
      </c>
      <c r="E48" s="22">
        <v>1808.7950000000001</v>
      </c>
      <c r="F48" s="23">
        <v>0.822908316901105</v>
      </c>
    </row>
    <row r="49" spans="1:9" x14ac:dyDescent="0.2">
      <c r="A49" s="21" t="s">
        <v>325</v>
      </c>
      <c r="B49" s="21" t="s">
        <v>324</v>
      </c>
      <c r="C49" s="21" t="s">
        <v>215</v>
      </c>
      <c r="D49" s="24">
        <v>458947</v>
      </c>
      <c r="E49" s="22">
        <v>1711.18389</v>
      </c>
      <c r="F49" s="23">
        <v>0.77850030259271197</v>
      </c>
    </row>
    <row r="50" spans="1:9" x14ac:dyDescent="0.2">
      <c r="A50" s="21" t="s">
        <v>519</v>
      </c>
      <c r="B50" s="21" t="s">
        <v>518</v>
      </c>
      <c r="C50" s="21" t="s">
        <v>396</v>
      </c>
      <c r="D50" s="24">
        <v>294291</v>
      </c>
      <c r="E50" s="22">
        <v>1671.278589</v>
      </c>
      <c r="F50" s="23">
        <v>0.76034545138992704</v>
      </c>
    </row>
    <row r="51" spans="1:9" x14ac:dyDescent="0.2">
      <c r="A51" s="21" t="s">
        <v>521</v>
      </c>
      <c r="B51" s="21" t="s">
        <v>520</v>
      </c>
      <c r="C51" s="21" t="s">
        <v>125</v>
      </c>
      <c r="D51" s="24">
        <v>225000</v>
      </c>
      <c r="E51" s="22">
        <v>1516.8375000000001</v>
      </c>
      <c r="F51" s="23">
        <v>0.69008273139713405</v>
      </c>
    </row>
    <row r="52" spans="1:9" x14ac:dyDescent="0.2">
      <c r="A52" s="21" t="s">
        <v>523</v>
      </c>
      <c r="B52" s="21" t="s">
        <v>522</v>
      </c>
      <c r="C52" s="21" t="s">
        <v>215</v>
      </c>
      <c r="D52" s="24">
        <v>10000</v>
      </c>
      <c r="E52" s="22">
        <v>1276</v>
      </c>
      <c r="F52" s="23">
        <v>0.58051410600195696</v>
      </c>
    </row>
    <row r="53" spans="1:9" x14ac:dyDescent="0.2">
      <c r="A53" s="21" t="s">
        <v>525</v>
      </c>
      <c r="B53" s="21" t="s">
        <v>524</v>
      </c>
      <c r="C53" s="21" t="s">
        <v>165</v>
      </c>
      <c r="D53" s="24">
        <v>1900000</v>
      </c>
      <c r="E53" s="22">
        <v>1164.32</v>
      </c>
      <c r="F53" s="23">
        <v>0.52970547327601802</v>
      </c>
    </row>
    <row r="54" spans="1:9" x14ac:dyDescent="0.2">
      <c r="A54" s="20" t="s">
        <v>27</v>
      </c>
      <c r="B54" s="20"/>
      <c r="C54" s="20"/>
      <c r="D54" s="20"/>
      <c r="E54" s="25">
        <f>SUM(E7:E53)</f>
        <v>206511.27713500004</v>
      </c>
      <c r="F54" s="26">
        <f>SUM(F7:F53)</f>
        <v>93.951966634284446</v>
      </c>
      <c r="G54" s="14"/>
      <c r="H54" s="14"/>
      <c r="I54" s="14"/>
    </row>
    <row r="55" spans="1:9" x14ac:dyDescent="0.2">
      <c r="A55" s="21"/>
      <c r="B55" s="21"/>
      <c r="C55" s="21"/>
      <c r="D55" s="21"/>
      <c r="E55" s="22"/>
      <c r="F55" s="23"/>
    </row>
    <row r="56" spans="1:9" x14ac:dyDescent="0.2">
      <c r="A56" s="20" t="s">
        <v>258</v>
      </c>
      <c r="B56" s="21"/>
      <c r="C56" s="21"/>
      <c r="D56" s="21"/>
      <c r="E56" s="22"/>
      <c r="F56" s="23"/>
    </row>
    <row r="57" spans="1:9" x14ac:dyDescent="0.2">
      <c r="A57" s="21" t="s">
        <v>527</v>
      </c>
      <c r="B57" s="21" t="s">
        <v>526</v>
      </c>
      <c r="C57" s="21" t="s">
        <v>190</v>
      </c>
      <c r="D57" s="24">
        <v>2000000</v>
      </c>
      <c r="E57" s="22">
        <v>6861.2</v>
      </c>
      <c r="F57" s="23">
        <v>3.12149168032964</v>
      </c>
    </row>
    <row r="58" spans="1:9" x14ac:dyDescent="0.2">
      <c r="A58" s="20" t="s">
        <v>27</v>
      </c>
      <c r="B58" s="20"/>
      <c r="C58" s="20"/>
      <c r="D58" s="20"/>
      <c r="E58" s="25">
        <f>SUM(E56:E57)</f>
        <v>6861.2</v>
      </c>
      <c r="F58" s="26">
        <f>SUM(F56:F57)</f>
        <v>3.12149168032964</v>
      </c>
      <c r="G58" s="14"/>
      <c r="H58" s="14"/>
      <c r="I58" s="14"/>
    </row>
    <row r="59" spans="1:9" x14ac:dyDescent="0.2">
      <c r="A59" s="21"/>
      <c r="B59" s="21"/>
      <c r="C59" s="21"/>
      <c r="D59" s="21"/>
      <c r="E59" s="22"/>
      <c r="F59" s="23"/>
    </row>
    <row r="60" spans="1:9" x14ac:dyDescent="0.2">
      <c r="A60" s="20" t="s">
        <v>37</v>
      </c>
      <c r="B60" s="20"/>
      <c r="C60" s="20"/>
      <c r="D60" s="20"/>
      <c r="E60" s="25">
        <f>E54+E58</f>
        <v>213372.47713500005</v>
      </c>
      <c r="F60" s="26">
        <f>F54+F58</f>
        <v>97.073458314614086</v>
      </c>
      <c r="G60" s="14"/>
      <c r="H60" s="14"/>
      <c r="I60" s="14"/>
    </row>
    <row r="61" spans="1:9" x14ac:dyDescent="0.2">
      <c r="A61" s="20"/>
      <c r="B61" s="20"/>
      <c r="C61" s="20"/>
      <c r="D61" s="20"/>
      <c r="E61" s="25"/>
      <c r="F61" s="26"/>
      <c r="G61" s="14"/>
      <c r="H61" s="14"/>
      <c r="I61" s="14"/>
    </row>
    <row r="62" spans="1:9" x14ac:dyDescent="0.2">
      <c r="A62" s="20" t="s">
        <v>39</v>
      </c>
      <c r="B62" s="20"/>
      <c r="C62" s="20"/>
      <c r="D62" s="20"/>
      <c r="E62" s="25">
        <f>E64-(E54+E58)</f>
        <v>6432.6898380999337</v>
      </c>
      <c r="F62" s="26">
        <f>F64-(F54+F58)</f>
        <v>2.9265416853859136</v>
      </c>
      <c r="G62" s="14"/>
      <c r="H62" s="14"/>
      <c r="I62" s="14"/>
    </row>
    <row r="63" spans="1:9" x14ac:dyDescent="0.2">
      <c r="A63" s="20"/>
      <c r="B63" s="20"/>
      <c r="C63" s="20"/>
      <c r="D63" s="20"/>
      <c r="E63" s="25"/>
      <c r="F63" s="26"/>
      <c r="G63" s="14"/>
      <c r="H63" s="14"/>
      <c r="I63" s="14"/>
    </row>
    <row r="64" spans="1:9" x14ac:dyDescent="0.2">
      <c r="A64" s="27" t="s">
        <v>38</v>
      </c>
      <c r="B64" s="27"/>
      <c r="C64" s="27"/>
      <c r="D64" s="27"/>
      <c r="E64" s="28">
        <v>219805.16697309999</v>
      </c>
      <c r="F64" s="29">
        <v>100</v>
      </c>
      <c r="G64" s="14"/>
      <c r="H64" s="14"/>
      <c r="I64" s="14"/>
    </row>
    <row r="66" spans="1:4" x14ac:dyDescent="0.2">
      <c r="A66" s="14" t="s">
        <v>41</v>
      </c>
    </row>
    <row r="67" spans="1:4" x14ac:dyDescent="0.2">
      <c r="A67" s="14" t="s">
        <v>42</v>
      </c>
    </row>
    <row r="68" spans="1:4" x14ac:dyDescent="0.2">
      <c r="A68" s="14" t="s">
        <v>43</v>
      </c>
      <c r="B68" s="14"/>
      <c r="C68" s="30" t="s">
        <v>987</v>
      </c>
      <c r="D68" s="14" t="s">
        <v>44</v>
      </c>
    </row>
    <row r="69" spans="1:4" x14ac:dyDescent="0.2">
      <c r="A69" s="7" t="s">
        <v>46</v>
      </c>
      <c r="C69" s="31">
        <v>659.4896</v>
      </c>
      <c r="D69" s="31">
        <v>701.48339999999996</v>
      </c>
    </row>
    <row r="70" spans="1:4" x14ac:dyDescent="0.2">
      <c r="A70" s="7" t="s">
        <v>47</v>
      </c>
      <c r="C70" s="31">
        <v>94.381900000000002</v>
      </c>
      <c r="D70" s="31">
        <v>100.3918</v>
      </c>
    </row>
    <row r="71" spans="1:4" x14ac:dyDescent="0.2">
      <c r="A71" s="7" t="s">
        <v>48</v>
      </c>
      <c r="C71" s="31">
        <v>732.93970000000002</v>
      </c>
      <c r="D71" s="31">
        <v>784.2518</v>
      </c>
    </row>
    <row r="72" spans="1:4" x14ac:dyDescent="0.2">
      <c r="A72" s="7" t="s">
        <v>49</v>
      </c>
      <c r="C72" s="31">
        <v>108.22329999999999</v>
      </c>
      <c r="D72" s="31">
        <v>115.79649999999999</v>
      </c>
    </row>
    <row r="74" spans="1:4" x14ac:dyDescent="0.2">
      <c r="A74" s="7" t="s">
        <v>54</v>
      </c>
    </row>
    <row r="75" spans="1:4" x14ac:dyDescent="0.2">
      <c r="A75" s="7" t="s">
        <v>988</v>
      </c>
    </row>
    <row r="77" spans="1:4" x14ac:dyDescent="0.2">
      <c r="A77" s="14" t="s">
        <v>50</v>
      </c>
      <c r="D77" s="30" t="s">
        <v>56</v>
      </c>
    </row>
    <row r="79" spans="1:4" x14ac:dyDescent="0.2">
      <c r="A79" s="14" t="s">
        <v>281</v>
      </c>
      <c r="D79" s="36">
        <v>0.15502011050964032</v>
      </c>
    </row>
    <row r="81" spans="1:9" x14ac:dyDescent="0.2">
      <c r="A81" s="14" t="s">
        <v>957</v>
      </c>
      <c r="D81" s="30" t="s">
        <v>56</v>
      </c>
    </row>
    <row r="83" spans="1:9" x14ac:dyDescent="0.2">
      <c r="A83" s="56" t="s">
        <v>958</v>
      </c>
      <c r="B83" s="57"/>
      <c r="C83" s="57"/>
      <c r="D83" s="57"/>
      <c r="E83" s="11"/>
      <c r="G83" s="57"/>
      <c r="H83" s="57"/>
      <c r="I83" s="57"/>
    </row>
    <row r="84" spans="1:9" x14ac:dyDescent="0.2">
      <c r="A84" s="66"/>
      <c r="B84" s="57"/>
      <c r="C84" s="57"/>
      <c r="D84" s="57"/>
      <c r="E84" s="11"/>
      <c r="G84" s="57"/>
      <c r="H84" s="57"/>
      <c r="I84" s="57"/>
    </row>
    <row r="85" spans="1:9" x14ac:dyDescent="0.2">
      <c r="A85" s="56" t="s">
        <v>993</v>
      </c>
      <c r="B85" s="57"/>
      <c r="C85" s="57"/>
      <c r="D85" s="57"/>
      <c r="E85" s="11"/>
      <c r="G85" s="57"/>
      <c r="H85" s="57"/>
      <c r="I85" s="57"/>
    </row>
    <row r="86" spans="1:9" x14ac:dyDescent="0.2">
      <c r="A86" s="66"/>
      <c r="B86" s="57"/>
      <c r="C86" s="57"/>
      <c r="D86" s="57"/>
      <c r="E86" s="11"/>
      <c r="G86" s="57"/>
      <c r="H86" s="57"/>
      <c r="I86" s="57"/>
    </row>
    <row r="87" spans="1:9" x14ac:dyDescent="0.2">
      <c r="A87" s="57"/>
      <c r="B87" s="57"/>
      <c r="C87" s="57"/>
      <c r="D87" s="57"/>
      <c r="E87" s="11"/>
      <c r="G87" s="57"/>
      <c r="H87" s="57"/>
      <c r="I87" s="57"/>
    </row>
    <row r="88" spans="1:9" x14ac:dyDescent="0.2">
      <c r="A88" s="57"/>
      <c r="B88" s="57"/>
      <c r="C88" s="57"/>
      <c r="D88" s="57"/>
      <c r="E88" s="11"/>
      <c r="G88" s="57"/>
      <c r="H88" s="57"/>
      <c r="I88" s="57"/>
    </row>
    <row r="89" spans="1:9" x14ac:dyDescent="0.2">
      <c r="A89" s="57"/>
      <c r="B89" s="57"/>
      <c r="C89" s="57"/>
      <c r="D89" s="57"/>
      <c r="E89" s="11"/>
      <c r="G89" s="57"/>
      <c r="H89" s="57"/>
      <c r="I89" s="57"/>
    </row>
    <row r="90" spans="1:9" x14ac:dyDescent="0.2">
      <c r="A90" s="57"/>
      <c r="B90" s="57"/>
      <c r="C90" s="57"/>
      <c r="D90" s="57"/>
      <c r="E90" s="11"/>
      <c r="G90" s="57"/>
      <c r="H90" s="57"/>
      <c r="I90" s="57"/>
    </row>
    <row r="91" spans="1:9" x14ac:dyDescent="0.2">
      <c r="A91" s="57"/>
      <c r="B91" s="57"/>
      <c r="C91" s="57"/>
      <c r="D91" s="57"/>
      <c r="E91" s="11"/>
      <c r="G91" s="57"/>
      <c r="H91" s="57"/>
      <c r="I91" s="57"/>
    </row>
    <row r="92" spans="1:9" x14ac:dyDescent="0.2">
      <c r="A92" s="57"/>
      <c r="B92" s="57"/>
      <c r="C92" s="57"/>
      <c r="D92" s="57"/>
      <c r="E92" s="11"/>
      <c r="G92" s="57"/>
      <c r="H92" s="57"/>
      <c r="I92" s="57"/>
    </row>
    <row r="93" spans="1:9" x14ac:dyDescent="0.2">
      <c r="A93" s="57"/>
      <c r="B93" s="57"/>
      <c r="C93" s="57"/>
      <c r="D93" s="57"/>
      <c r="E93" s="11"/>
      <c r="G93" s="57"/>
      <c r="H93" s="57"/>
      <c r="I93" s="57"/>
    </row>
    <row r="94" spans="1:9" x14ac:dyDescent="0.2">
      <c r="A94" s="57"/>
      <c r="B94" s="57"/>
      <c r="C94" s="57"/>
      <c r="D94" s="57"/>
      <c r="E94" s="11"/>
      <c r="G94" s="57"/>
      <c r="H94" s="57"/>
      <c r="I94" s="57"/>
    </row>
    <row r="95" spans="1:9" x14ac:dyDescent="0.2">
      <c r="A95" s="57"/>
      <c r="B95" s="57"/>
      <c r="C95" s="57"/>
      <c r="D95" s="57"/>
      <c r="E95" s="11"/>
      <c r="G95" s="57"/>
      <c r="H95" s="57"/>
      <c r="I95" s="57"/>
    </row>
    <row r="96" spans="1:9" x14ac:dyDescent="0.2">
      <c r="A96" s="57"/>
      <c r="B96" s="57"/>
      <c r="C96" s="57"/>
      <c r="D96" s="57"/>
      <c r="E96" s="11"/>
      <c r="G96" s="57"/>
      <c r="H96" s="57"/>
      <c r="I96" s="57"/>
    </row>
    <row r="97" spans="1:9" x14ac:dyDescent="0.2">
      <c r="A97" s="57"/>
      <c r="B97" s="57"/>
      <c r="C97" s="57"/>
      <c r="D97" s="57"/>
      <c r="E97" s="11"/>
      <c r="G97" s="57"/>
      <c r="H97" s="57"/>
      <c r="I97" s="57"/>
    </row>
    <row r="98" spans="1:9" x14ac:dyDescent="0.2">
      <c r="A98" s="57"/>
      <c r="B98" s="57"/>
      <c r="C98" s="57"/>
      <c r="D98" s="57"/>
      <c r="E98" s="11"/>
      <c r="G98" s="57"/>
      <c r="H98" s="57"/>
      <c r="I98" s="57"/>
    </row>
    <row r="99" spans="1:9" x14ac:dyDescent="0.2">
      <c r="A99" s="57"/>
      <c r="B99" s="57"/>
      <c r="C99" s="57"/>
      <c r="D99" s="57"/>
      <c r="E99" s="11"/>
      <c r="G99" s="57"/>
      <c r="H99" s="57"/>
      <c r="I99" s="57"/>
    </row>
    <row r="100" spans="1:9" x14ac:dyDescent="0.2">
      <c r="A100" s="57"/>
      <c r="B100" s="57"/>
      <c r="C100" s="57"/>
      <c r="D100" s="57"/>
      <c r="E100" s="11"/>
      <c r="G100" s="57"/>
      <c r="H100" s="57"/>
      <c r="I100" s="57"/>
    </row>
    <row r="101" spans="1:9" x14ac:dyDescent="0.2">
      <c r="A101" s="57"/>
      <c r="B101" s="57"/>
      <c r="C101" s="57"/>
      <c r="D101" s="57"/>
      <c r="E101" s="11"/>
      <c r="G101" s="57"/>
      <c r="H101" s="57"/>
      <c r="I101" s="57"/>
    </row>
    <row r="102" spans="1:9" x14ac:dyDescent="0.2">
      <c r="A102" s="57"/>
      <c r="B102" s="57"/>
      <c r="C102" s="57"/>
      <c r="D102" s="57"/>
      <c r="E102" s="11"/>
      <c r="G102" s="57"/>
      <c r="H102" s="57"/>
      <c r="I102" s="57"/>
    </row>
    <row r="103" spans="1:9" x14ac:dyDescent="0.2">
      <c r="A103" s="57"/>
      <c r="B103" s="57"/>
      <c r="C103" s="57"/>
      <c r="D103" s="57"/>
      <c r="E103" s="11"/>
      <c r="G103" s="57"/>
      <c r="H103" s="57"/>
      <c r="I103" s="57"/>
    </row>
    <row r="104" spans="1:9" x14ac:dyDescent="0.2">
      <c r="A104" s="56" t="s">
        <v>1000</v>
      </c>
      <c r="B104" s="57"/>
      <c r="C104" s="57"/>
      <c r="D104" s="57"/>
      <c r="E104" s="11"/>
      <c r="G104" s="57"/>
      <c r="H104" s="57"/>
      <c r="I104" s="57"/>
    </row>
    <row r="105" spans="1:9" x14ac:dyDescent="0.2">
      <c r="A105" s="57"/>
      <c r="B105" s="57"/>
      <c r="C105" s="57"/>
      <c r="D105" s="57"/>
      <c r="E105" s="11"/>
      <c r="G105" s="57"/>
      <c r="H105" s="57"/>
      <c r="I105" s="57"/>
    </row>
    <row r="106" spans="1:9" x14ac:dyDescent="0.2">
      <c r="A106" s="56" t="s">
        <v>1029</v>
      </c>
      <c r="B106" s="57"/>
      <c r="C106" s="57"/>
      <c r="D106" s="57"/>
      <c r="E106" s="11"/>
      <c r="G106" s="57"/>
      <c r="H106" s="57"/>
      <c r="I106" s="57"/>
    </row>
    <row r="107" spans="1:9" x14ac:dyDescent="0.2">
      <c r="A107" s="57"/>
      <c r="B107" s="57"/>
      <c r="C107" s="57"/>
      <c r="D107" s="57"/>
      <c r="E107" s="11"/>
      <c r="G107" s="57"/>
      <c r="H107" s="57"/>
      <c r="I107" s="57"/>
    </row>
    <row r="108" spans="1:9" x14ac:dyDescent="0.2">
      <c r="A108" s="57"/>
      <c r="B108" s="57"/>
      <c r="C108" s="57"/>
      <c r="D108" s="57"/>
      <c r="E108" s="11"/>
      <c r="G108" s="57"/>
      <c r="H108" s="57"/>
      <c r="I108" s="57"/>
    </row>
    <row r="109" spans="1:9" x14ac:dyDescent="0.2">
      <c r="A109" s="57"/>
      <c r="B109" s="57"/>
      <c r="C109" s="57"/>
      <c r="D109" s="57"/>
      <c r="E109" s="11"/>
      <c r="G109" s="57"/>
      <c r="H109" s="57"/>
      <c r="I109" s="57"/>
    </row>
    <row r="110" spans="1:9" x14ac:dyDescent="0.2">
      <c r="A110" s="57"/>
      <c r="B110" s="57"/>
      <c r="C110" s="57"/>
      <c r="D110" s="57"/>
      <c r="E110" s="11"/>
      <c r="G110" s="57"/>
      <c r="H110" s="57"/>
      <c r="I110" s="57"/>
    </row>
    <row r="111" spans="1:9" x14ac:dyDescent="0.2">
      <c r="A111" s="57"/>
      <c r="B111" s="57"/>
      <c r="C111" s="57"/>
      <c r="D111" s="57"/>
      <c r="E111" s="11"/>
      <c r="G111" s="57"/>
      <c r="H111" s="57"/>
      <c r="I111" s="57"/>
    </row>
    <row r="112" spans="1:9" x14ac:dyDescent="0.2">
      <c r="A112" s="57"/>
      <c r="B112" s="57"/>
      <c r="C112" s="57"/>
      <c r="D112" s="57"/>
      <c r="E112" s="11"/>
      <c r="G112" s="57"/>
      <c r="H112" s="57"/>
      <c r="I112" s="57"/>
    </row>
    <row r="113" spans="1:9" x14ac:dyDescent="0.2">
      <c r="A113" s="57"/>
      <c r="B113" s="57"/>
      <c r="C113" s="57"/>
      <c r="D113" s="57"/>
      <c r="E113" s="11"/>
      <c r="G113" s="57"/>
      <c r="H113" s="57"/>
      <c r="I113" s="57"/>
    </row>
    <row r="114" spans="1:9" x14ac:dyDescent="0.2">
      <c r="A114" s="57"/>
      <c r="B114" s="57"/>
      <c r="C114" s="57"/>
      <c r="D114" s="57"/>
      <c r="E114" s="11"/>
      <c r="G114" s="57"/>
      <c r="H114" s="57"/>
      <c r="I114" s="57"/>
    </row>
    <row r="115" spans="1:9" x14ac:dyDescent="0.2">
      <c r="A115" s="57"/>
      <c r="B115" s="57"/>
      <c r="C115" s="57"/>
      <c r="D115" s="57"/>
      <c r="E115" s="11"/>
      <c r="G115" s="57"/>
      <c r="H115" s="57"/>
      <c r="I115" s="57"/>
    </row>
    <row r="116" spans="1:9" x14ac:dyDescent="0.2">
      <c r="A116" s="57"/>
      <c r="B116" s="57"/>
      <c r="C116" s="57"/>
      <c r="D116" s="57"/>
      <c r="E116" s="11"/>
      <c r="G116" s="57"/>
      <c r="H116" s="57"/>
      <c r="I116" s="57"/>
    </row>
    <row r="117" spans="1:9" x14ac:dyDescent="0.2">
      <c r="A117" s="57"/>
      <c r="B117" s="57"/>
      <c r="C117" s="57"/>
      <c r="D117" s="57"/>
      <c r="E117" s="11"/>
      <c r="G117" s="57"/>
      <c r="H117" s="57"/>
      <c r="I117" s="57"/>
    </row>
    <row r="118" spans="1:9" x14ac:dyDescent="0.2">
      <c r="A118" s="57"/>
      <c r="B118" s="57"/>
      <c r="C118" s="57"/>
      <c r="D118" s="57"/>
      <c r="E118" s="11"/>
      <c r="G118" s="57"/>
      <c r="H118" s="57"/>
      <c r="I118" s="57"/>
    </row>
    <row r="119" spans="1:9" x14ac:dyDescent="0.2">
      <c r="A119" s="57"/>
      <c r="B119" s="57"/>
      <c r="C119" s="57"/>
      <c r="D119" s="57"/>
      <c r="E119" s="11"/>
      <c r="G119" s="57"/>
      <c r="H119" s="57"/>
      <c r="I119" s="57"/>
    </row>
    <row r="120" spans="1:9" x14ac:dyDescent="0.2">
      <c r="A120" s="57"/>
      <c r="B120" s="57"/>
      <c r="C120" s="57"/>
      <c r="D120" s="57"/>
      <c r="E120" s="11"/>
      <c r="G120" s="57"/>
      <c r="H120" s="57"/>
      <c r="I120" s="57"/>
    </row>
    <row r="121" spans="1:9" x14ac:dyDescent="0.2">
      <c r="A121" s="57"/>
      <c r="B121" s="57"/>
      <c r="C121" s="57"/>
      <c r="D121" s="57"/>
      <c r="E121" s="11"/>
      <c r="G121" s="57"/>
      <c r="H121" s="57"/>
      <c r="I121" s="57"/>
    </row>
    <row r="122" spans="1:9" x14ac:dyDescent="0.2">
      <c r="A122" s="57"/>
      <c r="B122" s="57"/>
      <c r="C122" s="57"/>
      <c r="D122" s="57"/>
      <c r="E122" s="11"/>
      <c r="G122" s="57"/>
      <c r="H122" s="57"/>
      <c r="I122" s="57"/>
    </row>
    <row r="123" spans="1:9" x14ac:dyDescent="0.2">
      <c r="A123" s="57"/>
      <c r="B123" s="57"/>
      <c r="C123" s="57"/>
      <c r="D123" s="57"/>
      <c r="E123" s="11"/>
      <c r="G123" s="57"/>
      <c r="H123" s="57"/>
      <c r="I123" s="57"/>
    </row>
    <row r="124" spans="1:9" x14ac:dyDescent="0.2">
      <c r="A124" s="57"/>
      <c r="B124" s="57"/>
      <c r="C124" s="57"/>
      <c r="D124" s="57"/>
      <c r="E124" s="11"/>
      <c r="G124" s="57"/>
      <c r="H124" s="57"/>
      <c r="I124" s="57"/>
    </row>
    <row r="125" spans="1:9" x14ac:dyDescent="0.2">
      <c r="A125" s="56" t="s">
        <v>1001</v>
      </c>
      <c r="B125" s="57"/>
      <c r="C125" s="57"/>
      <c r="D125" s="57"/>
      <c r="E125" s="11"/>
      <c r="G125" s="57"/>
      <c r="H125" s="57"/>
      <c r="I125" s="57"/>
    </row>
    <row r="126" spans="1:9" x14ac:dyDescent="0.2">
      <c r="A126" s="57"/>
      <c r="B126" s="57"/>
      <c r="C126" s="57"/>
      <c r="D126" s="57"/>
      <c r="E126" s="11"/>
      <c r="G126" s="57"/>
      <c r="H126" s="57"/>
      <c r="I126" s="57"/>
    </row>
    <row r="127" spans="1:9" x14ac:dyDescent="0.2">
      <c r="A127" s="56" t="s">
        <v>1030</v>
      </c>
      <c r="B127" s="57"/>
      <c r="C127" s="57"/>
      <c r="D127" s="57"/>
      <c r="E127" s="11"/>
      <c r="G127" s="57"/>
      <c r="H127" s="57"/>
      <c r="I127" s="57"/>
    </row>
    <row r="128" spans="1:9" x14ac:dyDescent="0.2">
      <c r="A128" s="57"/>
      <c r="B128" s="57"/>
      <c r="C128" s="57"/>
      <c r="D128" s="57"/>
      <c r="E128" s="11"/>
      <c r="G128" s="57"/>
      <c r="H128" s="57"/>
      <c r="I128" s="57"/>
    </row>
    <row r="129" spans="1:9" x14ac:dyDescent="0.2">
      <c r="A129" s="57"/>
      <c r="B129" s="57"/>
      <c r="C129" s="57"/>
      <c r="D129" s="57"/>
      <c r="E129" s="11"/>
      <c r="G129" s="57"/>
      <c r="H129" s="57"/>
      <c r="I129" s="57"/>
    </row>
    <row r="130" spans="1:9" x14ac:dyDescent="0.2">
      <c r="A130" s="57"/>
      <c r="B130" s="57"/>
      <c r="C130" s="57"/>
      <c r="D130" s="57"/>
      <c r="E130" s="11"/>
      <c r="G130" s="57"/>
      <c r="H130" s="57"/>
      <c r="I130" s="57"/>
    </row>
    <row r="131" spans="1:9" x14ac:dyDescent="0.2">
      <c r="A131" s="57"/>
      <c r="B131" s="57"/>
      <c r="C131" s="57"/>
      <c r="D131" s="57"/>
      <c r="E131" s="11"/>
      <c r="G131" s="57"/>
      <c r="H131" s="57"/>
      <c r="I131" s="57"/>
    </row>
    <row r="132" spans="1:9" x14ac:dyDescent="0.2">
      <c r="A132" s="57"/>
      <c r="B132" s="57"/>
      <c r="C132" s="57"/>
      <c r="D132" s="57"/>
      <c r="E132" s="11"/>
      <c r="G132" s="57"/>
      <c r="H132" s="57"/>
      <c r="I132" s="57"/>
    </row>
    <row r="133" spans="1:9" x14ac:dyDescent="0.2">
      <c r="A133" s="57"/>
      <c r="B133" s="57"/>
      <c r="C133" s="57"/>
      <c r="D133" s="57"/>
      <c r="E133" s="11"/>
      <c r="G133" s="57"/>
      <c r="H133" s="57"/>
      <c r="I133" s="57"/>
    </row>
    <row r="134" spans="1:9" x14ac:dyDescent="0.2">
      <c r="A134" s="57"/>
      <c r="B134" s="57"/>
      <c r="C134" s="57"/>
      <c r="D134" s="57"/>
      <c r="E134" s="11"/>
      <c r="G134" s="57"/>
      <c r="H134" s="57"/>
      <c r="I134" s="57"/>
    </row>
    <row r="135" spans="1:9" x14ac:dyDescent="0.2">
      <c r="A135" s="57"/>
      <c r="B135" s="57"/>
      <c r="C135" s="57"/>
      <c r="D135" s="57"/>
      <c r="E135" s="11"/>
      <c r="G135" s="57"/>
      <c r="H135" s="57"/>
      <c r="I135" s="57"/>
    </row>
    <row r="136" spans="1:9" x14ac:dyDescent="0.2">
      <c r="A136" s="57"/>
      <c r="B136" s="57"/>
      <c r="C136" s="57"/>
      <c r="D136" s="57"/>
      <c r="E136" s="11"/>
      <c r="G136" s="57"/>
      <c r="H136" s="57"/>
      <c r="I136" s="57"/>
    </row>
    <row r="137" spans="1:9" x14ac:dyDescent="0.2">
      <c r="A137" s="57"/>
      <c r="B137" s="57"/>
      <c r="C137" s="57"/>
      <c r="D137" s="57"/>
      <c r="E137" s="11"/>
      <c r="G137" s="57"/>
      <c r="H137" s="57"/>
      <c r="I137" s="57"/>
    </row>
    <row r="138" spans="1:9" x14ac:dyDescent="0.2">
      <c r="A138" s="57"/>
      <c r="B138" s="57"/>
      <c r="C138" s="57"/>
      <c r="D138" s="57"/>
      <c r="E138" s="11"/>
      <c r="G138" s="57"/>
      <c r="H138" s="57"/>
      <c r="I138" s="57"/>
    </row>
    <row r="139" spans="1:9" x14ac:dyDescent="0.2">
      <c r="A139" s="57"/>
      <c r="B139" s="57"/>
      <c r="C139" s="57"/>
      <c r="D139" s="57"/>
      <c r="E139" s="11"/>
      <c r="G139" s="57"/>
      <c r="H139" s="57"/>
      <c r="I139" s="57"/>
    </row>
    <row r="140" spans="1:9" x14ac:dyDescent="0.2">
      <c r="A140" s="57"/>
      <c r="B140" s="57"/>
      <c r="C140" s="57"/>
      <c r="D140" s="57"/>
      <c r="E140" s="11"/>
      <c r="G140" s="57"/>
      <c r="H140" s="57"/>
      <c r="I140" s="57"/>
    </row>
    <row r="141" spans="1:9" x14ac:dyDescent="0.2">
      <c r="A141" s="57"/>
      <c r="B141" s="57"/>
      <c r="C141" s="57"/>
      <c r="D141" s="57"/>
      <c r="E141" s="11"/>
      <c r="G141" s="57"/>
      <c r="H141" s="57"/>
      <c r="I141" s="57"/>
    </row>
    <row r="142" spans="1:9" x14ac:dyDescent="0.2">
      <c r="A142" s="57"/>
      <c r="B142" s="57"/>
      <c r="C142" s="57"/>
      <c r="D142" s="57"/>
      <c r="E142" s="11"/>
      <c r="G142" s="57"/>
      <c r="H142" s="57"/>
      <c r="I142" s="57"/>
    </row>
    <row r="143" spans="1:9" x14ac:dyDescent="0.2">
      <c r="A143" s="57"/>
      <c r="B143" s="57"/>
      <c r="C143" s="57"/>
      <c r="D143" s="57"/>
      <c r="E143" s="11"/>
      <c r="G143" s="57"/>
      <c r="H143" s="57"/>
      <c r="I143" s="57"/>
    </row>
    <row r="144" spans="1:9" x14ac:dyDescent="0.2">
      <c r="A144" s="57" t="s">
        <v>992</v>
      </c>
      <c r="B144" s="57"/>
      <c r="C144" s="57"/>
      <c r="D144" s="57"/>
      <c r="E144" s="11"/>
      <c r="G144" s="57"/>
      <c r="H144" s="57"/>
      <c r="I144" s="57"/>
    </row>
    <row r="145" spans="1:9" x14ac:dyDescent="0.2">
      <c r="A145" s="57"/>
      <c r="B145" s="57"/>
      <c r="C145" s="57"/>
      <c r="D145" s="57"/>
      <c r="E145" s="11"/>
      <c r="G145" s="57"/>
      <c r="H145" s="57"/>
      <c r="I145" s="57"/>
    </row>
    <row r="146" spans="1:9" x14ac:dyDescent="0.2">
      <c r="A146" s="57"/>
      <c r="B146" s="57"/>
      <c r="C146" s="57"/>
      <c r="D146" s="57"/>
      <c r="E146" s="11"/>
      <c r="G146" s="57"/>
      <c r="H146" s="57"/>
      <c r="I146" s="57"/>
    </row>
    <row r="147" spans="1:9" x14ac:dyDescent="0.2">
      <c r="A147" s="57"/>
      <c r="B147" s="57"/>
      <c r="C147" s="57"/>
      <c r="D147" s="57"/>
      <c r="E147" s="11"/>
      <c r="G147" s="57"/>
      <c r="H147" s="57"/>
      <c r="I147" s="57"/>
    </row>
    <row r="148" spans="1:9" x14ac:dyDescent="0.2">
      <c r="A148" s="57"/>
      <c r="B148" s="57"/>
      <c r="C148" s="57"/>
      <c r="D148" s="57"/>
      <c r="E148" s="11"/>
      <c r="G148" s="57"/>
      <c r="H148" s="57"/>
      <c r="I148" s="57"/>
    </row>
    <row r="149" spans="1:9" x14ac:dyDescent="0.2">
      <c r="A149" s="57"/>
      <c r="B149" s="57"/>
      <c r="C149" s="57"/>
      <c r="D149" s="57"/>
      <c r="E149" s="11"/>
      <c r="G149" s="57"/>
      <c r="H149" s="57"/>
      <c r="I149" s="57"/>
    </row>
    <row r="150" spans="1:9" x14ac:dyDescent="0.2">
      <c r="A150" s="57"/>
      <c r="B150" s="57"/>
      <c r="C150" s="57"/>
      <c r="D150" s="57"/>
      <c r="E150" s="11"/>
      <c r="G150" s="57"/>
      <c r="H150" s="57"/>
      <c r="I150" s="57"/>
    </row>
    <row r="151" spans="1:9" x14ac:dyDescent="0.2">
      <c r="A151" s="57"/>
      <c r="B151" s="57"/>
      <c r="C151" s="57"/>
      <c r="D151" s="57"/>
      <c r="E151" s="11"/>
      <c r="G151" s="57"/>
      <c r="H151" s="57"/>
      <c r="I151" s="57"/>
    </row>
    <row r="152" spans="1:9" x14ac:dyDescent="0.2">
      <c r="A152" s="57"/>
      <c r="B152" s="57"/>
      <c r="C152" s="57"/>
      <c r="D152" s="57"/>
      <c r="E152" s="11"/>
      <c r="G152" s="57"/>
      <c r="H152" s="57"/>
      <c r="I152" s="57"/>
    </row>
    <row r="153" spans="1:9" x14ac:dyDescent="0.2">
      <c r="A153" s="57"/>
      <c r="B153" s="57"/>
      <c r="C153" s="57"/>
      <c r="D153" s="57"/>
      <c r="E153" s="11"/>
      <c r="G153" s="57"/>
      <c r="H153" s="57"/>
      <c r="I153" s="57"/>
    </row>
    <row r="154" spans="1:9" x14ac:dyDescent="0.2">
      <c r="A154" s="57"/>
      <c r="B154" s="57"/>
      <c r="C154" s="57"/>
      <c r="D154" s="57"/>
      <c r="E154" s="11"/>
      <c r="G154" s="57"/>
      <c r="H154" s="57"/>
      <c r="I154" s="57"/>
    </row>
    <row r="155" spans="1:9" x14ac:dyDescent="0.2">
      <c r="A155" s="57"/>
      <c r="B155" s="57"/>
      <c r="C155" s="57"/>
      <c r="D155" s="57"/>
      <c r="E155" s="11"/>
      <c r="G155" s="57"/>
      <c r="H155" s="57"/>
      <c r="I155" s="57"/>
    </row>
    <row r="156" spans="1:9" x14ac:dyDescent="0.2">
      <c r="A156" s="57"/>
      <c r="B156" s="57"/>
      <c r="C156" s="57"/>
      <c r="D156" s="57"/>
      <c r="E156" s="11"/>
      <c r="G156" s="57"/>
      <c r="H156" s="57"/>
      <c r="I156" s="57"/>
    </row>
    <row r="157" spans="1:9" x14ac:dyDescent="0.2">
      <c r="A157" s="57"/>
      <c r="B157" s="57"/>
      <c r="C157" s="57"/>
      <c r="D157" s="57"/>
      <c r="E157" s="11"/>
      <c r="G157" s="57"/>
      <c r="H157" s="57"/>
      <c r="I157" s="57"/>
    </row>
    <row r="158" spans="1:9" x14ac:dyDescent="0.2">
      <c r="A158" s="57"/>
      <c r="B158" s="57"/>
      <c r="C158" s="57"/>
      <c r="D158" s="57"/>
      <c r="E158" s="11"/>
      <c r="G158" s="57"/>
      <c r="H158" s="57"/>
      <c r="I158" s="57"/>
    </row>
    <row r="159" spans="1:9" x14ac:dyDescent="0.2">
      <c r="A159" s="57"/>
      <c r="B159" s="57"/>
      <c r="C159" s="57"/>
      <c r="D159" s="57"/>
      <c r="E159" s="11"/>
      <c r="G159" s="57"/>
      <c r="H159" s="57"/>
      <c r="I159" s="57"/>
    </row>
    <row r="160" spans="1:9" x14ac:dyDescent="0.2">
      <c r="A160" s="57"/>
      <c r="B160" s="57"/>
      <c r="C160" s="57"/>
      <c r="D160" s="57"/>
      <c r="E160" s="11"/>
      <c r="G160" s="57"/>
      <c r="H160" s="57"/>
      <c r="I160" s="57"/>
    </row>
    <row r="161" spans="1:9" x14ac:dyDescent="0.2">
      <c r="A161" s="57"/>
      <c r="B161" s="57"/>
      <c r="C161" s="57"/>
      <c r="D161" s="57"/>
      <c r="E161" s="11"/>
      <c r="G161" s="57"/>
      <c r="H161" s="57"/>
      <c r="I161" s="57"/>
    </row>
    <row r="162" spans="1:9" x14ac:dyDescent="0.2">
      <c r="A162" s="57"/>
      <c r="B162" s="57"/>
      <c r="C162" s="57"/>
      <c r="D162" s="57"/>
      <c r="E162" s="11"/>
      <c r="G162" s="57"/>
      <c r="H162" s="57"/>
      <c r="I162" s="57"/>
    </row>
    <row r="163" spans="1:9" x14ac:dyDescent="0.2">
      <c r="A163" s="57"/>
      <c r="B163" s="57"/>
      <c r="C163" s="57"/>
      <c r="D163" s="57"/>
      <c r="E163" s="11"/>
      <c r="G163" s="57"/>
      <c r="H163" s="57"/>
      <c r="I163" s="57"/>
    </row>
    <row r="164" spans="1:9" x14ac:dyDescent="0.2">
      <c r="A164" s="57"/>
      <c r="B164" s="57"/>
      <c r="C164" s="57"/>
      <c r="D164" s="57"/>
      <c r="E164" s="11"/>
      <c r="G164" s="57"/>
      <c r="H164" s="57"/>
      <c r="I164" s="57"/>
    </row>
    <row r="165" spans="1:9" x14ac:dyDescent="0.2">
      <c r="A165" s="57"/>
      <c r="B165" s="57"/>
      <c r="C165" s="57"/>
      <c r="D165" s="57"/>
      <c r="E165" s="11"/>
      <c r="G165" s="57"/>
      <c r="H165" s="57"/>
      <c r="I165" s="57"/>
    </row>
    <row r="166" spans="1:9" x14ac:dyDescent="0.2">
      <c r="A166" s="57"/>
      <c r="B166" s="57"/>
      <c r="C166" s="57"/>
      <c r="D166" s="57"/>
      <c r="E166" s="11"/>
      <c r="G166" s="57"/>
      <c r="H166" s="57"/>
      <c r="I166" s="57"/>
    </row>
    <row r="167" spans="1:9" x14ac:dyDescent="0.2">
      <c r="A167" s="57"/>
      <c r="B167" s="57"/>
      <c r="C167" s="57"/>
      <c r="D167" s="57"/>
      <c r="E167" s="11"/>
      <c r="G167" s="57"/>
      <c r="H167" s="57"/>
      <c r="I167" s="57"/>
    </row>
    <row r="168" spans="1:9" x14ac:dyDescent="0.2">
      <c r="A168" s="57"/>
      <c r="B168" s="57"/>
      <c r="C168" s="57"/>
      <c r="D168" s="57"/>
      <c r="E168" s="11"/>
      <c r="G168" s="57"/>
      <c r="H168" s="57"/>
      <c r="I168" s="57"/>
    </row>
    <row r="169" spans="1:9" x14ac:dyDescent="0.2">
      <c r="A169" s="57"/>
      <c r="B169" s="57"/>
      <c r="C169" s="57"/>
      <c r="D169" s="57"/>
      <c r="E169" s="11"/>
      <c r="G169" s="57"/>
      <c r="H169" s="57"/>
      <c r="I169" s="57"/>
    </row>
    <row r="170" spans="1:9" x14ac:dyDescent="0.2">
      <c r="A170" s="57"/>
      <c r="B170" s="57"/>
      <c r="C170" s="57"/>
      <c r="D170" s="57"/>
      <c r="E170" s="11"/>
      <c r="G170" s="57"/>
      <c r="H170" s="57"/>
      <c r="I170" s="57"/>
    </row>
    <row r="171" spans="1:9" x14ac:dyDescent="0.2">
      <c r="A171" s="57"/>
      <c r="B171" s="57"/>
      <c r="C171" s="57"/>
      <c r="D171" s="57"/>
      <c r="E171" s="11"/>
      <c r="G171" s="57"/>
      <c r="H171" s="57"/>
      <c r="I171" s="57"/>
    </row>
    <row r="172" spans="1:9" x14ac:dyDescent="0.2">
      <c r="A172" s="57"/>
      <c r="B172" s="57"/>
      <c r="C172" s="57"/>
      <c r="D172" s="57"/>
      <c r="E172" s="11"/>
      <c r="G172" s="57"/>
      <c r="H172" s="57"/>
      <c r="I172" s="57"/>
    </row>
    <row r="173" spans="1:9" x14ac:dyDescent="0.2">
      <c r="A173" s="57"/>
      <c r="B173" s="57"/>
      <c r="C173" s="57"/>
      <c r="D173" s="57"/>
      <c r="E173" s="11"/>
      <c r="G173" s="57"/>
      <c r="H173" s="57"/>
      <c r="I173" s="57"/>
    </row>
    <row r="174" spans="1:9" x14ac:dyDescent="0.2">
      <c r="A174" s="57"/>
      <c r="B174" s="57"/>
      <c r="C174" s="57"/>
      <c r="D174" s="57"/>
      <c r="E174" s="11"/>
      <c r="G174" s="57"/>
      <c r="H174" s="57"/>
      <c r="I174" s="57"/>
    </row>
    <row r="175" spans="1:9" x14ac:dyDescent="0.2">
      <c r="A175" s="57"/>
      <c r="B175" s="57"/>
      <c r="C175" s="57"/>
      <c r="D175" s="57"/>
      <c r="E175" s="11"/>
      <c r="G175" s="57"/>
      <c r="H175" s="57"/>
      <c r="I175" s="57"/>
    </row>
    <row r="176" spans="1:9" x14ac:dyDescent="0.2">
      <c r="A176" s="57"/>
      <c r="B176" s="57"/>
      <c r="C176" s="57"/>
      <c r="D176" s="57"/>
      <c r="E176" s="11"/>
      <c r="G176" s="57"/>
      <c r="H176" s="57"/>
      <c r="I176" s="57"/>
    </row>
    <row r="177" spans="1:9" x14ac:dyDescent="0.2">
      <c r="A177" s="57"/>
      <c r="B177" s="57"/>
      <c r="C177" s="57"/>
      <c r="D177" s="57"/>
      <c r="E177" s="11"/>
      <c r="G177" s="57"/>
      <c r="H177" s="57"/>
      <c r="I177" s="57"/>
    </row>
    <row r="178" spans="1:9" x14ac:dyDescent="0.2">
      <c r="A178" s="57"/>
      <c r="B178" s="57"/>
      <c r="C178" s="57"/>
      <c r="D178" s="57"/>
      <c r="E178" s="11"/>
      <c r="G178" s="57"/>
      <c r="H178" s="57"/>
      <c r="I178" s="57"/>
    </row>
    <row r="179" spans="1:9" x14ac:dyDescent="0.2">
      <c r="A179" s="57"/>
      <c r="B179" s="57"/>
      <c r="C179" s="57"/>
      <c r="D179" s="57"/>
      <c r="E179" s="11"/>
      <c r="G179" s="57"/>
      <c r="H179" s="57"/>
      <c r="I179" s="57"/>
    </row>
    <row r="180" spans="1:9" x14ac:dyDescent="0.2">
      <c r="A180" s="57"/>
      <c r="B180" s="57"/>
      <c r="C180" s="57"/>
      <c r="D180" s="57"/>
      <c r="E180" s="11"/>
      <c r="G180" s="57"/>
      <c r="H180" s="57"/>
      <c r="I180" s="57"/>
    </row>
    <row r="181" spans="1:9" x14ac:dyDescent="0.2">
      <c r="A181" s="57"/>
      <c r="B181" s="57"/>
      <c r="C181" s="57"/>
      <c r="D181" s="57"/>
      <c r="E181" s="11"/>
      <c r="G181" s="57"/>
      <c r="H181" s="57"/>
      <c r="I181" s="57"/>
    </row>
    <row r="182" spans="1:9" x14ac:dyDescent="0.2">
      <c r="A182" s="57"/>
      <c r="B182" s="57"/>
      <c r="C182" s="57"/>
      <c r="D182" s="57"/>
      <c r="E182" s="11"/>
      <c r="G182" s="57"/>
      <c r="H182" s="57"/>
      <c r="I182" s="57"/>
    </row>
    <row r="183" spans="1:9" x14ac:dyDescent="0.2">
      <c r="A183" s="57"/>
      <c r="B183" s="57"/>
      <c r="C183" s="57"/>
      <c r="D183" s="57"/>
      <c r="E183" s="11"/>
      <c r="G183" s="57"/>
      <c r="H183" s="57"/>
      <c r="I183" s="57"/>
    </row>
    <row r="184" spans="1:9" x14ac:dyDescent="0.2">
      <c r="A184" s="57"/>
      <c r="B184" s="57"/>
      <c r="C184" s="57"/>
      <c r="D184" s="57"/>
      <c r="E184" s="11"/>
      <c r="G184" s="57"/>
      <c r="H184" s="57"/>
      <c r="I184" s="57"/>
    </row>
    <row r="185" spans="1:9" x14ac:dyDescent="0.2">
      <c r="A185" s="57"/>
      <c r="B185" s="57"/>
      <c r="C185" s="57"/>
      <c r="D185" s="57"/>
      <c r="E185" s="11"/>
      <c r="G185" s="57"/>
      <c r="H185" s="57"/>
      <c r="I185" s="57"/>
    </row>
    <row r="186" spans="1:9" x14ac:dyDescent="0.2">
      <c r="A186" s="57"/>
      <c r="B186" s="57"/>
      <c r="C186" s="57"/>
      <c r="D186" s="57"/>
      <c r="E186" s="11"/>
      <c r="G186" s="57"/>
      <c r="H186" s="57"/>
      <c r="I186" s="57"/>
    </row>
    <row r="187" spans="1:9" x14ac:dyDescent="0.2">
      <c r="A187" s="57"/>
      <c r="B187" s="57"/>
      <c r="C187" s="57"/>
      <c r="D187" s="57"/>
      <c r="E187" s="11"/>
      <c r="G187" s="57"/>
      <c r="H187" s="57"/>
      <c r="I187" s="57"/>
    </row>
    <row r="188" spans="1:9" x14ac:dyDescent="0.2">
      <c r="A188" s="57"/>
      <c r="B188" s="57"/>
      <c r="C188" s="57"/>
      <c r="D188" s="57"/>
      <c r="E188" s="11"/>
      <c r="G188" s="57"/>
      <c r="H188" s="57"/>
      <c r="I188" s="57"/>
    </row>
    <row r="189" spans="1:9" x14ac:dyDescent="0.2">
      <c r="A189" s="57"/>
      <c r="B189" s="57"/>
      <c r="C189" s="57"/>
      <c r="D189" s="57"/>
      <c r="E189" s="11"/>
      <c r="G189" s="57"/>
      <c r="H189" s="57"/>
      <c r="I189" s="57"/>
    </row>
    <row r="190" spans="1:9" x14ac:dyDescent="0.2">
      <c r="A190" s="57"/>
      <c r="B190" s="57"/>
      <c r="C190" s="57"/>
      <c r="D190" s="57"/>
      <c r="E190" s="11"/>
      <c r="G190" s="57"/>
      <c r="H190" s="57"/>
      <c r="I190" s="57"/>
    </row>
    <row r="191" spans="1:9" x14ac:dyDescent="0.2">
      <c r="A191" s="57"/>
      <c r="B191" s="57"/>
      <c r="C191" s="57"/>
      <c r="D191" s="57"/>
      <c r="E191" s="11"/>
      <c r="G191" s="57"/>
      <c r="H191" s="57"/>
      <c r="I191" s="57"/>
    </row>
    <row r="192" spans="1:9" x14ac:dyDescent="0.2">
      <c r="A192" s="57"/>
      <c r="B192" s="57"/>
      <c r="C192" s="57"/>
      <c r="D192" s="57"/>
      <c r="E192" s="11"/>
      <c r="G192" s="57"/>
      <c r="H192" s="57"/>
      <c r="I192" s="57"/>
    </row>
    <row r="193" spans="1:9" x14ac:dyDescent="0.2">
      <c r="A193" s="57"/>
      <c r="B193" s="57"/>
      <c r="C193" s="57"/>
      <c r="D193" s="57"/>
      <c r="E193" s="11"/>
      <c r="G193" s="57"/>
      <c r="H193" s="57"/>
      <c r="I193" s="57"/>
    </row>
    <row r="194" spans="1:9" x14ac:dyDescent="0.2">
      <c r="A194" s="57"/>
      <c r="B194" s="57"/>
      <c r="C194" s="57"/>
      <c r="D194" s="57"/>
      <c r="E194" s="11"/>
      <c r="G194" s="57"/>
      <c r="H194" s="57"/>
      <c r="I194" s="57"/>
    </row>
    <row r="195" spans="1:9" x14ac:dyDescent="0.2">
      <c r="A195" s="57"/>
      <c r="B195" s="57"/>
      <c r="C195" s="57"/>
      <c r="D195" s="57"/>
      <c r="E195" s="11"/>
      <c r="G195" s="57"/>
      <c r="H195" s="57"/>
      <c r="I195" s="57"/>
    </row>
    <row r="196" spans="1:9" x14ac:dyDescent="0.2">
      <c r="A196" s="57"/>
      <c r="B196" s="57"/>
      <c r="C196" s="57"/>
      <c r="D196" s="57"/>
      <c r="E196" s="11"/>
      <c r="G196" s="57"/>
      <c r="H196" s="57"/>
      <c r="I196" s="57"/>
    </row>
    <row r="197" spans="1:9" x14ac:dyDescent="0.2">
      <c r="A197" s="57"/>
      <c r="B197" s="57"/>
      <c r="C197" s="57"/>
      <c r="D197" s="57"/>
      <c r="E197" s="11"/>
      <c r="G197" s="57"/>
      <c r="H197" s="57"/>
      <c r="I197" s="57"/>
    </row>
    <row r="198" spans="1:9" x14ac:dyDescent="0.2">
      <c r="A198" s="57"/>
      <c r="B198" s="57"/>
      <c r="C198" s="57"/>
      <c r="D198" s="57"/>
      <c r="E198" s="11"/>
      <c r="G198" s="57"/>
      <c r="H198" s="57"/>
      <c r="I198" s="57"/>
    </row>
    <row r="199" spans="1:9" x14ac:dyDescent="0.2">
      <c r="A199" s="57"/>
      <c r="B199" s="57"/>
      <c r="C199" s="57"/>
      <c r="D199" s="57"/>
      <c r="E199" s="11"/>
      <c r="G199" s="57"/>
      <c r="H199" s="57"/>
      <c r="I199" s="57"/>
    </row>
    <row r="200" spans="1:9" x14ac:dyDescent="0.2">
      <c r="A200" s="57"/>
      <c r="B200" s="57"/>
      <c r="C200" s="57"/>
      <c r="D200" s="57"/>
      <c r="E200" s="11"/>
      <c r="G200" s="57"/>
      <c r="H200" s="57"/>
      <c r="I200" s="57"/>
    </row>
    <row r="201" spans="1:9" x14ac:dyDescent="0.2">
      <c r="A201" s="57"/>
      <c r="B201" s="57"/>
      <c r="C201" s="57"/>
      <c r="D201" s="57"/>
      <c r="E201" s="11"/>
      <c r="G201" s="57"/>
      <c r="H201" s="57"/>
      <c r="I201" s="57"/>
    </row>
    <row r="202" spans="1:9" x14ac:dyDescent="0.2">
      <c r="A202" s="57"/>
      <c r="B202" s="57"/>
      <c r="C202" s="57"/>
      <c r="D202" s="57"/>
      <c r="E202" s="11"/>
      <c r="G202" s="57"/>
      <c r="H202" s="57"/>
      <c r="I202" s="57"/>
    </row>
    <row r="203" spans="1:9" x14ac:dyDescent="0.2">
      <c r="A203" s="57"/>
      <c r="B203" s="57"/>
      <c r="C203" s="57"/>
      <c r="D203" s="57"/>
      <c r="E203" s="11"/>
      <c r="G203" s="57"/>
      <c r="H203" s="57"/>
      <c r="I203" s="57"/>
    </row>
    <row r="204" spans="1:9" x14ac:dyDescent="0.2">
      <c r="A204" s="57"/>
      <c r="B204" s="57"/>
      <c r="C204" s="57"/>
      <c r="D204" s="57"/>
      <c r="E204" s="11"/>
      <c r="G204" s="57"/>
      <c r="H204" s="57"/>
      <c r="I204" s="57"/>
    </row>
    <row r="205" spans="1:9" x14ac:dyDescent="0.2">
      <c r="A205" s="57"/>
      <c r="B205" s="57"/>
      <c r="C205" s="57"/>
      <c r="D205" s="57"/>
      <c r="E205" s="11"/>
      <c r="G205" s="57"/>
      <c r="H205" s="57"/>
      <c r="I205" s="57"/>
    </row>
    <row r="206" spans="1:9" x14ac:dyDescent="0.2">
      <c r="A206" s="57"/>
      <c r="B206" s="57"/>
      <c r="C206" s="57"/>
      <c r="D206" s="57"/>
      <c r="E206" s="11"/>
      <c r="G206" s="57"/>
      <c r="H206" s="57"/>
      <c r="I206" s="57"/>
    </row>
    <row r="207" spans="1:9" x14ac:dyDescent="0.2">
      <c r="A207" s="57"/>
      <c r="B207" s="57"/>
      <c r="C207" s="57"/>
      <c r="D207" s="57"/>
      <c r="E207" s="11"/>
      <c r="G207" s="57"/>
      <c r="H207" s="57"/>
      <c r="I207" s="57"/>
    </row>
    <row r="208" spans="1:9" x14ac:dyDescent="0.2">
      <c r="A208" s="57"/>
      <c r="B208" s="57"/>
      <c r="C208" s="57"/>
      <c r="D208" s="57"/>
      <c r="E208" s="11"/>
      <c r="G208" s="57"/>
      <c r="H208" s="57"/>
      <c r="I208" s="57"/>
    </row>
    <row r="209" spans="1:9" x14ac:dyDescent="0.2">
      <c r="A209" s="57"/>
      <c r="B209" s="57"/>
      <c r="C209" s="57"/>
      <c r="D209" s="57"/>
      <c r="E209" s="11"/>
      <c r="G209" s="57"/>
      <c r="H209" s="57"/>
      <c r="I209" s="57"/>
    </row>
    <row r="210" spans="1:9" x14ac:dyDescent="0.2">
      <c r="A210" s="57"/>
      <c r="B210" s="57"/>
      <c r="C210" s="57"/>
      <c r="D210" s="57"/>
      <c r="E210" s="11"/>
      <c r="G210" s="57"/>
      <c r="H210" s="57"/>
      <c r="I210" s="57"/>
    </row>
    <row r="211" spans="1:9" x14ac:dyDescent="0.2">
      <c r="A211" s="57"/>
      <c r="B211" s="57"/>
      <c r="C211" s="57"/>
      <c r="D211" s="57"/>
      <c r="E211" s="11"/>
      <c r="G211" s="57"/>
      <c r="H211" s="57"/>
      <c r="I211" s="57"/>
    </row>
    <row r="212" spans="1:9" x14ac:dyDescent="0.2">
      <c r="A212" s="57"/>
      <c r="B212" s="57"/>
      <c r="C212" s="57"/>
      <c r="D212" s="57"/>
      <c r="E212" s="11"/>
      <c r="G212" s="57"/>
      <c r="H212" s="57"/>
      <c r="I212" s="57"/>
    </row>
    <row r="213" spans="1:9" x14ac:dyDescent="0.2">
      <c r="A213" s="57"/>
      <c r="B213" s="57"/>
      <c r="C213" s="57"/>
      <c r="D213" s="57"/>
      <c r="E213" s="11"/>
      <c r="G213" s="57"/>
      <c r="H213" s="57"/>
      <c r="I213" s="57"/>
    </row>
    <row r="214" spans="1:9" x14ac:dyDescent="0.2">
      <c r="A214" s="57"/>
      <c r="B214" s="57"/>
      <c r="C214" s="57"/>
      <c r="D214" s="57"/>
      <c r="E214" s="11"/>
      <c r="G214" s="57"/>
      <c r="H214" s="57"/>
      <c r="I214" s="57"/>
    </row>
    <row r="215" spans="1:9" x14ac:dyDescent="0.2">
      <c r="A215" s="57"/>
      <c r="B215" s="57"/>
      <c r="C215" s="57"/>
      <c r="D215" s="57"/>
      <c r="E215" s="11"/>
      <c r="G215" s="57"/>
      <c r="H215" s="57"/>
      <c r="I215" s="57"/>
    </row>
    <row r="216" spans="1:9" x14ac:dyDescent="0.2">
      <c r="A216" s="57"/>
      <c r="B216" s="57"/>
      <c r="C216" s="57"/>
      <c r="D216" s="57"/>
      <c r="E216" s="11"/>
      <c r="G216" s="57"/>
      <c r="H216" s="57"/>
      <c r="I216" s="57"/>
    </row>
    <row r="217" spans="1:9" x14ac:dyDescent="0.2">
      <c r="A217" s="57"/>
      <c r="B217" s="57"/>
      <c r="C217" s="57"/>
      <c r="D217" s="57"/>
      <c r="E217" s="11"/>
      <c r="G217" s="57"/>
      <c r="H217" s="57"/>
      <c r="I217" s="57"/>
    </row>
    <row r="218" spans="1:9" x14ac:dyDescent="0.2">
      <c r="A218" s="57"/>
      <c r="B218" s="57"/>
      <c r="C218" s="57"/>
      <c r="D218" s="57"/>
      <c r="E218" s="11"/>
      <c r="G218" s="57"/>
      <c r="H218" s="57"/>
      <c r="I218" s="57"/>
    </row>
    <row r="219" spans="1:9" x14ac:dyDescent="0.2">
      <c r="A219" s="57"/>
      <c r="B219" s="57"/>
      <c r="C219" s="57"/>
      <c r="D219" s="57"/>
      <c r="E219" s="11"/>
      <c r="G219" s="57"/>
      <c r="H219" s="57"/>
      <c r="I219" s="57"/>
    </row>
    <row r="220" spans="1:9" x14ac:dyDescent="0.2">
      <c r="A220" s="57"/>
      <c r="B220" s="57"/>
      <c r="C220" s="57"/>
      <c r="D220" s="57"/>
      <c r="E220" s="11"/>
      <c r="G220" s="57"/>
      <c r="H220" s="57"/>
      <c r="I220" s="57"/>
    </row>
    <row r="221" spans="1:9" x14ac:dyDescent="0.2">
      <c r="A221" s="57"/>
      <c r="B221" s="57"/>
      <c r="C221" s="57"/>
      <c r="D221" s="57"/>
      <c r="E221" s="11"/>
      <c r="G221" s="57"/>
      <c r="H221" s="57"/>
      <c r="I221" s="57"/>
    </row>
    <row r="222" spans="1:9" x14ac:dyDescent="0.2">
      <c r="A222" s="57"/>
      <c r="B222" s="57"/>
      <c r="C222" s="57"/>
      <c r="D222" s="57"/>
      <c r="E222" s="11"/>
      <c r="G222" s="57"/>
      <c r="H222" s="57"/>
      <c r="I222" s="57"/>
    </row>
    <row r="223" spans="1:9" x14ac:dyDescent="0.2">
      <c r="A223" s="57"/>
      <c r="B223" s="57"/>
      <c r="C223" s="57"/>
      <c r="D223" s="57"/>
      <c r="E223" s="11"/>
      <c r="G223" s="57"/>
      <c r="H223" s="57"/>
      <c r="I223" s="57"/>
    </row>
    <row r="224" spans="1:9" x14ac:dyDescent="0.2">
      <c r="A224" s="57"/>
      <c r="B224" s="57"/>
      <c r="C224" s="57"/>
      <c r="D224" s="57"/>
      <c r="E224" s="11"/>
      <c r="G224" s="57"/>
      <c r="H224" s="57"/>
      <c r="I224" s="57"/>
    </row>
    <row r="225" spans="1:9" x14ac:dyDescent="0.2">
      <c r="A225" s="57"/>
      <c r="B225" s="57"/>
      <c r="C225" s="57"/>
      <c r="D225" s="57"/>
      <c r="E225" s="11"/>
      <c r="G225" s="57"/>
      <c r="H225" s="57"/>
      <c r="I225" s="57"/>
    </row>
    <row r="226" spans="1:9" x14ac:dyDescent="0.2">
      <c r="A226" s="57"/>
      <c r="B226" s="57"/>
      <c r="C226" s="57"/>
      <c r="D226" s="57"/>
      <c r="E226" s="11"/>
      <c r="G226" s="57"/>
      <c r="H226" s="57"/>
      <c r="I226" s="57"/>
    </row>
    <row r="227" spans="1:9" x14ac:dyDescent="0.2">
      <c r="A227" s="57"/>
      <c r="B227" s="57"/>
      <c r="C227" s="57"/>
      <c r="D227" s="57"/>
      <c r="E227" s="11"/>
      <c r="G227" s="57"/>
      <c r="H227" s="57"/>
      <c r="I227" s="57"/>
    </row>
    <row r="228" spans="1:9" x14ac:dyDescent="0.2">
      <c r="A228" s="57"/>
      <c r="B228" s="57"/>
      <c r="C228" s="57"/>
      <c r="D228" s="57"/>
      <c r="E228" s="11"/>
      <c r="G228" s="57"/>
      <c r="H228" s="57"/>
      <c r="I228" s="57"/>
    </row>
    <row r="229" spans="1:9" x14ac:dyDescent="0.2">
      <c r="A229" s="57"/>
      <c r="B229" s="57"/>
      <c r="C229" s="57"/>
      <c r="D229" s="57"/>
      <c r="E229" s="11"/>
      <c r="G229" s="57"/>
      <c r="H229" s="57"/>
      <c r="I229" s="57"/>
    </row>
    <row r="230" spans="1:9" x14ac:dyDescent="0.2">
      <c r="A230" s="57"/>
      <c r="B230" s="57"/>
      <c r="C230" s="57"/>
      <c r="D230" s="57"/>
      <c r="E230" s="11"/>
      <c r="G230" s="57"/>
      <c r="H230" s="57"/>
      <c r="I230" s="57"/>
    </row>
    <row r="231" spans="1:9" x14ac:dyDescent="0.2">
      <c r="A231" s="57"/>
      <c r="B231" s="57"/>
      <c r="C231" s="57"/>
      <c r="D231" s="57"/>
      <c r="E231" s="11"/>
      <c r="G231" s="57"/>
      <c r="H231" s="57"/>
      <c r="I231" s="57"/>
    </row>
    <row r="232" spans="1:9" x14ac:dyDescent="0.2">
      <c r="A232" s="57"/>
      <c r="B232" s="57"/>
      <c r="C232" s="57"/>
      <c r="D232" s="57"/>
      <c r="E232" s="11"/>
      <c r="G232" s="57"/>
      <c r="H232" s="57"/>
      <c r="I232" s="57"/>
    </row>
    <row r="233" spans="1:9" x14ac:dyDescent="0.2">
      <c r="A233" s="57"/>
      <c r="B233" s="57"/>
      <c r="C233" s="57"/>
      <c r="D233" s="57"/>
      <c r="E233" s="11"/>
      <c r="G233" s="57"/>
      <c r="H233" s="57"/>
      <c r="I233" s="57"/>
    </row>
    <row r="234" spans="1:9" x14ac:dyDescent="0.2">
      <c r="A234" s="57"/>
      <c r="B234" s="57"/>
      <c r="C234" s="57"/>
      <c r="D234" s="57"/>
      <c r="E234" s="11"/>
      <c r="G234" s="57"/>
      <c r="H234" s="57"/>
      <c r="I234" s="57"/>
    </row>
    <row r="235" spans="1:9" x14ac:dyDescent="0.2">
      <c r="A235" s="57"/>
      <c r="B235" s="57"/>
      <c r="C235" s="57"/>
      <c r="D235" s="57"/>
      <c r="E235" s="11"/>
      <c r="G235" s="57"/>
      <c r="H235" s="57"/>
      <c r="I235" s="57"/>
    </row>
    <row r="236" spans="1:9" x14ac:dyDescent="0.2">
      <c r="A236" s="57"/>
      <c r="B236" s="57"/>
      <c r="C236" s="57"/>
      <c r="D236" s="57"/>
      <c r="E236" s="11"/>
      <c r="G236" s="57"/>
      <c r="H236" s="57"/>
      <c r="I236" s="57"/>
    </row>
    <row r="237" spans="1:9" x14ac:dyDescent="0.2">
      <c r="A237" s="57"/>
      <c r="B237" s="57"/>
      <c r="C237" s="57"/>
      <c r="D237" s="57"/>
      <c r="E237" s="11"/>
      <c r="G237" s="57"/>
      <c r="H237" s="57"/>
      <c r="I237" s="57"/>
    </row>
    <row r="238" spans="1:9" x14ac:dyDescent="0.2">
      <c r="A238" s="57"/>
      <c r="B238" s="57"/>
      <c r="C238" s="57"/>
      <c r="D238" s="57"/>
      <c r="E238" s="11"/>
      <c r="G238" s="57"/>
      <c r="H238" s="57"/>
      <c r="I238" s="57"/>
    </row>
    <row r="239" spans="1:9" x14ac:dyDescent="0.2">
      <c r="A239" s="57"/>
      <c r="B239" s="57"/>
      <c r="C239" s="57"/>
      <c r="D239" s="57"/>
      <c r="E239" s="11"/>
      <c r="G239" s="57"/>
      <c r="H239" s="57"/>
      <c r="I239" s="57"/>
    </row>
    <row r="240" spans="1:9" x14ac:dyDescent="0.2">
      <c r="A240" s="57"/>
      <c r="B240" s="57"/>
      <c r="C240" s="57"/>
      <c r="D240" s="57"/>
      <c r="E240" s="11"/>
      <c r="G240" s="57"/>
      <c r="H240" s="57"/>
      <c r="I240" s="57"/>
    </row>
    <row r="241" spans="1:9" x14ac:dyDescent="0.2">
      <c r="A241" s="57"/>
      <c r="B241" s="57"/>
      <c r="C241" s="57"/>
      <c r="D241" s="57"/>
      <c r="E241" s="11"/>
      <c r="G241" s="57"/>
      <c r="H241" s="57"/>
      <c r="I241" s="57"/>
    </row>
    <row r="242" spans="1:9" x14ac:dyDescent="0.2">
      <c r="A242" s="57"/>
      <c r="B242" s="57"/>
      <c r="C242" s="57"/>
      <c r="D242" s="57"/>
      <c r="E242" s="11"/>
      <c r="G242" s="57"/>
      <c r="H242" s="57"/>
      <c r="I242" s="57"/>
    </row>
    <row r="243" spans="1:9" x14ac:dyDescent="0.2">
      <c r="A243" s="57"/>
      <c r="B243" s="57"/>
      <c r="C243" s="57"/>
      <c r="D243" s="57"/>
      <c r="E243" s="11"/>
      <c r="G243" s="57"/>
      <c r="H243" s="57"/>
      <c r="I243" s="57"/>
    </row>
    <row r="244" spans="1:9" x14ac:dyDescent="0.2">
      <c r="A244" s="57"/>
      <c r="B244" s="57"/>
      <c r="C244" s="57"/>
      <c r="D244" s="57"/>
      <c r="E244" s="11"/>
      <c r="G244" s="57"/>
      <c r="H244" s="57"/>
      <c r="I244" s="57"/>
    </row>
    <row r="245" spans="1:9" x14ac:dyDescent="0.2">
      <c r="A245" s="57"/>
      <c r="B245" s="57"/>
      <c r="C245" s="57"/>
      <c r="D245" s="57"/>
      <c r="E245" s="11"/>
      <c r="G245" s="57"/>
      <c r="H245" s="57"/>
      <c r="I245" s="57"/>
    </row>
    <row r="246" spans="1:9" x14ac:dyDescent="0.2">
      <c r="A246" s="57"/>
      <c r="B246" s="57"/>
      <c r="C246" s="57"/>
      <c r="D246" s="57"/>
      <c r="E246" s="11"/>
      <c r="G246" s="57"/>
      <c r="H246" s="57"/>
      <c r="I246" s="57"/>
    </row>
  </sheetData>
  <mergeCells count="1">
    <mergeCell ref="A1:F1"/>
  </mergeCells>
  <conditionalFormatting sqref="F2:F3">
    <cfRule type="cellIs" dxfId="72" priority="3" stopIfTrue="1" operator="between">
      <formula>0.009</formula>
      <formula>-0.009</formula>
    </cfRule>
  </conditionalFormatting>
  <conditionalFormatting sqref="F5:F143">
    <cfRule type="cellIs" dxfId="71" priority="1" stopIfTrue="1" operator="between">
      <formula>0.009</formula>
      <formula>-0.009</formula>
    </cfRule>
  </conditionalFormatting>
  <conditionalFormatting sqref="F230:F65536">
    <cfRule type="cellIs" dxfId="70" priority="2" stopIfTrue="1" operator="between">
      <formula>0.009</formula>
      <formula>-0.009</formula>
    </cfRule>
  </conditionalFormatting>
  <hyperlinks>
    <hyperlink ref="A84" r:id="rId1" tooltip="https://www.franklintempletonindia.com/downloadsServlet/pdf/product-labels-jg9o5k7l" display="https://www.franklintempletonindia.com/downloadsServlet/pdf/product-labels-jg9o5k7l" xr:uid="{00000000-0004-0000-12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1"/>
  <sheetViews>
    <sheetView workbookViewId="0">
      <selection sqref="A1:G1"/>
    </sheetView>
  </sheetViews>
  <sheetFormatPr defaultColWidth="9.28515625" defaultRowHeight="11.25" x14ac:dyDescent="0.2"/>
  <cols>
    <col min="1" max="1" width="37.5703125" style="7" bestFit="1" customWidth="1"/>
    <col min="2" max="2" width="20" style="7" bestFit="1" customWidth="1"/>
    <col min="3" max="3" width="24.7109375" style="7" bestFit="1" customWidth="1"/>
    <col min="4" max="4" width="15.42578125" style="7" bestFit="1" customWidth="1"/>
    <col min="5" max="5" width="26.7109375" style="10" customWidth="1"/>
    <col min="6" max="6" width="13.5703125" style="11" bestFit="1" customWidth="1"/>
    <col min="7" max="7" width="4.5703125" style="10" bestFit="1" customWidth="1"/>
    <col min="8" max="16384" width="9.28515625" style="7"/>
  </cols>
  <sheetData>
    <row r="1" spans="1:9" s="1" customFormat="1" ht="15" x14ac:dyDescent="0.2">
      <c r="A1" s="110" t="s">
        <v>1114</v>
      </c>
      <c r="B1" s="111"/>
      <c r="C1" s="111"/>
      <c r="D1" s="111"/>
      <c r="E1" s="111"/>
      <c r="F1" s="111"/>
      <c r="G1" s="111"/>
    </row>
    <row r="2" spans="1:9" s="1" customFormat="1" ht="12" x14ac:dyDescent="0.2">
      <c r="E2" s="5"/>
      <c r="F2" s="9"/>
      <c r="G2" s="10"/>
    </row>
    <row r="3" spans="1:9" s="1" customFormat="1" ht="12" x14ac:dyDescent="0.2">
      <c r="A3" s="8" t="s">
        <v>7</v>
      </c>
      <c r="B3" s="2"/>
      <c r="C3" s="3"/>
      <c r="D3" s="3"/>
      <c r="E3" s="4"/>
      <c r="F3" s="9"/>
      <c r="G3" s="10"/>
    </row>
    <row r="4" spans="1:9" s="1" customFormat="1" ht="33.75" x14ac:dyDescent="0.2">
      <c r="A4" s="6" t="s">
        <v>2</v>
      </c>
      <c r="B4" s="6" t="s">
        <v>0</v>
      </c>
      <c r="C4" s="13" t="s">
        <v>1032</v>
      </c>
      <c r="D4" s="13" t="s">
        <v>1</v>
      </c>
      <c r="E4" s="52" t="s">
        <v>6</v>
      </c>
      <c r="F4" s="12" t="s">
        <v>3</v>
      </c>
      <c r="G4" s="12" t="s">
        <v>5</v>
      </c>
    </row>
    <row r="5" spans="1:9" x14ac:dyDescent="0.2">
      <c r="A5" s="16" t="s">
        <v>28</v>
      </c>
      <c r="B5" s="17"/>
      <c r="C5" s="17"/>
      <c r="D5" s="17"/>
      <c r="E5" s="18"/>
      <c r="F5" s="19"/>
      <c r="G5" s="18"/>
    </row>
    <row r="6" spans="1:9" x14ac:dyDescent="0.2">
      <c r="A6" s="20" t="s">
        <v>33</v>
      </c>
      <c r="B6" s="21"/>
      <c r="C6" s="21"/>
      <c r="D6" s="21"/>
      <c r="E6" s="22"/>
      <c r="F6" s="23"/>
      <c r="G6" s="22"/>
    </row>
    <row r="7" spans="1:9" x14ac:dyDescent="0.2">
      <c r="A7" s="21" t="s">
        <v>1115</v>
      </c>
      <c r="B7" s="21" t="s">
        <v>1469</v>
      </c>
      <c r="C7" s="21" t="s">
        <v>35</v>
      </c>
      <c r="D7" s="24">
        <v>1500000</v>
      </c>
      <c r="E7" s="22">
        <v>1495.134</v>
      </c>
      <c r="F7" s="23">
        <v>3.0774748235026399</v>
      </c>
      <c r="G7" s="22">
        <v>5.3996000000000004</v>
      </c>
    </row>
    <row r="8" spans="1:9" x14ac:dyDescent="0.2">
      <c r="A8" s="21" t="s">
        <v>1078</v>
      </c>
      <c r="B8" s="21" t="s">
        <v>1470</v>
      </c>
      <c r="C8" s="21" t="s">
        <v>35</v>
      </c>
      <c r="D8" s="24">
        <v>1200000</v>
      </c>
      <c r="E8" s="22">
        <v>1197.3432</v>
      </c>
      <c r="F8" s="23">
        <v>2.46452395109206</v>
      </c>
      <c r="G8" s="22">
        <v>5.3994</v>
      </c>
    </row>
    <row r="9" spans="1:9" x14ac:dyDescent="0.2">
      <c r="A9" s="21" t="s">
        <v>1116</v>
      </c>
      <c r="B9" s="21" t="s">
        <v>1471</v>
      </c>
      <c r="C9" s="21" t="s">
        <v>35</v>
      </c>
      <c r="D9" s="24">
        <v>1000000</v>
      </c>
      <c r="E9" s="22">
        <v>998.81799999999998</v>
      </c>
      <c r="F9" s="23">
        <v>2.0558941528058701</v>
      </c>
      <c r="G9" s="22">
        <v>5.3993000000000002</v>
      </c>
    </row>
    <row r="10" spans="1:9" x14ac:dyDescent="0.2">
      <c r="A10" s="21" t="s">
        <v>1117</v>
      </c>
      <c r="B10" s="21" t="s">
        <v>1118</v>
      </c>
      <c r="C10" s="21" t="s">
        <v>35</v>
      </c>
      <c r="D10" s="24">
        <v>1000000</v>
      </c>
      <c r="E10" s="22">
        <v>997.78599999999994</v>
      </c>
      <c r="F10" s="23">
        <v>2.05376995924339</v>
      </c>
      <c r="G10" s="22">
        <v>5.3994</v>
      </c>
    </row>
    <row r="11" spans="1:9" x14ac:dyDescent="0.2">
      <c r="A11" s="20" t="s">
        <v>27</v>
      </c>
      <c r="B11" s="20"/>
      <c r="C11" s="20"/>
      <c r="D11" s="20"/>
      <c r="E11" s="25">
        <f>SUM(E6:E10)</f>
        <v>4689.0812000000005</v>
      </c>
      <c r="F11" s="26">
        <f>SUM(F6:F10)</f>
        <v>9.65166288664396</v>
      </c>
      <c r="G11" s="25"/>
      <c r="H11" s="14"/>
      <c r="I11" s="14"/>
    </row>
    <row r="12" spans="1:9" x14ac:dyDescent="0.2">
      <c r="A12" s="21"/>
      <c r="B12" s="21"/>
      <c r="C12" s="21"/>
      <c r="D12" s="21"/>
      <c r="E12" s="22"/>
      <c r="F12" s="23"/>
      <c r="G12" s="22"/>
    </row>
    <row r="13" spans="1:9" x14ac:dyDescent="0.2">
      <c r="A13" s="20" t="s">
        <v>37</v>
      </c>
      <c r="B13" s="20"/>
      <c r="C13" s="20"/>
      <c r="D13" s="20"/>
      <c r="E13" s="25">
        <f>E11</f>
        <v>4689.0812000000005</v>
      </c>
      <c r="F13" s="26">
        <f>F11</f>
        <v>9.65166288664396</v>
      </c>
      <c r="G13" s="25"/>
      <c r="H13" s="14"/>
      <c r="I13" s="14"/>
    </row>
    <row r="14" spans="1:9" x14ac:dyDescent="0.2">
      <c r="A14" s="20"/>
      <c r="B14" s="20"/>
      <c r="C14" s="20"/>
      <c r="D14" s="20"/>
      <c r="E14" s="25"/>
      <c r="F14" s="26"/>
      <c r="G14" s="25"/>
      <c r="H14" s="14"/>
      <c r="I14" s="14"/>
    </row>
    <row r="15" spans="1:9" x14ac:dyDescent="0.2">
      <c r="A15" s="20" t="s">
        <v>39</v>
      </c>
      <c r="B15" s="20"/>
      <c r="C15" s="20"/>
      <c r="D15" s="20"/>
      <c r="E15" s="25">
        <f>E17-(E11)</f>
        <v>43894.061985499997</v>
      </c>
      <c r="F15" s="26">
        <f>F17-(F11)</f>
        <v>90.348337113356038</v>
      </c>
      <c r="G15" s="25"/>
      <c r="H15" s="14"/>
      <c r="I15" s="14"/>
    </row>
    <row r="16" spans="1:9" x14ac:dyDescent="0.2">
      <c r="A16" s="20"/>
      <c r="B16" s="20"/>
      <c r="C16" s="20"/>
      <c r="D16" s="20"/>
      <c r="E16" s="25"/>
      <c r="F16" s="26"/>
      <c r="G16" s="25"/>
      <c r="H16" s="14"/>
      <c r="I16" s="14"/>
    </row>
    <row r="17" spans="1:9" x14ac:dyDescent="0.2">
      <c r="A17" s="27" t="s">
        <v>38</v>
      </c>
      <c r="B17" s="27"/>
      <c r="C17" s="27"/>
      <c r="D17" s="27"/>
      <c r="E17" s="28">
        <v>48583.143185499997</v>
      </c>
      <c r="F17" s="29">
        <v>100</v>
      </c>
      <c r="G17" s="28"/>
      <c r="H17" s="14"/>
      <c r="I17" s="14"/>
    </row>
    <row r="18" spans="1:9" x14ac:dyDescent="0.2">
      <c r="A18" s="7" t="s">
        <v>1494</v>
      </c>
    </row>
    <row r="20" spans="1:9" x14ac:dyDescent="0.2">
      <c r="A20" s="14" t="s">
        <v>41</v>
      </c>
    </row>
    <row r="21" spans="1:9" x14ac:dyDescent="0.2">
      <c r="A21" s="14" t="s">
        <v>42</v>
      </c>
    </row>
    <row r="22" spans="1:9" x14ac:dyDescent="0.2">
      <c r="A22" s="14" t="s">
        <v>43</v>
      </c>
      <c r="B22" s="14"/>
      <c r="C22" s="30" t="s">
        <v>45</v>
      </c>
      <c r="D22" s="14" t="s">
        <v>44</v>
      </c>
    </row>
    <row r="23" spans="1:9" x14ac:dyDescent="0.2">
      <c r="A23" s="7" t="s">
        <v>46</v>
      </c>
      <c r="C23" s="55">
        <v>1327.3686</v>
      </c>
      <c r="D23" s="31">
        <v>1364.1643999999999</v>
      </c>
    </row>
    <row r="24" spans="1:9" x14ac:dyDescent="0.2">
      <c r="A24" s="7" t="s">
        <v>1119</v>
      </c>
      <c r="C24" s="55" t="s">
        <v>1120</v>
      </c>
      <c r="D24" s="31">
        <v>1000.0001</v>
      </c>
    </row>
    <row r="25" spans="1:9" x14ac:dyDescent="0.2">
      <c r="A25" s="7" t="s">
        <v>1121</v>
      </c>
      <c r="C25" s="55" t="s">
        <v>1122</v>
      </c>
      <c r="D25" s="31">
        <v>1000.3088</v>
      </c>
    </row>
    <row r="26" spans="1:9" x14ac:dyDescent="0.2">
      <c r="A26" s="7" t="s">
        <v>48</v>
      </c>
      <c r="C26" s="55">
        <v>1331.3797999999999</v>
      </c>
      <c r="D26" s="31">
        <v>1368.5822000000001</v>
      </c>
    </row>
    <row r="27" spans="1:9" x14ac:dyDescent="0.2">
      <c r="A27" s="7" t="s">
        <v>1123</v>
      </c>
      <c r="C27" s="55" t="s">
        <v>1124</v>
      </c>
      <c r="D27" s="31">
        <v>1000.0008</v>
      </c>
    </row>
    <row r="28" spans="1:9" x14ac:dyDescent="0.2">
      <c r="A28" s="7" t="s">
        <v>1125</v>
      </c>
      <c r="C28" s="55" t="s">
        <v>1126</v>
      </c>
      <c r="D28" s="31">
        <v>1000.3056</v>
      </c>
    </row>
    <row r="29" spans="1:9" x14ac:dyDescent="0.2">
      <c r="A29" s="7" t="s">
        <v>1127</v>
      </c>
      <c r="C29" s="55" t="s">
        <v>1128</v>
      </c>
      <c r="D29" s="31">
        <v>12.4214</v>
      </c>
    </row>
    <row r="30" spans="1:9" x14ac:dyDescent="0.2">
      <c r="A30" s="7" t="s">
        <v>1129</v>
      </c>
      <c r="C30" s="55" t="s">
        <v>1128</v>
      </c>
      <c r="D30" s="31">
        <v>12.4214</v>
      </c>
    </row>
    <row r="31" spans="1:9" x14ac:dyDescent="0.2">
      <c r="A31" s="7" t="s">
        <v>1130</v>
      </c>
      <c r="C31" s="55" t="s">
        <v>1109</v>
      </c>
      <c r="D31" s="31">
        <v>10</v>
      </c>
    </row>
    <row r="32" spans="1:9" x14ac:dyDescent="0.2">
      <c r="A32" s="7" t="s">
        <v>1131</v>
      </c>
      <c r="C32" s="55" t="s">
        <v>1109</v>
      </c>
      <c r="D32" s="31">
        <v>10</v>
      </c>
    </row>
    <row r="33" spans="1:5" x14ac:dyDescent="0.2">
      <c r="C33" s="55"/>
      <c r="D33" s="31"/>
    </row>
    <row r="34" spans="1:5" x14ac:dyDescent="0.2">
      <c r="A34" s="7" t="s">
        <v>988</v>
      </c>
      <c r="C34" s="55"/>
      <c r="D34" s="31"/>
    </row>
    <row r="36" spans="1:5" x14ac:dyDescent="0.2">
      <c r="A36" s="14" t="s">
        <v>50</v>
      </c>
    </row>
    <row r="37" spans="1:5" x14ac:dyDescent="0.2">
      <c r="A37" s="112" t="s">
        <v>51</v>
      </c>
      <c r="B37" s="113"/>
      <c r="C37" s="32" t="s">
        <v>52</v>
      </c>
    </row>
    <row r="38" spans="1:5" x14ac:dyDescent="0.2">
      <c r="A38" s="108" t="s">
        <v>1119</v>
      </c>
      <c r="B38" s="109"/>
      <c r="C38" s="33">
        <v>27.69623215</v>
      </c>
    </row>
    <row r="39" spans="1:5" x14ac:dyDescent="0.2">
      <c r="A39" s="108" t="s">
        <v>1121</v>
      </c>
      <c r="B39" s="109"/>
      <c r="C39" s="33">
        <v>28.531251900000001</v>
      </c>
    </row>
    <row r="40" spans="1:5" x14ac:dyDescent="0.2">
      <c r="A40" s="108" t="s">
        <v>1123</v>
      </c>
      <c r="B40" s="109"/>
      <c r="C40" s="33">
        <v>28.1750683</v>
      </c>
    </row>
    <row r="41" spans="1:5" x14ac:dyDescent="0.2">
      <c r="A41" s="108" t="s">
        <v>1125</v>
      </c>
      <c r="B41" s="109"/>
      <c r="C41" s="33">
        <v>28.737843439999999</v>
      </c>
    </row>
    <row r="42" spans="1:5" x14ac:dyDescent="0.2">
      <c r="A42" s="7" t="s">
        <v>53</v>
      </c>
    </row>
    <row r="43" spans="1:5" x14ac:dyDescent="0.2">
      <c r="A43" s="7" t="s">
        <v>54</v>
      </c>
    </row>
    <row r="45" spans="1:5" x14ac:dyDescent="0.2">
      <c r="A45" s="14" t="s">
        <v>1111</v>
      </c>
      <c r="D45" s="72">
        <v>4.4267855035939902E-3</v>
      </c>
      <c r="E45" s="10" t="s">
        <v>55</v>
      </c>
    </row>
    <row r="47" spans="1:5" x14ac:dyDescent="0.2">
      <c r="A47" s="14" t="s">
        <v>957</v>
      </c>
      <c r="D47" s="30" t="s">
        <v>56</v>
      </c>
    </row>
    <row r="49" spans="1:9" x14ac:dyDescent="0.2">
      <c r="A49" s="56" t="s">
        <v>1112</v>
      </c>
      <c r="B49" s="57"/>
      <c r="C49" s="57"/>
      <c r="D49" s="57"/>
      <c r="E49" s="11"/>
      <c r="G49" s="11"/>
      <c r="H49" s="57"/>
      <c r="I49" s="57"/>
    </row>
    <row r="50" spans="1:9" x14ac:dyDescent="0.2">
      <c r="A50" s="57"/>
      <c r="B50" s="57"/>
      <c r="C50" s="57"/>
      <c r="D50" s="57"/>
      <c r="E50" s="11"/>
      <c r="G50" s="11"/>
      <c r="H50" s="57"/>
      <c r="I50" s="57"/>
    </row>
    <row r="51" spans="1:9" x14ac:dyDescent="0.2">
      <c r="A51" s="56" t="s">
        <v>993</v>
      </c>
      <c r="B51" s="57"/>
      <c r="C51" s="57"/>
      <c r="D51" s="57"/>
      <c r="E51" s="11"/>
      <c r="G51" s="11"/>
      <c r="H51" s="57"/>
      <c r="I51" s="57"/>
    </row>
    <row r="52" spans="1:9" x14ac:dyDescent="0.2">
      <c r="A52" s="66"/>
      <c r="B52" s="57"/>
      <c r="C52" s="57"/>
      <c r="D52" s="57"/>
      <c r="E52" s="11"/>
      <c r="G52" s="11"/>
      <c r="H52" s="57"/>
      <c r="I52" s="57"/>
    </row>
    <row r="53" spans="1:9" x14ac:dyDescent="0.2">
      <c r="A53" s="57"/>
      <c r="B53" s="57"/>
      <c r="C53" s="57"/>
      <c r="D53" s="57"/>
      <c r="E53" s="11"/>
      <c r="G53" s="11"/>
      <c r="H53" s="57"/>
      <c r="I53" s="57"/>
    </row>
    <row r="54" spans="1:9" x14ac:dyDescent="0.2">
      <c r="A54" s="57"/>
      <c r="B54" s="57"/>
      <c r="C54" s="57"/>
      <c r="D54" s="57"/>
      <c r="E54" s="11"/>
      <c r="G54" s="11"/>
      <c r="H54" s="57"/>
      <c r="I54" s="57"/>
    </row>
    <row r="55" spans="1:9" x14ac:dyDescent="0.2">
      <c r="A55" s="57"/>
      <c r="B55" s="57"/>
      <c r="C55" s="57"/>
      <c r="D55" s="57"/>
      <c r="E55" s="11"/>
      <c r="G55" s="11"/>
      <c r="H55" s="57"/>
      <c r="I55" s="57"/>
    </row>
    <row r="56" spans="1:9" x14ac:dyDescent="0.2">
      <c r="A56" s="57"/>
      <c r="B56" s="57"/>
      <c r="C56" s="57"/>
      <c r="D56" s="57"/>
      <c r="E56" s="11"/>
      <c r="G56" s="11"/>
      <c r="H56" s="57"/>
      <c r="I56" s="57"/>
    </row>
    <row r="57" spans="1:9" x14ac:dyDescent="0.2">
      <c r="A57" s="57"/>
      <c r="B57" s="57"/>
      <c r="C57" s="57"/>
      <c r="D57" s="57"/>
      <c r="E57" s="11"/>
      <c r="G57" s="11"/>
      <c r="H57" s="57"/>
      <c r="I57" s="57"/>
    </row>
    <row r="58" spans="1:9" x14ac:dyDescent="0.2">
      <c r="A58" s="57"/>
      <c r="B58" s="57"/>
      <c r="C58" s="57"/>
      <c r="D58" s="57"/>
      <c r="E58" s="11"/>
      <c r="G58" s="11"/>
      <c r="H58" s="57"/>
      <c r="I58" s="57"/>
    </row>
    <row r="59" spans="1:9" x14ac:dyDescent="0.2">
      <c r="A59" s="57"/>
      <c r="B59" s="57"/>
      <c r="C59" s="57"/>
      <c r="D59" s="57"/>
      <c r="E59" s="11"/>
      <c r="G59" s="11"/>
      <c r="H59" s="57"/>
      <c r="I59" s="57"/>
    </row>
    <row r="60" spans="1:9" x14ac:dyDescent="0.2">
      <c r="A60" s="57"/>
      <c r="B60" s="57"/>
      <c r="C60" s="57"/>
      <c r="D60" s="57"/>
      <c r="E60" s="11"/>
      <c r="G60" s="11"/>
      <c r="H60" s="57"/>
      <c r="I60" s="57"/>
    </row>
    <row r="61" spans="1:9" x14ac:dyDescent="0.2">
      <c r="A61" s="57"/>
      <c r="B61" s="57"/>
      <c r="C61" s="57"/>
      <c r="D61" s="57"/>
      <c r="E61" s="11"/>
      <c r="G61" s="11"/>
      <c r="H61" s="57"/>
      <c r="I61" s="57"/>
    </row>
    <row r="62" spans="1:9" x14ac:dyDescent="0.2">
      <c r="A62" s="57"/>
      <c r="B62" s="57"/>
      <c r="C62" s="57"/>
      <c r="D62" s="57"/>
      <c r="E62" s="11"/>
      <c r="G62" s="11"/>
      <c r="H62" s="57"/>
      <c r="I62" s="57"/>
    </row>
    <row r="63" spans="1:9" x14ac:dyDescent="0.2">
      <c r="A63" s="57"/>
      <c r="B63" s="57"/>
      <c r="C63" s="57"/>
      <c r="D63" s="57"/>
      <c r="E63" s="11"/>
      <c r="G63" s="11"/>
      <c r="H63" s="57"/>
      <c r="I63" s="57"/>
    </row>
    <row r="64" spans="1:9" x14ac:dyDescent="0.2">
      <c r="A64" s="57"/>
      <c r="B64" s="57"/>
      <c r="C64" s="57"/>
      <c r="D64" s="57"/>
      <c r="E64" s="11"/>
      <c r="G64" s="11"/>
      <c r="H64" s="57"/>
      <c r="I64" s="57"/>
    </row>
    <row r="65" spans="1:9" x14ac:dyDescent="0.2">
      <c r="A65" s="57"/>
      <c r="B65" s="57"/>
      <c r="C65" s="57"/>
      <c r="D65" s="57"/>
      <c r="E65" s="11"/>
      <c r="G65" s="11"/>
      <c r="H65" s="57"/>
      <c r="I65" s="57"/>
    </row>
    <row r="66" spans="1:9" x14ac:dyDescent="0.2">
      <c r="A66" s="57"/>
      <c r="B66" s="57"/>
      <c r="C66" s="57"/>
      <c r="D66" s="57"/>
      <c r="E66" s="11"/>
      <c r="G66" s="11"/>
      <c r="H66" s="57"/>
      <c r="I66" s="57"/>
    </row>
    <row r="67" spans="1:9" x14ac:dyDescent="0.2">
      <c r="A67" s="57"/>
      <c r="B67" s="57"/>
      <c r="C67" s="57"/>
      <c r="D67" s="57"/>
      <c r="E67" s="11"/>
      <c r="G67" s="11"/>
      <c r="H67" s="57"/>
      <c r="I67" s="57"/>
    </row>
    <row r="68" spans="1:9" x14ac:dyDescent="0.2">
      <c r="A68" s="57"/>
      <c r="B68" s="57"/>
      <c r="C68" s="57"/>
      <c r="D68" s="57"/>
      <c r="E68" s="11"/>
      <c r="G68" s="11"/>
      <c r="H68" s="57"/>
      <c r="I68" s="57"/>
    </row>
    <row r="69" spans="1:9" x14ac:dyDescent="0.2">
      <c r="A69" s="56" t="s">
        <v>1132</v>
      </c>
      <c r="B69" s="57"/>
      <c r="C69" s="57"/>
      <c r="D69" s="57"/>
      <c r="E69" s="11"/>
      <c r="G69" s="11"/>
      <c r="H69" s="57"/>
      <c r="I69" s="57"/>
    </row>
    <row r="70" spans="1:9" x14ac:dyDescent="0.2">
      <c r="A70" s="57"/>
      <c r="B70" s="57"/>
      <c r="C70" s="57"/>
      <c r="D70" s="57"/>
      <c r="E70" s="11"/>
      <c r="G70" s="11"/>
      <c r="H70" s="57"/>
      <c r="I70" s="57"/>
    </row>
    <row r="71" spans="1:9" x14ac:dyDescent="0.2">
      <c r="A71" s="56" t="s">
        <v>994</v>
      </c>
      <c r="B71" s="57"/>
      <c r="C71" s="57"/>
      <c r="D71" s="57"/>
      <c r="E71" s="11"/>
      <c r="G71" s="11"/>
      <c r="H71" s="57"/>
      <c r="I71" s="57"/>
    </row>
    <row r="72" spans="1:9" x14ac:dyDescent="0.2">
      <c r="A72" s="57"/>
      <c r="B72" s="57"/>
      <c r="C72" s="57"/>
      <c r="D72" s="57"/>
      <c r="E72" s="11"/>
      <c r="G72" s="11"/>
      <c r="H72" s="57"/>
      <c r="I72" s="57"/>
    </row>
    <row r="73" spans="1:9" x14ac:dyDescent="0.2">
      <c r="A73" s="57"/>
      <c r="B73" s="57"/>
      <c r="C73" s="57"/>
      <c r="D73" s="57"/>
      <c r="E73" s="11"/>
      <c r="G73" s="11"/>
      <c r="H73" s="57"/>
      <c r="I73" s="57"/>
    </row>
    <row r="74" spans="1:9" x14ac:dyDescent="0.2">
      <c r="A74" s="57"/>
      <c r="B74" s="57"/>
      <c r="C74" s="57"/>
      <c r="D74" s="57"/>
      <c r="E74" s="11"/>
      <c r="G74" s="11"/>
      <c r="H74" s="57"/>
      <c r="I74" s="57"/>
    </row>
    <row r="75" spans="1:9" x14ac:dyDescent="0.2">
      <c r="A75" s="57"/>
      <c r="B75" s="57"/>
      <c r="C75" s="57"/>
      <c r="D75" s="57"/>
      <c r="E75" s="11"/>
      <c r="G75" s="11"/>
      <c r="H75" s="57"/>
      <c r="I75" s="57"/>
    </row>
    <row r="76" spans="1:9" x14ac:dyDescent="0.2">
      <c r="A76" s="57"/>
      <c r="B76" s="57"/>
      <c r="C76" s="57"/>
      <c r="D76" s="57"/>
      <c r="E76" s="11"/>
      <c r="G76" s="11"/>
      <c r="H76" s="57"/>
      <c r="I76" s="57"/>
    </row>
    <row r="77" spans="1:9" x14ac:dyDescent="0.2">
      <c r="A77" s="57"/>
      <c r="B77" s="57"/>
      <c r="C77" s="57"/>
      <c r="D77" s="57"/>
      <c r="E77" s="11"/>
      <c r="G77" s="11"/>
      <c r="H77" s="57"/>
      <c r="I77" s="57"/>
    </row>
    <row r="78" spans="1:9" x14ac:dyDescent="0.2">
      <c r="A78" s="57"/>
      <c r="B78" s="57"/>
      <c r="C78" s="57"/>
      <c r="D78" s="57"/>
      <c r="E78" s="11"/>
      <c r="G78" s="11"/>
      <c r="H78" s="57"/>
      <c r="I78" s="57"/>
    </row>
    <row r="79" spans="1:9" x14ac:dyDescent="0.2">
      <c r="A79" s="57"/>
      <c r="B79" s="57"/>
      <c r="C79" s="57"/>
      <c r="D79" s="57"/>
      <c r="E79" s="11"/>
      <c r="G79" s="11"/>
      <c r="H79" s="57"/>
      <c r="I79" s="57"/>
    </row>
    <row r="80" spans="1:9" x14ac:dyDescent="0.2">
      <c r="A80" s="57"/>
      <c r="B80" s="57"/>
      <c r="C80" s="57"/>
      <c r="D80" s="57"/>
      <c r="E80" s="11"/>
      <c r="G80" s="11"/>
      <c r="H80" s="57"/>
      <c r="I80" s="57"/>
    </row>
    <row r="81" spans="1:9" x14ac:dyDescent="0.2">
      <c r="A81" s="57"/>
      <c r="B81" s="57"/>
      <c r="C81" s="57"/>
      <c r="D81" s="57"/>
      <c r="E81" s="11"/>
      <c r="G81" s="11"/>
      <c r="H81" s="57"/>
      <c r="I81" s="57"/>
    </row>
    <row r="82" spans="1:9" x14ac:dyDescent="0.2">
      <c r="A82" s="57"/>
      <c r="B82" s="57"/>
      <c r="C82" s="57"/>
      <c r="D82" s="57"/>
      <c r="E82" s="11"/>
      <c r="G82" s="11"/>
      <c r="H82" s="57"/>
      <c r="I82" s="57"/>
    </row>
    <row r="83" spans="1:9" x14ac:dyDescent="0.2">
      <c r="A83" s="57"/>
      <c r="B83" s="57"/>
      <c r="C83" s="57"/>
      <c r="D83" s="57"/>
      <c r="E83" s="11"/>
      <c r="G83" s="11"/>
      <c r="H83" s="57"/>
      <c r="I83" s="57"/>
    </row>
    <row r="84" spans="1:9" x14ac:dyDescent="0.2">
      <c r="A84" s="57"/>
      <c r="B84" s="57"/>
      <c r="C84" s="57"/>
      <c r="D84" s="57"/>
      <c r="E84" s="11"/>
      <c r="G84" s="11"/>
      <c r="H84" s="57"/>
      <c r="I84" s="57"/>
    </row>
    <row r="85" spans="1:9" x14ac:dyDescent="0.2">
      <c r="A85" s="57"/>
      <c r="B85" s="57"/>
      <c r="C85" s="57"/>
      <c r="D85" s="57"/>
      <c r="E85" s="11"/>
      <c r="G85" s="11"/>
      <c r="H85" s="57"/>
      <c r="I85" s="57"/>
    </row>
    <row r="86" spans="1:9" x14ac:dyDescent="0.2">
      <c r="A86" s="57"/>
      <c r="B86" s="57"/>
      <c r="C86" s="57"/>
      <c r="D86" s="57"/>
      <c r="E86" s="11"/>
      <c r="G86" s="11"/>
      <c r="H86" s="57"/>
      <c r="I86" s="57"/>
    </row>
    <row r="87" spans="1:9" x14ac:dyDescent="0.2">
      <c r="A87" s="57"/>
      <c r="B87" s="57"/>
      <c r="C87" s="57"/>
      <c r="D87" s="57"/>
      <c r="E87" s="11"/>
      <c r="G87" s="11"/>
      <c r="H87" s="57"/>
      <c r="I87" s="57"/>
    </row>
    <row r="88" spans="1:9" x14ac:dyDescent="0.2">
      <c r="A88" s="57" t="s">
        <v>992</v>
      </c>
      <c r="B88" s="57"/>
      <c r="C88" s="57"/>
      <c r="D88" s="57"/>
      <c r="E88" s="11"/>
      <c r="G88" s="11"/>
      <c r="H88" s="57"/>
      <c r="I88" s="57"/>
    </row>
    <row r="89" spans="1:9" x14ac:dyDescent="0.2">
      <c r="A89" s="66"/>
      <c r="B89" s="57"/>
      <c r="C89" s="57"/>
      <c r="D89" s="57"/>
      <c r="E89" s="11"/>
      <c r="G89" s="11"/>
      <c r="H89" s="57"/>
      <c r="I89" s="57"/>
    </row>
    <row r="90" spans="1:9" x14ac:dyDescent="0.2">
      <c r="A90" s="57"/>
      <c r="B90" s="57"/>
      <c r="C90" s="57"/>
      <c r="D90" s="57"/>
      <c r="E90" s="11"/>
      <c r="G90" s="11"/>
      <c r="H90" s="57"/>
      <c r="I90" s="57"/>
    </row>
    <row r="91" spans="1:9" x14ac:dyDescent="0.2">
      <c r="A91" s="66"/>
      <c r="B91" s="57"/>
      <c r="C91" s="57"/>
      <c r="D91" s="57"/>
      <c r="E91" s="11"/>
      <c r="G91" s="11"/>
      <c r="H91" s="57"/>
      <c r="I91" s="57"/>
    </row>
    <row r="92" spans="1:9" x14ac:dyDescent="0.2">
      <c r="A92" s="57"/>
      <c r="B92" s="57"/>
      <c r="C92" s="57"/>
      <c r="D92" s="57"/>
      <c r="E92" s="11"/>
      <c r="G92" s="11"/>
      <c r="H92" s="57"/>
      <c r="I92" s="57"/>
    </row>
    <row r="93" spans="1:9" x14ac:dyDescent="0.2">
      <c r="A93" s="57"/>
      <c r="B93" s="57"/>
      <c r="C93" s="57"/>
      <c r="D93" s="57"/>
      <c r="E93" s="11"/>
      <c r="G93" s="11"/>
      <c r="H93" s="57"/>
      <c r="I93" s="57"/>
    </row>
    <row r="94" spans="1:9" x14ac:dyDescent="0.2">
      <c r="A94" s="57"/>
      <c r="B94" s="57"/>
      <c r="C94" s="57"/>
      <c r="D94" s="57"/>
      <c r="E94" s="11"/>
      <c r="G94" s="11"/>
      <c r="H94" s="57"/>
      <c r="I94" s="57"/>
    </row>
    <row r="95" spans="1:9" x14ac:dyDescent="0.2">
      <c r="A95" s="57"/>
      <c r="B95" s="57"/>
      <c r="C95" s="57"/>
      <c r="D95" s="57"/>
      <c r="E95" s="11"/>
      <c r="G95" s="11"/>
      <c r="H95" s="57"/>
      <c r="I95" s="57"/>
    </row>
    <row r="96" spans="1:9" x14ac:dyDescent="0.2">
      <c r="A96" s="57"/>
      <c r="B96" s="57"/>
      <c r="C96" s="57"/>
      <c r="D96" s="57"/>
      <c r="E96" s="11"/>
      <c r="G96" s="11"/>
      <c r="H96" s="57"/>
      <c r="I96" s="57"/>
    </row>
    <row r="97" spans="1:9" x14ac:dyDescent="0.2">
      <c r="A97" s="57"/>
      <c r="B97" s="57"/>
      <c r="C97" s="57"/>
      <c r="D97" s="57"/>
      <c r="E97" s="11"/>
      <c r="G97" s="11"/>
      <c r="H97" s="57"/>
      <c r="I97" s="57"/>
    </row>
    <row r="98" spans="1:9" x14ac:dyDescent="0.2">
      <c r="A98" s="57"/>
      <c r="B98" s="57"/>
      <c r="C98" s="57"/>
      <c r="D98" s="57"/>
      <c r="E98" s="11"/>
      <c r="G98" s="11"/>
      <c r="H98" s="57"/>
      <c r="I98" s="57"/>
    </row>
    <row r="99" spans="1:9" x14ac:dyDescent="0.2">
      <c r="A99" s="57"/>
      <c r="B99" s="57"/>
      <c r="C99" s="57"/>
      <c r="D99" s="57"/>
      <c r="E99" s="11"/>
      <c r="G99" s="11"/>
      <c r="H99" s="57"/>
      <c r="I99" s="57"/>
    </row>
    <row r="100" spans="1:9" x14ac:dyDescent="0.2">
      <c r="A100" s="57"/>
      <c r="B100" s="57"/>
      <c r="C100" s="57"/>
      <c r="D100" s="57"/>
      <c r="E100" s="11"/>
      <c r="G100" s="11"/>
      <c r="H100" s="57"/>
      <c r="I100" s="57"/>
    </row>
    <row r="101" spans="1:9" x14ac:dyDescent="0.2">
      <c r="A101" s="57"/>
      <c r="B101" s="57"/>
      <c r="C101" s="57"/>
      <c r="D101" s="57"/>
      <c r="E101" s="11"/>
      <c r="G101" s="11"/>
      <c r="H101" s="57"/>
      <c r="I101" s="57"/>
    </row>
    <row r="102" spans="1:9" x14ac:dyDescent="0.2">
      <c r="A102" s="57"/>
      <c r="B102" s="57"/>
      <c r="C102" s="57"/>
      <c r="D102" s="57"/>
      <c r="E102" s="11"/>
      <c r="G102" s="11"/>
      <c r="H102" s="57"/>
      <c r="I102" s="57"/>
    </row>
    <row r="103" spans="1:9" x14ac:dyDescent="0.2">
      <c r="A103" s="57"/>
      <c r="B103" s="57"/>
      <c r="C103" s="57"/>
      <c r="D103" s="57"/>
      <c r="E103" s="11"/>
      <c r="G103" s="11"/>
      <c r="H103" s="57"/>
      <c r="I103" s="57"/>
    </row>
    <row r="104" spans="1:9" x14ac:dyDescent="0.2">
      <c r="A104" s="57"/>
      <c r="B104" s="57"/>
      <c r="C104" s="57"/>
      <c r="D104" s="57"/>
      <c r="E104" s="11"/>
      <c r="G104" s="11"/>
      <c r="H104" s="57"/>
      <c r="I104" s="57"/>
    </row>
    <row r="105" spans="1:9" x14ac:dyDescent="0.2">
      <c r="A105" s="57"/>
      <c r="B105" s="57"/>
      <c r="C105" s="57"/>
      <c r="D105" s="57"/>
      <c r="E105" s="11"/>
      <c r="G105" s="11"/>
      <c r="H105" s="57"/>
      <c r="I105" s="57"/>
    </row>
    <row r="106" spans="1:9" x14ac:dyDescent="0.2">
      <c r="A106" s="57"/>
      <c r="B106" s="57"/>
      <c r="C106" s="57"/>
      <c r="D106" s="57"/>
      <c r="E106" s="11"/>
      <c r="G106" s="11"/>
      <c r="H106" s="57"/>
      <c r="I106" s="57"/>
    </row>
    <row r="107" spans="1:9" x14ac:dyDescent="0.2">
      <c r="A107" s="57"/>
      <c r="B107" s="57"/>
      <c r="C107" s="57"/>
      <c r="D107" s="57"/>
      <c r="E107" s="11"/>
      <c r="G107" s="11"/>
      <c r="H107" s="57"/>
      <c r="I107" s="57"/>
    </row>
    <row r="108" spans="1:9" x14ac:dyDescent="0.2">
      <c r="A108" s="57"/>
      <c r="B108" s="57"/>
      <c r="C108" s="57"/>
      <c r="D108" s="57"/>
      <c r="E108" s="11"/>
      <c r="G108" s="11"/>
      <c r="H108" s="57"/>
      <c r="I108" s="57"/>
    </row>
    <row r="109" spans="1:9" x14ac:dyDescent="0.2">
      <c r="A109" s="57"/>
      <c r="B109" s="57"/>
      <c r="C109" s="57"/>
      <c r="D109" s="57"/>
      <c r="E109" s="11"/>
      <c r="G109" s="11"/>
      <c r="H109" s="57"/>
      <c r="I109" s="57"/>
    </row>
    <row r="110" spans="1:9" x14ac:dyDescent="0.2">
      <c r="A110" s="57"/>
      <c r="B110" s="57"/>
      <c r="C110" s="57"/>
      <c r="D110" s="57"/>
      <c r="E110" s="11"/>
      <c r="G110" s="11"/>
      <c r="H110" s="57"/>
      <c r="I110" s="57"/>
    </row>
    <row r="111" spans="1:9" x14ac:dyDescent="0.2">
      <c r="A111" s="57"/>
      <c r="B111" s="57"/>
      <c r="C111" s="57"/>
      <c r="D111" s="57"/>
      <c r="E111" s="11"/>
      <c r="G111" s="11"/>
      <c r="H111" s="57"/>
      <c r="I111" s="57"/>
    </row>
    <row r="112" spans="1:9" x14ac:dyDescent="0.2">
      <c r="A112" s="57"/>
      <c r="B112" s="57"/>
      <c r="C112" s="57"/>
      <c r="D112" s="57"/>
      <c r="E112" s="11"/>
      <c r="G112" s="11"/>
      <c r="H112" s="57"/>
      <c r="I112" s="57"/>
    </row>
    <row r="113" spans="1:9" x14ac:dyDescent="0.2">
      <c r="A113" s="57"/>
      <c r="B113" s="57"/>
      <c r="C113" s="57"/>
      <c r="D113" s="57"/>
      <c r="E113" s="11"/>
      <c r="G113" s="11"/>
      <c r="H113" s="57"/>
      <c r="I113" s="57"/>
    </row>
    <row r="114" spans="1:9" x14ac:dyDescent="0.2">
      <c r="A114" s="57"/>
      <c r="B114" s="57"/>
      <c r="C114" s="57"/>
      <c r="D114" s="57"/>
      <c r="E114" s="11"/>
      <c r="G114" s="11"/>
      <c r="H114" s="57"/>
      <c r="I114" s="57"/>
    </row>
    <row r="115" spans="1:9" x14ac:dyDescent="0.2">
      <c r="A115" s="57"/>
      <c r="B115" s="57"/>
      <c r="C115" s="57"/>
      <c r="D115" s="57"/>
      <c r="E115" s="11"/>
      <c r="G115" s="11"/>
      <c r="H115" s="57"/>
      <c r="I115" s="57"/>
    </row>
    <row r="116" spans="1:9" x14ac:dyDescent="0.2">
      <c r="A116" s="57"/>
      <c r="B116" s="57"/>
      <c r="C116" s="57"/>
      <c r="D116" s="57"/>
      <c r="E116" s="11"/>
      <c r="G116" s="11"/>
      <c r="H116" s="57"/>
      <c r="I116" s="57"/>
    </row>
    <row r="117" spans="1:9" x14ac:dyDescent="0.2">
      <c r="A117" s="57"/>
      <c r="B117" s="57"/>
      <c r="C117" s="57"/>
      <c r="D117" s="57"/>
      <c r="E117" s="11"/>
      <c r="G117" s="11"/>
      <c r="H117" s="57"/>
      <c r="I117" s="57"/>
    </row>
    <row r="118" spans="1:9" x14ac:dyDescent="0.2">
      <c r="A118" s="57"/>
      <c r="B118" s="57"/>
      <c r="C118" s="57"/>
      <c r="D118" s="57"/>
      <c r="E118" s="11"/>
      <c r="G118" s="11"/>
      <c r="H118" s="57"/>
      <c r="I118" s="57"/>
    </row>
    <row r="119" spans="1:9" x14ac:dyDescent="0.2">
      <c r="A119" s="57"/>
      <c r="B119" s="57"/>
      <c r="C119" s="57"/>
      <c r="D119" s="57"/>
      <c r="E119" s="11"/>
      <c r="G119" s="11"/>
      <c r="H119" s="57"/>
      <c r="I119" s="57"/>
    </row>
    <row r="120" spans="1:9" x14ac:dyDescent="0.2">
      <c r="A120" s="57"/>
      <c r="B120" s="57"/>
      <c r="C120" s="57"/>
      <c r="D120" s="57"/>
      <c r="E120" s="11"/>
      <c r="G120" s="11"/>
      <c r="H120" s="57"/>
      <c r="I120" s="57"/>
    </row>
    <row r="121" spans="1:9" x14ac:dyDescent="0.2">
      <c r="A121" s="57"/>
      <c r="B121" s="57"/>
      <c r="C121" s="57"/>
      <c r="D121" s="57"/>
      <c r="E121" s="11"/>
      <c r="G121" s="11"/>
      <c r="H121" s="57"/>
      <c r="I121" s="57"/>
    </row>
    <row r="122" spans="1:9" x14ac:dyDescent="0.2">
      <c r="A122" s="57"/>
      <c r="B122" s="57"/>
      <c r="C122" s="57"/>
      <c r="D122" s="57"/>
      <c r="E122" s="11"/>
      <c r="G122" s="11"/>
      <c r="H122" s="57"/>
      <c r="I122" s="57"/>
    </row>
    <row r="123" spans="1:9" x14ac:dyDescent="0.2">
      <c r="A123" s="57"/>
      <c r="B123" s="57"/>
      <c r="C123" s="57"/>
      <c r="D123" s="57"/>
      <c r="E123" s="11"/>
      <c r="G123" s="11"/>
      <c r="H123" s="57"/>
      <c r="I123" s="57"/>
    </row>
    <row r="124" spans="1:9" x14ac:dyDescent="0.2">
      <c r="A124" s="57"/>
      <c r="B124" s="57"/>
      <c r="C124" s="57"/>
      <c r="D124" s="57"/>
      <c r="E124" s="11"/>
      <c r="G124" s="11"/>
      <c r="H124" s="57"/>
      <c r="I124" s="57"/>
    </row>
    <row r="125" spans="1:9" x14ac:dyDescent="0.2">
      <c r="A125" s="57"/>
      <c r="B125" s="57"/>
      <c r="C125" s="57"/>
      <c r="D125" s="57"/>
      <c r="E125" s="11"/>
      <c r="G125" s="11"/>
      <c r="H125" s="57"/>
      <c r="I125" s="57"/>
    </row>
    <row r="126" spans="1:9" x14ac:dyDescent="0.2">
      <c r="A126" s="57"/>
      <c r="B126" s="57"/>
      <c r="C126" s="57"/>
      <c r="D126" s="57"/>
      <c r="E126" s="11"/>
      <c r="G126" s="11"/>
      <c r="H126" s="57"/>
      <c r="I126" s="57"/>
    </row>
    <row r="127" spans="1:9" x14ac:dyDescent="0.2">
      <c r="A127" s="57"/>
      <c r="B127" s="57"/>
      <c r="C127" s="57"/>
      <c r="D127" s="57"/>
      <c r="E127" s="11"/>
      <c r="G127" s="11"/>
      <c r="H127" s="57"/>
      <c r="I127" s="57"/>
    </row>
    <row r="128" spans="1:9" x14ac:dyDescent="0.2">
      <c r="A128" s="57"/>
      <c r="B128" s="57"/>
      <c r="C128" s="57"/>
      <c r="D128" s="57"/>
      <c r="E128" s="11"/>
      <c r="G128" s="11"/>
      <c r="H128" s="57"/>
      <c r="I128" s="57"/>
    </row>
    <row r="129" spans="1:9" x14ac:dyDescent="0.2">
      <c r="A129" s="57"/>
      <c r="B129" s="57"/>
      <c r="C129" s="57"/>
      <c r="D129" s="57"/>
      <c r="E129" s="11"/>
      <c r="G129" s="11"/>
      <c r="H129" s="57"/>
      <c r="I129" s="57"/>
    </row>
    <row r="130" spans="1:9" x14ac:dyDescent="0.2">
      <c r="A130" s="57"/>
      <c r="B130" s="57"/>
      <c r="C130" s="57"/>
      <c r="D130" s="57"/>
      <c r="E130" s="11"/>
      <c r="G130" s="11"/>
      <c r="H130" s="57"/>
      <c r="I130" s="57"/>
    </row>
    <row r="131" spans="1:9" x14ac:dyDescent="0.2">
      <c r="A131" s="57"/>
      <c r="B131" s="57"/>
      <c r="C131" s="57"/>
      <c r="D131" s="57"/>
      <c r="E131" s="11"/>
      <c r="G131" s="11"/>
      <c r="H131" s="57"/>
      <c r="I131" s="57"/>
    </row>
    <row r="132" spans="1:9" x14ac:dyDescent="0.2">
      <c r="A132" s="57"/>
      <c r="B132" s="57"/>
      <c r="C132" s="57"/>
      <c r="D132" s="57"/>
      <c r="E132" s="11"/>
      <c r="G132" s="11"/>
      <c r="H132" s="57"/>
      <c r="I132" s="57"/>
    </row>
    <row r="133" spans="1:9" x14ac:dyDescent="0.2">
      <c r="A133" s="57"/>
      <c r="B133" s="57"/>
      <c r="C133" s="57"/>
      <c r="D133" s="57"/>
      <c r="E133" s="11"/>
      <c r="G133" s="11"/>
      <c r="H133" s="57"/>
      <c r="I133" s="57"/>
    </row>
    <row r="134" spans="1:9" x14ac:dyDescent="0.2">
      <c r="A134" s="57"/>
      <c r="B134" s="57"/>
      <c r="C134" s="57"/>
      <c r="D134" s="57"/>
      <c r="E134" s="11"/>
      <c r="G134" s="11"/>
      <c r="H134" s="57"/>
      <c r="I134" s="57"/>
    </row>
    <row r="135" spans="1:9" x14ac:dyDescent="0.2">
      <c r="A135" s="57"/>
      <c r="B135" s="57"/>
      <c r="C135" s="57"/>
      <c r="D135" s="57"/>
      <c r="E135" s="11"/>
      <c r="G135" s="11"/>
      <c r="H135" s="57"/>
      <c r="I135" s="57"/>
    </row>
    <row r="136" spans="1:9" x14ac:dyDescent="0.2">
      <c r="A136" s="57"/>
      <c r="B136" s="57"/>
      <c r="C136" s="57"/>
      <c r="D136" s="57"/>
      <c r="E136" s="11"/>
      <c r="G136" s="11"/>
      <c r="H136" s="57"/>
      <c r="I136" s="57"/>
    </row>
    <row r="137" spans="1:9" x14ac:dyDescent="0.2">
      <c r="A137" s="57"/>
      <c r="B137" s="57"/>
      <c r="C137" s="57"/>
      <c r="D137" s="57"/>
      <c r="E137" s="11"/>
      <c r="G137" s="11"/>
      <c r="H137" s="57"/>
      <c r="I137" s="57"/>
    </row>
    <row r="138" spans="1:9" x14ac:dyDescent="0.2">
      <c r="A138" s="57"/>
      <c r="B138" s="57"/>
      <c r="C138" s="57"/>
      <c r="D138" s="57"/>
      <c r="E138" s="11"/>
      <c r="G138" s="11"/>
      <c r="H138" s="57"/>
      <c r="I138" s="57"/>
    </row>
    <row r="139" spans="1:9" x14ac:dyDescent="0.2">
      <c r="A139" s="57"/>
      <c r="B139" s="57"/>
      <c r="C139" s="57"/>
      <c r="D139" s="57"/>
      <c r="E139" s="11"/>
      <c r="G139" s="11"/>
      <c r="H139" s="57"/>
      <c r="I139" s="57"/>
    </row>
    <row r="140" spans="1:9" x14ac:dyDescent="0.2">
      <c r="A140" s="57"/>
      <c r="B140" s="57"/>
      <c r="C140" s="57"/>
      <c r="D140" s="57"/>
      <c r="E140" s="11"/>
      <c r="G140" s="11"/>
      <c r="H140" s="57"/>
      <c r="I140" s="57"/>
    </row>
    <row r="141" spans="1:9" x14ac:dyDescent="0.2">
      <c r="A141" s="57"/>
      <c r="B141" s="57"/>
      <c r="C141" s="57"/>
      <c r="D141" s="57"/>
      <c r="E141" s="11"/>
      <c r="G141" s="11"/>
      <c r="H141" s="57"/>
      <c r="I141" s="57"/>
    </row>
    <row r="142" spans="1:9" x14ac:dyDescent="0.2">
      <c r="A142" s="57"/>
      <c r="B142" s="57"/>
      <c r="C142" s="57"/>
      <c r="D142" s="57"/>
      <c r="E142" s="11"/>
      <c r="G142" s="11"/>
      <c r="H142" s="57"/>
      <c r="I142" s="57"/>
    </row>
    <row r="143" spans="1:9" x14ac:dyDescent="0.2">
      <c r="A143" s="57"/>
      <c r="B143" s="57"/>
      <c r="C143" s="57"/>
      <c r="D143" s="57"/>
      <c r="E143" s="11"/>
      <c r="G143" s="11"/>
      <c r="H143" s="57"/>
      <c r="I143" s="57"/>
    </row>
    <row r="144" spans="1:9" x14ac:dyDescent="0.2">
      <c r="A144" s="57"/>
      <c r="B144" s="57"/>
      <c r="C144" s="57"/>
      <c r="D144" s="57"/>
      <c r="E144" s="11"/>
      <c r="G144" s="11"/>
      <c r="H144" s="57"/>
      <c r="I144" s="57"/>
    </row>
    <row r="145" spans="1:9" x14ac:dyDescent="0.2">
      <c r="A145" s="57"/>
      <c r="B145" s="57"/>
      <c r="C145" s="57"/>
      <c r="D145" s="57"/>
      <c r="E145" s="11"/>
      <c r="G145" s="11"/>
      <c r="H145" s="57"/>
      <c r="I145" s="57"/>
    </row>
    <row r="146" spans="1:9" x14ac:dyDescent="0.2">
      <c r="A146" s="57"/>
      <c r="B146" s="57"/>
      <c r="C146" s="57"/>
      <c r="D146" s="57"/>
      <c r="E146" s="11"/>
      <c r="G146" s="11"/>
      <c r="H146" s="57"/>
      <c r="I146" s="57"/>
    </row>
    <row r="147" spans="1:9" x14ac:dyDescent="0.2">
      <c r="A147" s="57"/>
      <c r="B147" s="57"/>
      <c r="C147" s="57"/>
      <c r="D147" s="57"/>
      <c r="E147" s="11"/>
      <c r="G147" s="11"/>
      <c r="H147" s="57"/>
      <c r="I147" s="57"/>
    </row>
    <row r="148" spans="1:9" x14ac:dyDescent="0.2">
      <c r="A148" s="57"/>
      <c r="B148" s="57"/>
      <c r="C148" s="57"/>
      <c r="D148" s="57"/>
      <c r="E148" s="11"/>
      <c r="G148" s="11"/>
      <c r="H148" s="57"/>
      <c r="I148" s="57"/>
    </row>
    <row r="149" spans="1:9" x14ac:dyDescent="0.2">
      <c r="A149" s="57"/>
      <c r="B149" s="57"/>
      <c r="C149" s="57"/>
      <c r="D149" s="57"/>
      <c r="E149" s="11"/>
      <c r="G149" s="11"/>
      <c r="H149" s="57"/>
      <c r="I149" s="57"/>
    </row>
    <row r="150" spans="1:9" x14ac:dyDescent="0.2">
      <c r="A150" s="57"/>
      <c r="B150" s="57"/>
      <c r="C150" s="57"/>
      <c r="D150" s="57"/>
      <c r="E150" s="11"/>
      <c r="G150" s="11"/>
      <c r="H150" s="57"/>
      <c r="I150" s="57"/>
    </row>
    <row r="151" spans="1:9" x14ac:dyDescent="0.2">
      <c r="A151" s="57"/>
      <c r="B151" s="57"/>
      <c r="C151" s="57"/>
      <c r="D151" s="57"/>
      <c r="E151" s="11"/>
      <c r="G151" s="11"/>
      <c r="H151" s="57"/>
      <c r="I151" s="57"/>
    </row>
    <row r="152" spans="1:9" x14ac:dyDescent="0.2">
      <c r="A152" s="57"/>
      <c r="B152" s="57"/>
      <c r="C152" s="57"/>
      <c r="D152" s="57"/>
      <c r="E152" s="11"/>
      <c r="G152" s="11"/>
      <c r="H152" s="57"/>
      <c r="I152" s="57"/>
    </row>
    <row r="153" spans="1:9" x14ac:dyDescent="0.2">
      <c r="A153" s="57"/>
      <c r="B153" s="57"/>
      <c r="C153" s="57"/>
      <c r="D153" s="57"/>
      <c r="E153" s="11"/>
      <c r="G153" s="11"/>
      <c r="H153" s="57"/>
      <c r="I153" s="57"/>
    </row>
    <row r="154" spans="1:9" x14ac:dyDescent="0.2">
      <c r="A154" s="57"/>
      <c r="B154" s="57"/>
      <c r="C154" s="57"/>
      <c r="D154" s="57"/>
      <c r="E154" s="11"/>
      <c r="G154" s="11"/>
      <c r="H154" s="57"/>
      <c r="I154" s="57"/>
    </row>
    <row r="155" spans="1:9" x14ac:dyDescent="0.2">
      <c r="A155" s="57"/>
      <c r="B155" s="57"/>
      <c r="C155" s="57"/>
      <c r="D155" s="57"/>
      <c r="E155" s="11"/>
      <c r="G155" s="11"/>
      <c r="H155" s="57"/>
      <c r="I155" s="57"/>
    </row>
    <row r="156" spans="1:9" x14ac:dyDescent="0.2">
      <c r="A156" s="57"/>
      <c r="B156" s="57"/>
      <c r="C156" s="57"/>
      <c r="D156" s="57"/>
      <c r="E156" s="11"/>
      <c r="G156" s="11"/>
      <c r="H156" s="57"/>
      <c r="I156" s="57"/>
    </row>
    <row r="157" spans="1:9" x14ac:dyDescent="0.2">
      <c r="A157" s="57"/>
      <c r="B157" s="57"/>
      <c r="C157" s="57"/>
      <c r="D157" s="57"/>
      <c r="E157" s="11"/>
      <c r="G157" s="11"/>
      <c r="H157" s="57"/>
      <c r="I157" s="57"/>
    </row>
    <row r="158" spans="1:9" x14ac:dyDescent="0.2">
      <c r="A158" s="57"/>
      <c r="B158" s="57"/>
      <c r="C158" s="57"/>
      <c r="D158" s="57"/>
      <c r="E158" s="11"/>
      <c r="G158" s="11"/>
      <c r="H158" s="57"/>
      <c r="I158" s="57"/>
    </row>
    <row r="159" spans="1:9" x14ac:dyDescent="0.2">
      <c r="A159" s="57"/>
      <c r="B159" s="57"/>
      <c r="C159" s="57"/>
      <c r="D159" s="57"/>
      <c r="E159" s="11"/>
      <c r="G159" s="11"/>
      <c r="H159" s="57"/>
      <c r="I159" s="57"/>
    </row>
    <row r="160" spans="1:9" x14ac:dyDescent="0.2">
      <c r="A160" s="57"/>
      <c r="B160" s="57"/>
      <c r="C160" s="57"/>
      <c r="D160" s="57"/>
      <c r="E160" s="11"/>
      <c r="G160" s="11"/>
      <c r="H160" s="57"/>
      <c r="I160" s="57"/>
    </row>
    <row r="161" spans="1:9" x14ac:dyDescent="0.2">
      <c r="A161" s="57"/>
      <c r="B161" s="57"/>
      <c r="C161" s="57"/>
      <c r="D161" s="57"/>
      <c r="E161" s="11"/>
      <c r="G161" s="11"/>
      <c r="H161" s="57"/>
      <c r="I161" s="57"/>
    </row>
    <row r="162" spans="1:9" x14ac:dyDescent="0.2">
      <c r="A162" s="57"/>
      <c r="B162" s="57"/>
      <c r="C162" s="57"/>
      <c r="D162" s="57"/>
      <c r="E162" s="11"/>
      <c r="G162" s="11"/>
      <c r="H162" s="57"/>
      <c r="I162" s="57"/>
    </row>
    <row r="163" spans="1:9" x14ac:dyDescent="0.2">
      <c r="A163" s="57"/>
      <c r="B163" s="57"/>
      <c r="C163" s="57"/>
      <c r="D163" s="57"/>
      <c r="E163" s="11"/>
      <c r="G163" s="11"/>
      <c r="H163" s="57"/>
      <c r="I163" s="57"/>
    </row>
    <row r="164" spans="1:9" x14ac:dyDescent="0.2">
      <c r="A164" s="57"/>
      <c r="B164" s="57"/>
      <c r="C164" s="57"/>
      <c r="D164" s="57"/>
      <c r="E164" s="11"/>
      <c r="G164" s="11"/>
      <c r="H164" s="57"/>
      <c r="I164" s="57"/>
    </row>
    <row r="165" spans="1:9" x14ac:dyDescent="0.2">
      <c r="A165" s="57"/>
      <c r="B165" s="57"/>
      <c r="C165" s="57"/>
      <c r="D165" s="57"/>
      <c r="E165" s="11"/>
      <c r="G165" s="11"/>
      <c r="H165" s="57"/>
      <c r="I165" s="57"/>
    </row>
    <row r="166" spans="1:9" x14ac:dyDescent="0.2">
      <c r="A166" s="57"/>
      <c r="B166" s="57"/>
      <c r="C166" s="57"/>
      <c r="D166" s="57"/>
      <c r="E166" s="11"/>
      <c r="G166" s="11"/>
      <c r="H166" s="57"/>
      <c r="I166" s="57"/>
    </row>
    <row r="167" spans="1:9" x14ac:dyDescent="0.2">
      <c r="A167" s="57"/>
      <c r="B167" s="57"/>
      <c r="C167" s="57"/>
      <c r="D167" s="57"/>
      <c r="E167" s="11"/>
      <c r="G167" s="11"/>
      <c r="H167" s="57"/>
      <c r="I167" s="57"/>
    </row>
    <row r="168" spans="1:9" x14ac:dyDescent="0.2">
      <c r="A168" s="57"/>
      <c r="B168" s="57"/>
      <c r="C168" s="57"/>
      <c r="D168" s="57"/>
      <c r="E168" s="11"/>
      <c r="G168" s="11"/>
      <c r="H168" s="57"/>
      <c r="I168" s="57"/>
    </row>
    <row r="169" spans="1:9" x14ac:dyDescent="0.2">
      <c r="A169" s="57"/>
      <c r="B169" s="57"/>
      <c r="C169" s="57"/>
      <c r="D169" s="57"/>
      <c r="E169" s="11"/>
      <c r="G169" s="11"/>
      <c r="H169" s="57"/>
      <c r="I169" s="57"/>
    </row>
    <row r="170" spans="1:9" x14ac:dyDescent="0.2">
      <c r="A170" s="57"/>
      <c r="B170" s="57"/>
      <c r="C170" s="57"/>
      <c r="D170" s="57"/>
      <c r="E170" s="11"/>
      <c r="G170" s="11"/>
      <c r="H170" s="57"/>
      <c r="I170" s="57"/>
    </row>
    <row r="171" spans="1:9" x14ac:dyDescent="0.2">
      <c r="A171" s="57"/>
      <c r="B171" s="57"/>
      <c r="C171" s="57"/>
      <c r="D171" s="57"/>
      <c r="E171" s="11"/>
      <c r="G171" s="11"/>
      <c r="H171" s="57"/>
      <c r="I171" s="57"/>
    </row>
    <row r="172" spans="1:9" x14ac:dyDescent="0.2">
      <c r="A172" s="57"/>
      <c r="B172" s="57"/>
      <c r="C172" s="57"/>
      <c r="D172" s="57"/>
      <c r="E172" s="11"/>
      <c r="G172" s="11"/>
      <c r="H172" s="57"/>
      <c r="I172" s="57"/>
    </row>
    <row r="173" spans="1:9" x14ac:dyDescent="0.2">
      <c r="A173" s="57"/>
      <c r="B173" s="57"/>
      <c r="C173" s="57"/>
      <c r="D173" s="57"/>
      <c r="E173" s="11"/>
      <c r="G173" s="11"/>
      <c r="H173" s="57"/>
      <c r="I173" s="57"/>
    </row>
    <row r="174" spans="1:9" x14ac:dyDescent="0.2">
      <c r="A174" s="57"/>
      <c r="B174" s="57"/>
      <c r="C174" s="57"/>
      <c r="D174" s="57"/>
      <c r="E174" s="11"/>
      <c r="G174" s="11"/>
      <c r="H174" s="57"/>
      <c r="I174" s="57"/>
    </row>
    <row r="175" spans="1:9" x14ac:dyDescent="0.2">
      <c r="A175" s="57"/>
      <c r="B175" s="57"/>
      <c r="C175" s="57"/>
      <c r="D175" s="57"/>
      <c r="E175" s="11"/>
      <c r="G175" s="11"/>
      <c r="H175" s="57"/>
      <c r="I175" s="57"/>
    </row>
    <row r="176" spans="1:9" x14ac:dyDescent="0.2">
      <c r="A176" s="57"/>
      <c r="B176" s="57"/>
      <c r="C176" s="57"/>
      <c r="D176" s="57"/>
      <c r="E176" s="11"/>
      <c r="G176" s="11"/>
      <c r="H176" s="57"/>
      <c r="I176" s="57"/>
    </row>
    <row r="177" spans="1:9" x14ac:dyDescent="0.2">
      <c r="A177" s="57"/>
      <c r="B177" s="57"/>
      <c r="C177" s="57"/>
      <c r="D177" s="57"/>
      <c r="E177" s="11"/>
      <c r="G177" s="11"/>
      <c r="H177" s="57"/>
      <c r="I177" s="57"/>
    </row>
    <row r="178" spans="1:9" x14ac:dyDescent="0.2">
      <c r="A178" s="57"/>
      <c r="B178" s="57"/>
      <c r="C178" s="57"/>
      <c r="D178" s="57"/>
      <c r="E178" s="11"/>
      <c r="G178" s="11"/>
      <c r="H178" s="57"/>
      <c r="I178" s="57"/>
    </row>
    <row r="179" spans="1:9" x14ac:dyDescent="0.2">
      <c r="A179" s="57"/>
      <c r="B179" s="57"/>
      <c r="C179" s="57"/>
      <c r="D179" s="57"/>
      <c r="E179" s="11"/>
      <c r="G179" s="11"/>
      <c r="H179" s="57"/>
      <c r="I179" s="57"/>
    </row>
    <row r="180" spans="1:9" x14ac:dyDescent="0.2">
      <c r="A180" s="57"/>
      <c r="B180" s="57"/>
      <c r="C180" s="57"/>
      <c r="D180" s="57"/>
      <c r="E180" s="11"/>
      <c r="G180" s="11"/>
      <c r="H180" s="57"/>
      <c r="I180" s="57"/>
    </row>
    <row r="181" spans="1:9" x14ac:dyDescent="0.2">
      <c r="A181" s="57"/>
      <c r="B181" s="57"/>
      <c r="C181" s="57"/>
      <c r="D181" s="57"/>
      <c r="E181" s="11"/>
      <c r="G181" s="11"/>
      <c r="H181" s="57"/>
      <c r="I181" s="57"/>
    </row>
    <row r="182" spans="1:9" x14ac:dyDescent="0.2">
      <c r="A182" s="57"/>
      <c r="B182" s="57"/>
      <c r="C182" s="57"/>
      <c r="D182" s="57"/>
      <c r="E182" s="11"/>
      <c r="G182" s="11"/>
      <c r="H182" s="57"/>
      <c r="I182" s="57"/>
    </row>
    <row r="183" spans="1:9" x14ac:dyDescent="0.2">
      <c r="A183" s="57"/>
      <c r="B183" s="57"/>
      <c r="C183" s="57"/>
      <c r="D183" s="57"/>
      <c r="E183" s="11"/>
      <c r="G183" s="11"/>
      <c r="H183" s="57"/>
      <c r="I183" s="57"/>
    </row>
    <row r="184" spans="1:9" x14ac:dyDescent="0.2">
      <c r="A184" s="57"/>
      <c r="B184" s="57"/>
      <c r="C184" s="57"/>
      <c r="D184" s="57"/>
      <c r="E184" s="11"/>
      <c r="G184" s="11"/>
      <c r="H184" s="57"/>
      <c r="I184" s="57"/>
    </row>
    <row r="185" spans="1:9" x14ac:dyDescent="0.2">
      <c r="A185" s="57"/>
      <c r="B185" s="57"/>
      <c r="C185" s="57"/>
      <c r="D185" s="57"/>
      <c r="E185" s="11"/>
      <c r="G185" s="11"/>
      <c r="H185" s="57"/>
      <c r="I185" s="57"/>
    </row>
    <row r="186" spans="1:9" x14ac:dyDescent="0.2">
      <c r="A186" s="57"/>
      <c r="B186" s="57"/>
      <c r="C186" s="57"/>
      <c r="D186" s="57"/>
      <c r="E186" s="11"/>
      <c r="G186" s="11"/>
      <c r="H186" s="57"/>
      <c r="I186" s="57"/>
    </row>
    <row r="187" spans="1:9" x14ac:dyDescent="0.2">
      <c r="A187" s="57"/>
      <c r="B187" s="57"/>
      <c r="C187" s="57"/>
      <c r="D187" s="57"/>
      <c r="E187" s="11"/>
      <c r="G187" s="11"/>
      <c r="H187" s="57"/>
      <c r="I187" s="57"/>
    </row>
    <row r="188" spans="1:9" x14ac:dyDescent="0.2">
      <c r="A188" s="57"/>
      <c r="B188" s="57"/>
      <c r="C188" s="57"/>
      <c r="D188" s="57"/>
      <c r="E188" s="11"/>
      <c r="G188" s="11"/>
      <c r="H188" s="57"/>
      <c r="I188" s="57"/>
    </row>
    <row r="189" spans="1:9" x14ac:dyDescent="0.2">
      <c r="A189" s="57"/>
      <c r="B189" s="57"/>
      <c r="C189" s="57"/>
      <c r="D189" s="57"/>
      <c r="E189" s="11"/>
      <c r="G189" s="11"/>
      <c r="H189" s="57"/>
      <c r="I189" s="57"/>
    </row>
    <row r="190" spans="1:9" x14ac:dyDescent="0.2">
      <c r="A190" s="57"/>
      <c r="B190" s="57"/>
      <c r="C190" s="57"/>
      <c r="D190" s="57"/>
      <c r="E190" s="11"/>
      <c r="G190" s="11"/>
      <c r="H190" s="57"/>
      <c r="I190" s="57"/>
    </row>
    <row r="191" spans="1:9" x14ac:dyDescent="0.2">
      <c r="A191" s="57"/>
      <c r="B191" s="57"/>
      <c r="C191" s="57"/>
      <c r="D191" s="57"/>
      <c r="E191" s="11"/>
      <c r="G191" s="11"/>
      <c r="H191" s="57"/>
      <c r="I191" s="57"/>
    </row>
  </sheetData>
  <mergeCells count="6">
    <mergeCell ref="A41:B41"/>
    <mergeCell ref="A1:G1"/>
    <mergeCell ref="A37:B37"/>
    <mergeCell ref="A38:B38"/>
    <mergeCell ref="A39:B39"/>
    <mergeCell ref="A40:B40"/>
  </mergeCells>
  <conditionalFormatting sqref="F2:F3 F5:F65539">
    <cfRule type="cellIs" dxfId="121"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08"/>
  <sheetViews>
    <sheetView workbookViewId="0">
      <selection sqref="A1:F1"/>
    </sheetView>
  </sheetViews>
  <sheetFormatPr defaultColWidth="9.140625" defaultRowHeight="11.25" x14ac:dyDescent="0.2"/>
  <cols>
    <col min="1" max="1" width="38.7109375" style="7" bestFit="1" customWidth="1"/>
    <col min="2" max="2" width="29.85546875" style="7" bestFit="1" customWidth="1"/>
    <col min="3" max="3" width="23.5703125" style="7" bestFit="1" customWidth="1"/>
    <col min="4" max="4" width="15.42578125" style="7" bestFit="1" customWidth="1"/>
    <col min="5" max="5" width="26" style="10" customWidth="1"/>
    <col min="6" max="6" width="13.5703125" style="11" bestFit="1" customWidth="1"/>
    <col min="7" max="16384" width="9.140625" style="7"/>
  </cols>
  <sheetData>
    <row r="1" spans="1:6" s="1" customFormat="1" ht="15" x14ac:dyDescent="0.2">
      <c r="A1" s="110" t="s">
        <v>13</v>
      </c>
      <c r="B1" s="111"/>
      <c r="C1" s="111"/>
      <c r="D1" s="111"/>
      <c r="E1" s="111"/>
      <c r="F1" s="111"/>
    </row>
    <row r="2" spans="1:6" s="1" customFormat="1" ht="12" x14ac:dyDescent="0.2">
      <c r="E2" s="5"/>
      <c r="F2" s="9"/>
    </row>
    <row r="3" spans="1:6" s="1" customFormat="1" ht="12" x14ac:dyDescent="0.2">
      <c r="A3" s="8" t="s">
        <v>7</v>
      </c>
      <c r="B3" s="2"/>
      <c r="C3" s="3"/>
      <c r="D3" s="3"/>
      <c r="E3" s="4"/>
      <c r="F3" s="9"/>
    </row>
    <row r="4" spans="1:6" s="1" customFormat="1" ht="33.75" x14ac:dyDescent="0.2">
      <c r="A4" s="6" t="s">
        <v>2</v>
      </c>
      <c r="B4" s="6" t="s">
        <v>0</v>
      </c>
      <c r="C4" s="13" t="s">
        <v>528</v>
      </c>
      <c r="D4" s="13" t="s">
        <v>1</v>
      </c>
      <c r="E4" s="52" t="s">
        <v>6</v>
      </c>
      <c r="F4" s="12" t="s">
        <v>3</v>
      </c>
    </row>
    <row r="5" spans="1:6" x14ac:dyDescent="0.2">
      <c r="A5" s="16" t="s">
        <v>103</v>
      </c>
      <c r="B5" s="17"/>
      <c r="C5" s="17"/>
      <c r="D5" s="17"/>
      <c r="E5" s="18"/>
      <c r="F5" s="19"/>
    </row>
    <row r="6" spans="1:6" x14ac:dyDescent="0.2">
      <c r="A6" s="20" t="s">
        <v>20</v>
      </c>
      <c r="B6" s="21"/>
      <c r="C6" s="21"/>
      <c r="D6" s="21"/>
      <c r="E6" s="22"/>
      <c r="F6" s="23"/>
    </row>
    <row r="7" spans="1:6" x14ac:dyDescent="0.2">
      <c r="A7" s="21" t="s">
        <v>116</v>
      </c>
      <c r="B7" s="21" t="s">
        <v>115</v>
      </c>
      <c r="C7" s="21" t="s">
        <v>117</v>
      </c>
      <c r="D7" s="24">
        <v>2298906</v>
      </c>
      <c r="E7" s="22">
        <v>33145.626709999997</v>
      </c>
      <c r="F7" s="23">
        <v>17.746594761964001</v>
      </c>
    </row>
    <row r="8" spans="1:6" x14ac:dyDescent="0.2">
      <c r="A8" s="21" t="s">
        <v>113</v>
      </c>
      <c r="B8" s="21" t="s">
        <v>112</v>
      </c>
      <c r="C8" s="21" t="s">
        <v>114</v>
      </c>
      <c r="D8" s="24">
        <v>1493480</v>
      </c>
      <c r="E8" s="22">
        <v>28053.528320000001</v>
      </c>
      <c r="F8" s="23">
        <v>15.0202198043858</v>
      </c>
    </row>
    <row r="9" spans="1:6" x14ac:dyDescent="0.2">
      <c r="A9" s="21" t="s">
        <v>315</v>
      </c>
      <c r="B9" s="21" t="s">
        <v>314</v>
      </c>
      <c r="C9" s="21" t="s">
        <v>117</v>
      </c>
      <c r="D9" s="24">
        <v>764559</v>
      </c>
      <c r="E9" s="22">
        <v>22083.52216</v>
      </c>
      <c r="F9" s="23">
        <v>11.8238017376855</v>
      </c>
    </row>
    <row r="10" spans="1:6" x14ac:dyDescent="0.2">
      <c r="A10" s="21" t="s">
        <v>124</v>
      </c>
      <c r="B10" s="21" t="s">
        <v>123</v>
      </c>
      <c r="C10" s="21" t="s">
        <v>125</v>
      </c>
      <c r="D10" s="24">
        <v>4196521</v>
      </c>
      <c r="E10" s="22">
        <v>13659.675859999999</v>
      </c>
      <c r="F10" s="23">
        <v>7.3135661059643402</v>
      </c>
    </row>
    <row r="11" spans="1:6" x14ac:dyDescent="0.2">
      <c r="A11" s="21" t="s">
        <v>149</v>
      </c>
      <c r="B11" s="21" t="s">
        <v>148</v>
      </c>
      <c r="C11" s="21" t="s">
        <v>150</v>
      </c>
      <c r="D11" s="24">
        <v>517479</v>
      </c>
      <c r="E11" s="22">
        <v>8807.4925800000001</v>
      </c>
      <c r="F11" s="23">
        <v>4.7156447833616797</v>
      </c>
    </row>
    <row r="12" spans="1:6" x14ac:dyDescent="0.2">
      <c r="A12" s="21" t="s">
        <v>127</v>
      </c>
      <c r="B12" s="21" t="s">
        <v>126</v>
      </c>
      <c r="C12" s="21" t="s">
        <v>117</v>
      </c>
      <c r="D12" s="24">
        <v>500267</v>
      </c>
      <c r="E12" s="22">
        <v>6929.1982170000001</v>
      </c>
      <c r="F12" s="23">
        <v>3.7099818283213502</v>
      </c>
    </row>
    <row r="13" spans="1:6" x14ac:dyDescent="0.2">
      <c r="A13" s="21" t="s">
        <v>530</v>
      </c>
      <c r="B13" s="21" t="s">
        <v>529</v>
      </c>
      <c r="C13" s="21" t="s">
        <v>125</v>
      </c>
      <c r="D13" s="24">
        <v>1346780</v>
      </c>
      <c r="E13" s="22">
        <v>5696.2060099999999</v>
      </c>
      <c r="F13" s="23">
        <v>3.0498219455791999</v>
      </c>
    </row>
    <row r="14" spans="1:6" x14ac:dyDescent="0.2">
      <c r="A14" s="21" t="s">
        <v>532</v>
      </c>
      <c r="B14" s="21" t="s">
        <v>531</v>
      </c>
      <c r="C14" s="21" t="s">
        <v>117</v>
      </c>
      <c r="D14" s="24">
        <v>642259</v>
      </c>
      <c r="E14" s="22">
        <v>4901.0784290000001</v>
      </c>
      <c r="F14" s="23">
        <v>2.62410041412266</v>
      </c>
    </row>
    <row r="15" spans="1:6" x14ac:dyDescent="0.2">
      <c r="A15" s="21" t="s">
        <v>534</v>
      </c>
      <c r="B15" s="21" t="s">
        <v>533</v>
      </c>
      <c r="C15" s="21" t="s">
        <v>117</v>
      </c>
      <c r="D15" s="24">
        <v>460931</v>
      </c>
      <c r="E15" s="22">
        <v>4492.233526</v>
      </c>
      <c r="F15" s="23">
        <v>2.4051995956974599</v>
      </c>
    </row>
    <row r="16" spans="1:6" x14ac:dyDescent="0.2">
      <c r="A16" s="21" t="s">
        <v>536</v>
      </c>
      <c r="B16" s="21" t="s">
        <v>535</v>
      </c>
      <c r="C16" s="21" t="s">
        <v>117</v>
      </c>
      <c r="D16" s="24">
        <v>631875</v>
      </c>
      <c r="E16" s="22">
        <v>4074.0140630000001</v>
      </c>
      <c r="F16" s="23">
        <v>2.1812795173002599</v>
      </c>
    </row>
    <row r="17" spans="1:9" x14ac:dyDescent="0.2">
      <c r="A17" s="21" t="s">
        <v>538</v>
      </c>
      <c r="B17" s="21" t="s">
        <v>537</v>
      </c>
      <c r="C17" s="21" t="s">
        <v>125</v>
      </c>
      <c r="D17" s="24">
        <v>277118</v>
      </c>
      <c r="E17" s="22">
        <v>3628.3059739999999</v>
      </c>
      <c r="F17" s="23">
        <v>1.94264167506493</v>
      </c>
    </row>
    <row r="18" spans="1:9" x14ac:dyDescent="0.2">
      <c r="A18" s="21" t="s">
        <v>469</v>
      </c>
      <c r="B18" s="21" t="s">
        <v>468</v>
      </c>
      <c r="C18" s="21" t="s">
        <v>117</v>
      </c>
      <c r="D18" s="24">
        <v>135017</v>
      </c>
      <c r="E18" s="22">
        <v>3584.4313160000002</v>
      </c>
      <c r="F18" s="23">
        <v>1.9191506189851</v>
      </c>
    </row>
    <row r="19" spans="1:9" x14ac:dyDescent="0.2">
      <c r="A19" s="21" t="s">
        <v>540</v>
      </c>
      <c r="B19" s="21" t="s">
        <v>539</v>
      </c>
      <c r="C19" s="21" t="s">
        <v>117</v>
      </c>
      <c r="D19" s="24">
        <v>391472</v>
      </c>
      <c r="E19" s="22">
        <v>2624.8197599999999</v>
      </c>
      <c r="F19" s="23">
        <v>1.4053622522051199</v>
      </c>
    </row>
    <row r="20" spans="1:9" x14ac:dyDescent="0.2">
      <c r="A20" s="21" t="s">
        <v>542</v>
      </c>
      <c r="B20" s="21" t="s">
        <v>541</v>
      </c>
      <c r="C20" s="21" t="s">
        <v>117</v>
      </c>
      <c r="D20" s="24">
        <v>144535</v>
      </c>
      <c r="E20" s="22">
        <v>2383.8157550000001</v>
      </c>
      <c r="F20" s="23">
        <v>1.2763256088444099</v>
      </c>
    </row>
    <row r="21" spans="1:9" x14ac:dyDescent="0.2">
      <c r="A21" s="21" t="s">
        <v>544</v>
      </c>
      <c r="B21" s="21" t="s">
        <v>543</v>
      </c>
      <c r="C21" s="21" t="s">
        <v>369</v>
      </c>
      <c r="D21" s="24">
        <v>113723</v>
      </c>
      <c r="E21" s="22">
        <v>2214.9828710000002</v>
      </c>
      <c r="F21" s="23">
        <v>1.1859303117194999</v>
      </c>
    </row>
    <row r="22" spans="1:9" x14ac:dyDescent="0.2">
      <c r="A22" s="21" t="s">
        <v>224</v>
      </c>
      <c r="B22" s="21" t="s">
        <v>223</v>
      </c>
      <c r="C22" s="21" t="s">
        <v>225</v>
      </c>
      <c r="D22" s="24">
        <v>109389</v>
      </c>
      <c r="E22" s="22">
        <v>1947.780534</v>
      </c>
      <c r="F22" s="23">
        <v>1.04286674452021</v>
      </c>
    </row>
    <row r="23" spans="1:9" x14ac:dyDescent="0.2">
      <c r="A23" s="21" t="s">
        <v>546</v>
      </c>
      <c r="B23" s="21" t="s">
        <v>545</v>
      </c>
      <c r="C23" s="21" t="s">
        <v>117</v>
      </c>
      <c r="D23" s="24">
        <v>115036</v>
      </c>
      <c r="E23" s="22">
        <v>755.49892999999997</v>
      </c>
      <c r="F23" s="23">
        <v>0.40450384212413698</v>
      </c>
    </row>
    <row r="24" spans="1:9" x14ac:dyDescent="0.2">
      <c r="A24" s="21" t="s">
        <v>548</v>
      </c>
      <c r="B24" s="21" t="s">
        <v>547</v>
      </c>
      <c r="C24" s="21" t="s">
        <v>225</v>
      </c>
      <c r="D24" s="24">
        <v>196999</v>
      </c>
      <c r="E24" s="22">
        <v>98.1449018</v>
      </c>
      <c r="F24" s="23">
        <v>5.2548042474389899E-2</v>
      </c>
    </row>
    <row r="25" spans="1:9" x14ac:dyDescent="0.2">
      <c r="A25" s="20" t="s">
        <v>27</v>
      </c>
      <c r="B25" s="20"/>
      <c r="C25" s="20"/>
      <c r="D25" s="20"/>
      <c r="E25" s="25">
        <f>SUM(E7:E24)</f>
        <v>149080.35591679998</v>
      </c>
      <c r="F25" s="26">
        <f>SUM(F7:F24)</f>
        <v>79.819539590320062</v>
      </c>
      <c r="G25" s="14"/>
      <c r="H25" s="14"/>
      <c r="I25" s="14"/>
    </row>
    <row r="26" spans="1:9" x14ac:dyDescent="0.2">
      <c r="A26" s="21"/>
      <c r="B26" s="21"/>
      <c r="C26" s="21"/>
      <c r="D26" s="21"/>
      <c r="E26" s="22"/>
      <c r="F26" s="23"/>
    </row>
    <row r="27" spans="1:9" x14ac:dyDescent="0.2">
      <c r="A27" s="20" t="s">
        <v>549</v>
      </c>
      <c r="B27" s="21"/>
      <c r="C27" s="21"/>
      <c r="D27" s="21"/>
      <c r="E27" s="22"/>
      <c r="F27" s="23"/>
    </row>
    <row r="28" spans="1:9" x14ac:dyDescent="0.2">
      <c r="A28" s="21" t="s">
        <v>551</v>
      </c>
      <c r="B28" s="21" t="s">
        <v>550</v>
      </c>
      <c r="C28" s="21" t="s">
        <v>177</v>
      </c>
      <c r="D28" s="24">
        <v>46761</v>
      </c>
      <c r="E28" s="22">
        <v>3886.1651179999999</v>
      </c>
      <c r="F28" s="23">
        <v>2.08070277658739</v>
      </c>
    </row>
    <row r="29" spans="1:9" x14ac:dyDescent="0.2">
      <c r="A29" s="21" t="s">
        <v>553</v>
      </c>
      <c r="B29" s="21" t="s">
        <v>552</v>
      </c>
      <c r="C29" s="21" t="s">
        <v>369</v>
      </c>
      <c r="D29" s="24">
        <v>59055</v>
      </c>
      <c r="E29" s="22">
        <v>3516.7912529999999</v>
      </c>
      <c r="F29" s="23">
        <v>1.8829352594676201</v>
      </c>
    </row>
    <row r="30" spans="1:9" x14ac:dyDescent="0.2">
      <c r="A30" s="21" t="s">
        <v>555</v>
      </c>
      <c r="B30" s="21" t="s">
        <v>554</v>
      </c>
      <c r="C30" s="21" t="s">
        <v>117</v>
      </c>
      <c r="D30" s="24">
        <v>3083</v>
      </c>
      <c r="E30" s="22">
        <v>2010.2773340000001</v>
      </c>
      <c r="F30" s="23">
        <v>1.0763283348899899</v>
      </c>
    </row>
    <row r="31" spans="1:9" x14ac:dyDescent="0.2">
      <c r="A31" s="21" t="s">
        <v>557</v>
      </c>
      <c r="B31" s="21" t="s">
        <v>556</v>
      </c>
      <c r="C31" s="21" t="s">
        <v>117</v>
      </c>
      <c r="D31" s="24">
        <v>9122</v>
      </c>
      <c r="E31" s="22">
        <v>1968.958838</v>
      </c>
      <c r="F31" s="23">
        <v>1.0542058808147801</v>
      </c>
    </row>
    <row r="32" spans="1:9" x14ac:dyDescent="0.2">
      <c r="A32" s="21" t="s">
        <v>559</v>
      </c>
      <c r="B32" s="21" t="s">
        <v>558</v>
      </c>
      <c r="C32" s="21" t="s">
        <v>117</v>
      </c>
      <c r="D32" s="24">
        <v>3802</v>
      </c>
      <c r="E32" s="22">
        <v>1748.4835880000001</v>
      </c>
      <c r="F32" s="23">
        <v>0.93616059686146302</v>
      </c>
    </row>
    <row r="33" spans="1:9" x14ac:dyDescent="0.2">
      <c r="A33" s="21" t="s">
        <v>561</v>
      </c>
      <c r="B33" s="21" t="s">
        <v>560</v>
      </c>
      <c r="C33" s="21" t="s">
        <v>562</v>
      </c>
      <c r="D33" s="24">
        <v>7579</v>
      </c>
      <c r="E33" s="22">
        <v>1713.4959710000001</v>
      </c>
      <c r="F33" s="23">
        <v>0.91742777681197896</v>
      </c>
    </row>
    <row r="34" spans="1:9" x14ac:dyDescent="0.2">
      <c r="A34" s="21" t="s">
        <v>564</v>
      </c>
      <c r="B34" s="21" t="s">
        <v>563</v>
      </c>
      <c r="C34" s="21" t="s">
        <v>125</v>
      </c>
      <c r="D34" s="24">
        <v>8181</v>
      </c>
      <c r="E34" s="22">
        <v>1594.927715</v>
      </c>
      <c r="F34" s="23">
        <v>0.85394480787387905</v>
      </c>
    </row>
    <row r="35" spans="1:9" x14ac:dyDescent="0.2">
      <c r="A35" s="20" t="s">
        <v>27</v>
      </c>
      <c r="B35" s="20"/>
      <c r="C35" s="20"/>
      <c r="D35" s="20"/>
      <c r="E35" s="25">
        <f>SUM(E27:E34)</f>
        <v>16439.099817000002</v>
      </c>
      <c r="F35" s="26">
        <f>SUM(F27:F34)</f>
        <v>8.8017054333071005</v>
      </c>
      <c r="G35" s="14"/>
      <c r="H35" s="14"/>
      <c r="I35" s="14"/>
    </row>
    <row r="36" spans="1:9" x14ac:dyDescent="0.2">
      <c r="A36" s="21"/>
      <c r="B36" s="21"/>
      <c r="C36" s="21"/>
      <c r="D36" s="21"/>
      <c r="E36" s="22"/>
      <c r="F36" s="23"/>
    </row>
    <row r="37" spans="1:9" x14ac:dyDescent="0.2">
      <c r="A37" s="20" t="s">
        <v>565</v>
      </c>
      <c r="B37" s="21"/>
      <c r="C37" s="21"/>
      <c r="D37" s="21"/>
      <c r="E37" s="22"/>
      <c r="F37" s="23"/>
    </row>
    <row r="38" spans="1:9" x14ac:dyDescent="0.2">
      <c r="A38" s="21" t="s">
        <v>567</v>
      </c>
      <c r="B38" s="21" t="s">
        <v>566</v>
      </c>
      <c r="C38" s="21" t="s">
        <v>568</v>
      </c>
      <c r="D38" s="24">
        <v>174810.12400000001</v>
      </c>
      <c r="E38" s="22">
        <v>14060.74884</v>
      </c>
      <c r="F38" s="23">
        <v>7.5283057368757698</v>
      </c>
    </row>
    <row r="39" spans="1:9" x14ac:dyDescent="0.2">
      <c r="A39" s="20" t="s">
        <v>27</v>
      </c>
      <c r="B39" s="20"/>
      <c r="C39" s="20"/>
      <c r="D39" s="20"/>
      <c r="E39" s="25">
        <f>SUM(E38:E38)</f>
        <v>14060.74884</v>
      </c>
      <c r="F39" s="26">
        <f>SUM(F38:F38)</f>
        <v>7.5283057368757698</v>
      </c>
      <c r="G39" s="14"/>
      <c r="H39" s="14"/>
      <c r="I39" s="14"/>
    </row>
    <row r="40" spans="1:9" x14ac:dyDescent="0.2">
      <c r="A40" s="21"/>
      <c r="B40" s="21"/>
      <c r="C40" s="21"/>
      <c r="D40" s="21"/>
      <c r="E40" s="22"/>
      <c r="F40" s="23"/>
    </row>
    <row r="41" spans="1:9" x14ac:dyDescent="0.2">
      <c r="A41" s="20" t="s">
        <v>37</v>
      </c>
      <c r="B41" s="20"/>
      <c r="C41" s="20"/>
      <c r="D41" s="20"/>
      <c r="E41" s="25">
        <f>E25+E35+E39</f>
        <v>179580.20457379997</v>
      </c>
      <c r="F41" s="26">
        <f>F25+F35+F39</f>
        <v>96.149550760502933</v>
      </c>
      <c r="G41" s="14"/>
      <c r="H41" s="14"/>
      <c r="I41" s="14"/>
    </row>
    <row r="42" spans="1:9" x14ac:dyDescent="0.2">
      <c r="A42" s="20"/>
      <c r="B42" s="20"/>
      <c r="C42" s="20"/>
      <c r="D42" s="20"/>
      <c r="E42" s="25"/>
      <c r="F42" s="26"/>
      <c r="G42" s="14"/>
      <c r="H42" s="14"/>
      <c r="I42" s="14"/>
    </row>
    <row r="43" spans="1:9" x14ac:dyDescent="0.2">
      <c r="A43" s="20" t="s">
        <v>39</v>
      </c>
      <c r="B43" s="20"/>
      <c r="C43" s="20"/>
      <c r="D43" s="20"/>
      <c r="E43" s="25">
        <f>E45-(E25+E35+E39)</f>
        <v>7191.5516678000276</v>
      </c>
      <c r="F43" s="26">
        <f>F45-(F25+F35+F39)</f>
        <v>3.8504492394970669</v>
      </c>
      <c r="G43" s="14"/>
      <c r="H43" s="14"/>
      <c r="I43" s="14"/>
    </row>
    <row r="44" spans="1:9" x14ac:dyDescent="0.2">
      <c r="A44" s="20"/>
      <c r="B44" s="20"/>
      <c r="C44" s="20"/>
      <c r="D44" s="20"/>
      <c r="E44" s="25"/>
      <c r="F44" s="26"/>
      <c r="G44" s="14"/>
      <c r="H44" s="14"/>
      <c r="I44" s="14"/>
    </row>
    <row r="45" spans="1:9" x14ac:dyDescent="0.2">
      <c r="A45" s="27" t="s">
        <v>38</v>
      </c>
      <c r="B45" s="27"/>
      <c r="C45" s="27"/>
      <c r="D45" s="27"/>
      <c r="E45" s="28">
        <v>186771.7562416</v>
      </c>
      <c r="F45" s="29">
        <v>100</v>
      </c>
      <c r="G45" s="14"/>
      <c r="H45" s="14"/>
      <c r="I45" s="14"/>
    </row>
    <row r="47" spans="1:9" x14ac:dyDescent="0.2">
      <c r="A47" s="14" t="s">
        <v>41</v>
      </c>
    </row>
    <row r="48" spans="1:9" x14ac:dyDescent="0.2">
      <c r="A48" s="14" t="s">
        <v>42</v>
      </c>
    </row>
    <row r="49" spans="1:9" x14ac:dyDescent="0.2">
      <c r="A49" s="14" t="s">
        <v>43</v>
      </c>
      <c r="B49" s="14"/>
      <c r="C49" s="30" t="s">
        <v>987</v>
      </c>
      <c r="D49" s="14" t="s">
        <v>44</v>
      </c>
    </row>
    <row r="50" spans="1:9" x14ac:dyDescent="0.2">
      <c r="A50" s="7" t="s">
        <v>46</v>
      </c>
      <c r="C50" s="31">
        <v>469.80779999999999</v>
      </c>
      <c r="D50" s="31">
        <v>502.80799999999999</v>
      </c>
    </row>
    <row r="51" spans="1:9" x14ac:dyDescent="0.2">
      <c r="A51" s="7" t="s">
        <v>47</v>
      </c>
      <c r="C51" s="31">
        <v>43.940600000000003</v>
      </c>
      <c r="D51" s="31">
        <v>47.027099999999997</v>
      </c>
    </row>
    <row r="52" spans="1:9" x14ac:dyDescent="0.2">
      <c r="A52" s="7" t="s">
        <v>48</v>
      </c>
      <c r="C52" s="31">
        <v>515.66150000000005</v>
      </c>
      <c r="D52" s="31">
        <v>554.79259999999999</v>
      </c>
    </row>
    <row r="53" spans="1:9" x14ac:dyDescent="0.2">
      <c r="A53" s="7" t="s">
        <v>49</v>
      </c>
      <c r="C53" s="31">
        <v>48.915900000000001</v>
      </c>
      <c r="D53" s="31">
        <v>52.625</v>
      </c>
    </row>
    <row r="55" spans="1:9" x14ac:dyDescent="0.2">
      <c r="A55" s="7" t="s">
        <v>54</v>
      </c>
    </row>
    <row r="56" spans="1:9" x14ac:dyDescent="0.2">
      <c r="A56" s="7" t="s">
        <v>988</v>
      </c>
    </row>
    <row r="58" spans="1:9" x14ac:dyDescent="0.2">
      <c r="A58" s="14" t="s">
        <v>50</v>
      </c>
      <c r="D58" s="30" t="s">
        <v>56</v>
      </c>
    </row>
    <row r="60" spans="1:9" x14ac:dyDescent="0.2">
      <c r="A60" s="14" t="s">
        <v>281</v>
      </c>
      <c r="D60" s="36">
        <v>9.4930012498804006E-2</v>
      </c>
    </row>
    <row r="62" spans="1:9" x14ac:dyDescent="0.2">
      <c r="A62" s="14" t="s">
        <v>957</v>
      </c>
      <c r="D62" s="30" t="s">
        <v>56</v>
      </c>
    </row>
    <row r="64" spans="1:9" x14ac:dyDescent="0.2">
      <c r="A64" s="56" t="s">
        <v>958</v>
      </c>
      <c r="B64" s="57"/>
      <c r="C64" s="57"/>
      <c r="D64" s="57"/>
      <c r="E64" s="11"/>
      <c r="G64" s="57"/>
      <c r="H64" s="57"/>
      <c r="I64" s="57"/>
    </row>
    <row r="65" spans="1:9" x14ac:dyDescent="0.2">
      <c r="A65" s="56"/>
      <c r="B65" s="57"/>
      <c r="C65" s="57"/>
      <c r="D65" s="57"/>
      <c r="E65" s="11"/>
      <c r="G65" s="57"/>
      <c r="H65" s="57"/>
      <c r="I65" s="57"/>
    </row>
    <row r="66" spans="1:9" x14ac:dyDescent="0.2">
      <c r="A66" s="56" t="s">
        <v>993</v>
      </c>
      <c r="B66" s="57"/>
      <c r="C66" s="57"/>
      <c r="D66" s="57"/>
      <c r="E66" s="11"/>
      <c r="G66" s="57"/>
      <c r="H66" s="57"/>
      <c r="I66" s="57"/>
    </row>
    <row r="67" spans="1:9" x14ac:dyDescent="0.2">
      <c r="A67" s="66"/>
      <c r="B67" s="57"/>
      <c r="C67" s="57"/>
      <c r="D67" s="57"/>
      <c r="E67" s="11"/>
      <c r="G67" s="57"/>
      <c r="H67" s="57"/>
      <c r="I67" s="57"/>
    </row>
    <row r="68" spans="1:9" x14ac:dyDescent="0.2">
      <c r="A68" s="57"/>
      <c r="B68" s="57"/>
      <c r="C68" s="57"/>
      <c r="D68" s="57"/>
      <c r="E68" s="11"/>
      <c r="G68" s="57"/>
      <c r="H68" s="57"/>
      <c r="I68" s="57"/>
    </row>
    <row r="69" spans="1:9" x14ac:dyDescent="0.2">
      <c r="A69" s="57"/>
      <c r="B69" s="57"/>
      <c r="C69" s="57"/>
      <c r="D69" s="57"/>
      <c r="E69" s="11"/>
      <c r="G69" s="57"/>
      <c r="H69" s="57"/>
      <c r="I69" s="57"/>
    </row>
    <row r="70" spans="1:9" x14ac:dyDescent="0.2">
      <c r="A70" s="57"/>
      <c r="B70" s="57"/>
      <c r="C70" s="57"/>
      <c r="D70" s="57"/>
      <c r="E70" s="11"/>
      <c r="G70" s="57"/>
      <c r="H70" s="57"/>
      <c r="I70" s="57"/>
    </row>
    <row r="71" spans="1:9" x14ac:dyDescent="0.2">
      <c r="A71" s="57"/>
      <c r="B71" s="57"/>
      <c r="C71" s="57"/>
      <c r="D71" s="57"/>
      <c r="E71" s="11"/>
      <c r="G71" s="57"/>
      <c r="H71" s="57"/>
      <c r="I71" s="57"/>
    </row>
    <row r="72" spans="1:9" x14ac:dyDescent="0.2">
      <c r="A72" s="57"/>
      <c r="B72" s="57"/>
      <c r="C72" s="57"/>
      <c r="D72" s="57"/>
      <c r="E72" s="11"/>
      <c r="G72" s="57"/>
      <c r="H72" s="57"/>
      <c r="I72" s="57"/>
    </row>
    <row r="73" spans="1:9" x14ac:dyDescent="0.2">
      <c r="A73" s="57"/>
      <c r="B73" s="57"/>
      <c r="C73" s="57"/>
      <c r="D73" s="57"/>
      <c r="E73" s="11"/>
      <c r="G73" s="57"/>
      <c r="H73" s="57"/>
      <c r="I73" s="57"/>
    </row>
    <row r="74" spans="1:9" x14ac:dyDescent="0.2">
      <c r="A74" s="57"/>
      <c r="B74" s="57"/>
      <c r="C74" s="57"/>
      <c r="D74" s="57"/>
      <c r="E74" s="11"/>
      <c r="G74" s="57"/>
      <c r="H74" s="57"/>
      <c r="I74" s="57"/>
    </row>
    <row r="75" spans="1:9" x14ac:dyDescent="0.2">
      <c r="A75" s="57"/>
      <c r="B75" s="57"/>
      <c r="C75" s="57"/>
      <c r="D75" s="57"/>
      <c r="E75" s="11"/>
      <c r="G75" s="57"/>
      <c r="H75" s="57"/>
      <c r="I75" s="57"/>
    </row>
    <row r="76" spans="1:9" x14ac:dyDescent="0.2">
      <c r="A76" s="57"/>
      <c r="B76" s="57"/>
      <c r="C76" s="57"/>
      <c r="D76" s="57"/>
      <c r="E76" s="11"/>
      <c r="G76" s="57"/>
      <c r="H76" s="57"/>
      <c r="I76" s="57"/>
    </row>
    <row r="77" spans="1:9" x14ac:dyDescent="0.2">
      <c r="A77" s="57"/>
      <c r="B77" s="57"/>
      <c r="C77" s="57"/>
      <c r="D77" s="57"/>
      <c r="E77" s="11"/>
      <c r="G77" s="57"/>
      <c r="H77" s="57"/>
      <c r="I77" s="57"/>
    </row>
    <row r="78" spans="1:9" x14ac:dyDescent="0.2">
      <c r="A78" s="57"/>
      <c r="B78" s="57"/>
      <c r="C78" s="57"/>
      <c r="D78" s="57"/>
      <c r="E78" s="11"/>
      <c r="G78" s="57"/>
      <c r="H78" s="57"/>
      <c r="I78" s="57"/>
    </row>
    <row r="79" spans="1:9" x14ac:dyDescent="0.2">
      <c r="A79" s="57"/>
      <c r="B79" s="57"/>
      <c r="C79" s="57"/>
      <c r="D79" s="57"/>
      <c r="E79" s="11"/>
      <c r="G79" s="57"/>
      <c r="H79" s="57"/>
      <c r="I79" s="57"/>
    </row>
    <row r="80" spans="1:9" x14ac:dyDescent="0.2">
      <c r="A80" s="57"/>
      <c r="B80" s="57"/>
      <c r="C80" s="57"/>
      <c r="D80" s="57"/>
      <c r="E80" s="11"/>
      <c r="G80" s="57"/>
      <c r="H80" s="57"/>
      <c r="I80" s="57"/>
    </row>
    <row r="81" spans="1:9" x14ac:dyDescent="0.2">
      <c r="A81" s="57"/>
      <c r="B81" s="57"/>
      <c r="C81" s="57"/>
      <c r="D81" s="57"/>
      <c r="E81" s="11"/>
      <c r="G81" s="57"/>
      <c r="H81" s="57"/>
      <c r="I81" s="57"/>
    </row>
    <row r="82" spans="1:9" x14ac:dyDescent="0.2">
      <c r="A82" s="57"/>
      <c r="B82" s="57"/>
      <c r="C82" s="57"/>
      <c r="D82" s="57"/>
      <c r="E82" s="11"/>
      <c r="G82" s="57"/>
      <c r="H82" s="57"/>
      <c r="I82" s="57"/>
    </row>
    <row r="83" spans="1:9" x14ac:dyDescent="0.2">
      <c r="A83" s="57"/>
      <c r="B83" s="57"/>
      <c r="C83" s="57"/>
      <c r="D83" s="57"/>
      <c r="E83" s="11"/>
      <c r="G83" s="57"/>
      <c r="H83" s="57"/>
      <c r="I83" s="57"/>
    </row>
    <row r="84" spans="1:9" x14ac:dyDescent="0.2">
      <c r="A84" s="56" t="s">
        <v>1002</v>
      </c>
      <c r="B84" s="57"/>
      <c r="C84" s="57"/>
      <c r="D84" s="57"/>
      <c r="E84" s="11"/>
      <c r="G84" s="57"/>
      <c r="H84" s="57"/>
      <c r="I84" s="57"/>
    </row>
    <row r="85" spans="1:9" x14ac:dyDescent="0.2">
      <c r="A85" s="57"/>
      <c r="B85" s="57"/>
      <c r="C85" s="57"/>
      <c r="D85" s="57"/>
      <c r="E85" s="11"/>
      <c r="G85" s="57"/>
      <c r="H85" s="57"/>
      <c r="I85" s="57"/>
    </row>
    <row r="86" spans="1:9" x14ac:dyDescent="0.2">
      <c r="A86" s="56" t="s">
        <v>994</v>
      </c>
      <c r="B86" s="57"/>
      <c r="C86" s="57"/>
      <c r="D86" s="57"/>
      <c r="E86" s="11"/>
      <c r="G86" s="57"/>
      <c r="H86" s="57"/>
      <c r="I86" s="57"/>
    </row>
    <row r="87" spans="1:9" x14ac:dyDescent="0.2">
      <c r="A87" s="57"/>
      <c r="B87" s="57"/>
      <c r="C87" s="57"/>
      <c r="D87" s="57"/>
      <c r="E87" s="11"/>
      <c r="G87" s="57"/>
      <c r="H87" s="57"/>
      <c r="I87" s="57"/>
    </row>
    <row r="88" spans="1:9" x14ac:dyDescent="0.2">
      <c r="A88" s="57"/>
      <c r="B88" s="57"/>
      <c r="C88" s="57"/>
      <c r="D88" s="57"/>
      <c r="E88" s="11"/>
      <c r="G88" s="57"/>
      <c r="H88" s="57"/>
      <c r="I88" s="57"/>
    </row>
    <row r="89" spans="1:9" x14ac:dyDescent="0.2">
      <c r="A89" s="57"/>
      <c r="B89" s="57"/>
      <c r="C89" s="57"/>
      <c r="D89" s="57"/>
      <c r="E89" s="11"/>
      <c r="G89" s="57"/>
      <c r="H89" s="57"/>
      <c r="I89" s="57"/>
    </row>
    <row r="90" spans="1:9" x14ac:dyDescent="0.2">
      <c r="A90" s="57"/>
      <c r="B90" s="57"/>
      <c r="C90" s="57"/>
      <c r="D90" s="57"/>
      <c r="E90" s="11"/>
      <c r="G90" s="57"/>
      <c r="H90" s="57"/>
      <c r="I90" s="57"/>
    </row>
    <row r="91" spans="1:9" x14ac:dyDescent="0.2">
      <c r="A91" s="57"/>
      <c r="B91" s="57"/>
      <c r="C91" s="57"/>
      <c r="D91" s="57"/>
      <c r="E91" s="11"/>
      <c r="G91" s="57"/>
      <c r="H91" s="57"/>
      <c r="I91" s="57"/>
    </row>
    <row r="92" spans="1:9" x14ac:dyDescent="0.2">
      <c r="A92" s="57"/>
      <c r="B92" s="57"/>
      <c r="C92" s="57"/>
      <c r="D92" s="57"/>
      <c r="E92" s="11"/>
      <c r="G92" s="57"/>
      <c r="H92" s="57"/>
      <c r="I92" s="57"/>
    </row>
    <row r="93" spans="1:9" x14ac:dyDescent="0.2">
      <c r="A93" s="57"/>
      <c r="B93" s="57"/>
      <c r="C93" s="57"/>
      <c r="D93" s="57"/>
      <c r="E93" s="11"/>
      <c r="G93" s="57"/>
      <c r="H93" s="57"/>
      <c r="I93" s="57"/>
    </row>
    <row r="94" spans="1:9" x14ac:dyDescent="0.2">
      <c r="A94" s="57"/>
      <c r="B94" s="57"/>
      <c r="C94" s="57"/>
      <c r="D94" s="57"/>
      <c r="E94" s="11"/>
      <c r="G94" s="57"/>
      <c r="H94" s="57"/>
      <c r="I94" s="57"/>
    </row>
    <row r="95" spans="1:9" x14ac:dyDescent="0.2">
      <c r="A95" s="57"/>
      <c r="B95" s="57"/>
      <c r="C95" s="57"/>
      <c r="D95" s="57"/>
      <c r="E95" s="11"/>
      <c r="G95" s="57"/>
      <c r="H95" s="57"/>
      <c r="I95" s="57"/>
    </row>
    <row r="96" spans="1:9" x14ac:dyDescent="0.2">
      <c r="A96" s="57"/>
      <c r="B96" s="57"/>
      <c r="C96" s="57"/>
      <c r="D96" s="57"/>
      <c r="E96" s="11"/>
      <c r="G96" s="57"/>
      <c r="H96" s="57"/>
      <c r="I96" s="57"/>
    </row>
    <row r="97" spans="1:9" x14ac:dyDescent="0.2">
      <c r="A97" s="57"/>
      <c r="B97" s="57"/>
      <c r="C97" s="57"/>
      <c r="D97" s="57"/>
      <c r="E97" s="11"/>
      <c r="G97" s="57"/>
      <c r="H97" s="57"/>
      <c r="I97" s="57"/>
    </row>
    <row r="98" spans="1:9" x14ac:dyDescent="0.2">
      <c r="A98" s="57"/>
      <c r="B98" s="57"/>
      <c r="C98" s="57"/>
      <c r="D98" s="57"/>
      <c r="E98" s="11"/>
      <c r="G98" s="57"/>
      <c r="H98" s="57"/>
      <c r="I98" s="57"/>
    </row>
    <row r="99" spans="1:9" x14ac:dyDescent="0.2">
      <c r="A99" s="57"/>
      <c r="B99" s="57"/>
      <c r="C99" s="57"/>
      <c r="D99" s="57"/>
      <c r="E99" s="11"/>
      <c r="G99" s="57"/>
      <c r="H99" s="57"/>
      <c r="I99" s="57"/>
    </row>
    <row r="100" spans="1:9" x14ac:dyDescent="0.2">
      <c r="A100" s="57"/>
      <c r="B100" s="57"/>
      <c r="C100" s="57"/>
      <c r="D100" s="57"/>
      <c r="E100" s="11"/>
      <c r="G100" s="57"/>
      <c r="H100" s="57"/>
      <c r="I100" s="57"/>
    </row>
    <row r="101" spans="1:9" x14ac:dyDescent="0.2">
      <c r="A101" s="57"/>
      <c r="B101" s="57"/>
      <c r="C101" s="57"/>
      <c r="D101" s="57"/>
      <c r="E101" s="11"/>
      <c r="G101" s="57"/>
      <c r="H101" s="57"/>
      <c r="I101" s="57"/>
    </row>
    <row r="102" spans="1:9" x14ac:dyDescent="0.2">
      <c r="A102" s="57"/>
      <c r="B102" s="57"/>
      <c r="C102" s="57"/>
      <c r="D102" s="57"/>
      <c r="E102" s="11"/>
      <c r="G102" s="57"/>
      <c r="H102" s="57"/>
      <c r="I102" s="57"/>
    </row>
    <row r="103" spans="1:9" x14ac:dyDescent="0.2">
      <c r="A103" s="57"/>
      <c r="B103" s="57"/>
      <c r="C103" s="57"/>
      <c r="D103" s="57"/>
      <c r="E103" s="11"/>
      <c r="G103" s="57"/>
      <c r="H103" s="57"/>
      <c r="I103" s="57"/>
    </row>
    <row r="104" spans="1:9" x14ac:dyDescent="0.2">
      <c r="A104" s="57"/>
      <c r="B104" s="57"/>
      <c r="C104" s="57"/>
      <c r="D104" s="57"/>
      <c r="E104" s="11"/>
      <c r="G104" s="57"/>
      <c r="H104" s="57"/>
      <c r="I104" s="57"/>
    </row>
    <row r="105" spans="1:9" x14ac:dyDescent="0.2">
      <c r="A105" s="57"/>
      <c r="B105" s="57"/>
      <c r="C105" s="57"/>
      <c r="D105" s="57"/>
      <c r="E105" s="11"/>
      <c r="G105" s="57"/>
      <c r="H105" s="57"/>
      <c r="I105" s="57"/>
    </row>
    <row r="106" spans="1:9" x14ac:dyDescent="0.2">
      <c r="A106" s="57" t="s">
        <v>992</v>
      </c>
      <c r="B106" s="57"/>
      <c r="C106" s="57"/>
      <c r="D106" s="57"/>
      <c r="E106" s="11"/>
      <c r="G106" s="57"/>
      <c r="H106" s="57"/>
      <c r="I106" s="57"/>
    </row>
    <row r="107" spans="1:9" x14ac:dyDescent="0.2">
      <c r="A107" s="57"/>
      <c r="B107" s="57"/>
      <c r="C107" s="57"/>
      <c r="D107" s="57"/>
      <c r="E107" s="11"/>
      <c r="G107" s="57"/>
      <c r="H107" s="57"/>
      <c r="I107" s="57"/>
    </row>
    <row r="108" spans="1:9" x14ac:dyDescent="0.2">
      <c r="A108" s="57"/>
      <c r="B108" s="57"/>
      <c r="C108" s="57"/>
      <c r="D108" s="57"/>
      <c r="E108" s="11"/>
      <c r="G108" s="57"/>
      <c r="H108" s="57"/>
      <c r="I108" s="57"/>
    </row>
    <row r="109" spans="1:9" x14ac:dyDescent="0.2">
      <c r="A109" s="57"/>
      <c r="B109" s="57"/>
      <c r="C109" s="57"/>
      <c r="D109" s="57"/>
      <c r="E109" s="11"/>
      <c r="G109" s="57"/>
      <c r="H109" s="57"/>
      <c r="I109" s="57"/>
    </row>
    <row r="110" spans="1:9" x14ac:dyDescent="0.2">
      <c r="A110" s="57"/>
      <c r="B110" s="57"/>
      <c r="C110" s="57"/>
      <c r="D110" s="57"/>
      <c r="E110" s="11"/>
      <c r="G110" s="57"/>
      <c r="H110" s="57"/>
      <c r="I110" s="57"/>
    </row>
    <row r="111" spans="1:9" x14ac:dyDescent="0.2">
      <c r="A111" s="57"/>
      <c r="B111" s="57"/>
      <c r="C111" s="57"/>
      <c r="D111" s="57"/>
      <c r="E111" s="11"/>
      <c r="G111" s="57"/>
      <c r="H111" s="57"/>
      <c r="I111" s="57"/>
    </row>
    <row r="112" spans="1:9" x14ac:dyDescent="0.2">
      <c r="A112" s="57"/>
      <c r="B112" s="57"/>
      <c r="C112" s="57"/>
      <c r="D112" s="57"/>
      <c r="E112" s="11"/>
      <c r="G112" s="57"/>
      <c r="H112" s="57"/>
      <c r="I112" s="57"/>
    </row>
    <row r="113" spans="1:9" x14ac:dyDescent="0.2">
      <c r="A113" s="57"/>
      <c r="B113" s="57"/>
      <c r="C113" s="57"/>
      <c r="D113" s="57"/>
      <c r="E113" s="11"/>
      <c r="G113" s="57"/>
      <c r="H113" s="57"/>
      <c r="I113" s="57"/>
    </row>
    <row r="114" spans="1:9" x14ac:dyDescent="0.2">
      <c r="A114" s="57"/>
      <c r="B114" s="57"/>
      <c r="C114" s="57"/>
      <c r="D114" s="57"/>
      <c r="E114" s="11"/>
      <c r="G114" s="57"/>
      <c r="H114" s="57"/>
      <c r="I114" s="57"/>
    </row>
    <row r="115" spans="1:9" x14ac:dyDescent="0.2">
      <c r="A115" s="57"/>
      <c r="B115" s="57"/>
      <c r="C115" s="57"/>
      <c r="D115" s="57"/>
      <c r="E115" s="11"/>
      <c r="G115" s="57"/>
      <c r="H115" s="57"/>
      <c r="I115" s="57"/>
    </row>
    <row r="116" spans="1:9" x14ac:dyDescent="0.2">
      <c r="A116" s="57"/>
      <c r="B116" s="57"/>
      <c r="C116" s="57"/>
      <c r="D116" s="57"/>
      <c r="E116" s="11"/>
      <c r="G116" s="57"/>
      <c r="H116" s="57"/>
      <c r="I116" s="57"/>
    </row>
    <row r="117" spans="1:9" x14ac:dyDescent="0.2">
      <c r="A117" s="57"/>
      <c r="B117" s="57"/>
      <c r="C117" s="57"/>
      <c r="D117" s="57"/>
      <c r="E117" s="11"/>
      <c r="G117" s="57"/>
      <c r="H117" s="57"/>
      <c r="I117" s="57"/>
    </row>
    <row r="118" spans="1:9" x14ac:dyDescent="0.2">
      <c r="A118" s="57"/>
      <c r="B118" s="57"/>
      <c r="C118" s="57"/>
      <c r="D118" s="57"/>
      <c r="E118" s="11"/>
      <c r="G118" s="57"/>
      <c r="H118" s="57"/>
      <c r="I118" s="57"/>
    </row>
    <row r="119" spans="1:9" x14ac:dyDescent="0.2">
      <c r="A119" s="57"/>
      <c r="B119" s="57"/>
      <c r="C119" s="57"/>
      <c r="D119" s="57"/>
      <c r="E119" s="11"/>
      <c r="G119" s="57"/>
      <c r="H119" s="57"/>
      <c r="I119" s="57"/>
    </row>
    <row r="120" spans="1:9" x14ac:dyDescent="0.2">
      <c r="A120" s="57"/>
      <c r="B120" s="57"/>
      <c r="C120" s="57"/>
      <c r="D120" s="57"/>
      <c r="E120" s="11"/>
      <c r="G120" s="57"/>
      <c r="H120" s="57"/>
      <c r="I120" s="57"/>
    </row>
    <row r="121" spans="1:9" x14ac:dyDescent="0.2">
      <c r="A121" s="57"/>
      <c r="B121" s="57"/>
      <c r="C121" s="57"/>
      <c r="D121" s="57"/>
      <c r="E121" s="11"/>
      <c r="G121" s="57"/>
      <c r="H121" s="57"/>
      <c r="I121" s="57"/>
    </row>
    <row r="122" spans="1:9" x14ac:dyDescent="0.2">
      <c r="A122" s="57"/>
      <c r="B122" s="57"/>
      <c r="C122" s="57"/>
      <c r="D122" s="57"/>
      <c r="E122" s="11"/>
      <c r="G122" s="57"/>
      <c r="H122" s="57"/>
      <c r="I122" s="57"/>
    </row>
    <row r="123" spans="1:9" x14ac:dyDescent="0.2">
      <c r="A123" s="57"/>
      <c r="B123" s="57"/>
      <c r="C123" s="57"/>
      <c r="D123" s="57"/>
      <c r="E123" s="11"/>
      <c r="G123" s="57"/>
      <c r="H123" s="57"/>
      <c r="I123" s="57"/>
    </row>
    <row r="124" spans="1:9" x14ac:dyDescent="0.2">
      <c r="A124" s="57"/>
      <c r="B124" s="57"/>
      <c r="C124" s="57"/>
      <c r="D124" s="57"/>
      <c r="E124" s="11"/>
      <c r="G124" s="57"/>
      <c r="H124" s="57"/>
      <c r="I124" s="57"/>
    </row>
    <row r="125" spans="1:9" x14ac:dyDescent="0.2">
      <c r="A125" s="57"/>
      <c r="B125" s="57"/>
      <c r="C125" s="57"/>
      <c r="D125" s="57"/>
      <c r="E125" s="11"/>
      <c r="G125" s="57"/>
      <c r="H125" s="57"/>
      <c r="I125" s="57"/>
    </row>
    <row r="126" spans="1:9" x14ac:dyDescent="0.2">
      <c r="A126" s="57"/>
      <c r="B126" s="57"/>
      <c r="C126" s="57"/>
      <c r="D126" s="57"/>
      <c r="E126" s="11"/>
      <c r="G126" s="57"/>
      <c r="H126" s="57"/>
      <c r="I126" s="57"/>
    </row>
    <row r="127" spans="1:9" x14ac:dyDescent="0.2">
      <c r="A127" s="57"/>
      <c r="B127" s="57"/>
      <c r="C127" s="57"/>
      <c r="D127" s="57"/>
      <c r="E127" s="11"/>
      <c r="G127" s="57"/>
      <c r="H127" s="57"/>
      <c r="I127" s="57"/>
    </row>
    <row r="128" spans="1:9" x14ac:dyDescent="0.2">
      <c r="A128" s="57"/>
      <c r="B128" s="57"/>
      <c r="C128" s="57"/>
      <c r="D128" s="57"/>
      <c r="E128" s="11"/>
      <c r="G128" s="57"/>
      <c r="H128" s="57"/>
      <c r="I128" s="57"/>
    </row>
    <row r="129" spans="1:9" x14ac:dyDescent="0.2">
      <c r="A129" s="57"/>
      <c r="B129" s="57"/>
      <c r="C129" s="57"/>
      <c r="D129" s="57"/>
      <c r="E129" s="11"/>
      <c r="G129" s="57"/>
      <c r="H129" s="57"/>
      <c r="I129" s="57"/>
    </row>
    <row r="130" spans="1:9" x14ac:dyDescent="0.2">
      <c r="A130" s="57"/>
      <c r="B130" s="57"/>
      <c r="C130" s="57"/>
      <c r="D130" s="57"/>
      <c r="E130" s="11"/>
      <c r="G130" s="57"/>
      <c r="H130" s="57"/>
      <c r="I130" s="57"/>
    </row>
    <row r="131" spans="1:9" x14ac:dyDescent="0.2">
      <c r="A131" s="57"/>
      <c r="B131" s="57"/>
      <c r="C131" s="57"/>
      <c r="D131" s="57"/>
      <c r="E131" s="11"/>
      <c r="G131" s="57"/>
      <c r="H131" s="57"/>
      <c r="I131" s="57"/>
    </row>
    <row r="132" spans="1:9" x14ac:dyDescent="0.2">
      <c r="A132" s="57"/>
      <c r="B132" s="57"/>
      <c r="C132" s="57"/>
      <c r="D132" s="57"/>
      <c r="E132" s="11"/>
      <c r="G132" s="57"/>
      <c r="H132" s="57"/>
      <c r="I132" s="57"/>
    </row>
    <row r="133" spans="1:9" x14ac:dyDescent="0.2">
      <c r="A133" s="57"/>
      <c r="B133" s="57"/>
      <c r="C133" s="57"/>
      <c r="D133" s="57"/>
      <c r="E133" s="11"/>
      <c r="G133" s="57"/>
      <c r="H133" s="57"/>
      <c r="I133" s="57"/>
    </row>
    <row r="134" spans="1:9" x14ac:dyDescent="0.2">
      <c r="A134" s="57"/>
      <c r="B134" s="57"/>
      <c r="C134" s="57"/>
      <c r="D134" s="57"/>
      <c r="E134" s="11"/>
      <c r="G134" s="57"/>
      <c r="H134" s="57"/>
      <c r="I134" s="57"/>
    </row>
    <row r="135" spans="1:9" x14ac:dyDescent="0.2">
      <c r="A135" s="57"/>
      <c r="B135" s="57"/>
      <c r="C135" s="57"/>
      <c r="D135" s="57"/>
      <c r="E135" s="11"/>
      <c r="G135" s="57"/>
      <c r="H135" s="57"/>
      <c r="I135" s="57"/>
    </row>
    <row r="136" spans="1:9" x14ac:dyDescent="0.2">
      <c r="A136" s="57"/>
      <c r="B136" s="57"/>
      <c r="C136" s="57"/>
      <c r="D136" s="57"/>
      <c r="E136" s="11"/>
      <c r="G136" s="57"/>
      <c r="H136" s="57"/>
      <c r="I136" s="57"/>
    </row>
    <row r="137" spans="1:9" x14ac:dyDescent="0.2">
      <c r="A137" s="57"/>
      <c r="B137" s="57"/>
      <c r="C137" s="57"/>
      <c r="D137" s="57"/>
      <c r="E137" s="11"/>
      <c r="G137" s="57"/>
      <c r="H137" s="57"/>
      <c r="I137" s="57"/>
    </row>
    <row r="138" spans="1:9" x14ac:dyDescent="0.2">
      <c r="A138" s="57"/>
      <c r="B138" s="57"/>
      <c r="C138" s="57"/>
      <c r="D138" s="57"/>
      <c r="E138" s="11"/>
      <c r="G138" s="57"/>
      <c r="H138" s="57"/>
      <c r="I138" s="57"/>
    </row>
    <row r="139" spans="1:9" x14ac:dyDescent="0.2">
      <c r="A139" s="57"/>
      <c r="B139" s="57"/>
      <c r="C139" s="57"/>
      <c r="D139" s="57"/>
      <c r="E139" s="11"/>
      <c r="G139" s="57"/>
      <c r="H139" s="57"/>
      <c r="I139" s="57"/>
    </row>
    <row r="140" spans="1:9" x14ac:dyDescent="0.2">
      <c r="A140" s="57"/>
      <c r="B140" s="57"/>
      <c r="C140" s="57"/>
      <c r="D140" s="57"/>
      <c r="E140" s="11"/>
      <c r="G140" s="57"/>
      <c r="H140" s="57"/>
      <c r="I140" s="57"/>
    </row>
    <row r="141" spans="1:9" x14ac:dyDescent="0.2">
      <c r="A141" s="57"/>
      <c r="B141" s="57"/>
      <c r="C141" s="57"/>
      <c r="D141" s="57"/>
      <c r="E141" s="11"/>
      <c r="G141" s="57"/>
      <c r="H141" s="57"/>
      <c r="I141" s="57"/>
    </row>
    <row r="142" spans="1:9" x14ac:dyDescent="0.2">
      <c r="A142" s="57"/>
      <c r="B142" s="57"/>
      <c r="C142" s="57"/>
      <c r="D142" s="57"/>
      <c r="E142" s="11"/>
      <c r="G142" s="57"/>
      <c r="H142" s="57"/>
      <c r="I142" s="57"/>
    </row>
    <row r="143" spans="1:9" x14ac:dyDescent="0.2">
      <c r="A143" s="57"/>
      <c r="B143" s="57"/>
      <c r="C143" s="57"/>
      <c r="D143" s="57"/>
      <c r="E143" s="11"/>
      <c r="G143" s="57"/>
      <c r="H143" s="57"/>
      <c r="I143" s="57"/>
    </row>
    <row r="144" spans="1:9" x14ac:dyDescent="0.2">
      <c r="A144" s="57"/>
      <c r="B144" s="57"/>
      <c r="C144" s="57"/>
      <c r="D144" s="57"/>
      <c r="E144" s="11"/>
      <c r="G144" s="57"/>
      <c r="H144" s="57"/>
      <c r="I144" s="57"/>
    </row>
    <row r="145" spans="1:9" x14ac:dyDescent="0.2">
      <c r="A145" s="57"/>
      <c r="B145" s="57"/>
      <c r="C145" s="57"/>
      <c r="D145" s="57"/>
      <c r="E145" s="11"/>
      <c r="G145" s="57"/>
      <c r="H145" s="57"/>
      <c r="I145" s="57"/>
    </row>
    <row r="146" spans="1:9" x14ac:dyDescent="0.2">
      <c r="A146" s="57"/>
      <c r="B146" s="57"/>
      <c r="C146" s="57"/>
      <c r="D146" s="57"/>
      <c r="E146" s="11"/>
      <c r="G146" s="57"/>
      <c r="H146" s="57"/>
      <c r="I146" s="57"/>
    </row>
    <row r="147" spans="1:9" x14ac:dyDescent="0.2">
      <c r="A147" s="57"/>
      <c r="B147" s="57"/>
      <c r="C147" s="57"/>
      <c r="D147" s="57"/>
      <c r="E147" s="11"/>
      <c r="G147" s="57"/>
      <c r="H147" s="57"/>
      <c r="I147" s="57"/>
    </row>
    <row r="148" spans="1:9" x14ac:dyDescent="0.2">
      <c r="A148" s="57"/>
      <c r="B148" s="57"/>
      <c r="C148" s="57"/>
      <c r="D148" s="57"/>
      <c r="E148" s="11"/>
      <c r="G148" s="57"/>
      <c r="H148" s="57"/>
      <c r="I148" s="57"/>
    </row>
    <row r="149" spans="1:9" x14ac:dyDescent="0.2">
      <c r="A149" s="57"/>
      <c r="B149" s="57"/>
      <c r="C149" s="57"/>
      <c r="D149" s="57"/>
      <c r="E149" s="11"/>
      <c r="G149" s="57"/>
      <c r="H149" s="57"/>
      <c r="I149" s="57"/>
    </row>
    <row r="150" spans="1:9" x14ac:dyDescent="0.2">
      <c r="A150" s="57"/>
      <c r="B150" s="57"/>
      <c r="C150" s="57"/>
      <c r="D150" s="57"/>
      <c r="E150" s="11"/>
      <c r="G150" s="57"/>
      <c r="H150" s="57"/>
      <c r="I150" s="57"/>
    </row>
    <row r="151" spans="1:9" x14ac:dyDescent="0.2">
      <c r="A151" s="57"/>
      <c r="B151" s="57"/>
      <c r="C151" s="57"/>
      <c r="D151" s="57"/>
      <c r="E151" s="11"/>
      <c r="G151" s="57"/>
      <c r="H151" s="57"/>
      <c r="I151" s="57"/>
    </row>
    <row r="152" spans="1:9" x14ac:dyDescent="0.2">
      <c r="A152" s="57"/>
      <c r="B152" s="57"/>
      <c r="C152" s="57"/>
      <c r="D152" s="57"/>
      <c r="E152" s="11"/>
      <c r="G152" s="57"/>
      <c r="H152" s="57"/>
      <c r="I152" s="57"/>
    </row>
    <row r="153" spans="1:9" x14ac:dyDescent="0.2">
      <c r="A153" s="57"/>
      <c r="B153" s="57"/>
      <c r="C153" s="57"/>
      <c r="D153" s="57"/>
      <c r="E153" s="11"/>
      <c r="G153" s="57"/>
      <c r="H153" s="57"/>
      <c r="I153" s="57"/>
    </row>
    <row r="154" spans="1:9" x14ac:dyDescent="0.2">
      <c r="A154" s="57"/>
      <c r="B154" s="57"/>
      <c r="C154" s="57"/>
      <c r="D154" s="57"/>
      <c r="E154" s="11"/>
      <c r="G154" s="57"/>
      <c r="H154" s="57"/>
      <c r="I154" s="57"/>
    </row>
    <row r="155" spans="1:9" x14ac:dyDescent="0.2">
      <c r="A155" s="57"/>
      <c r="B155" s="57"/>
      <c r="C155" s="57"/>
      <c r="D155" s="57"/>
      <c r="E155" s="11"/>
      <c r="G155" s="57"/>
      <c r="H155" s="57"/>
      <c r="I155" s="57"/>
    </row>
    <row r="156" spans="1:9" x14ac:dyDescent="0.2">
      <c r="A156" s="57"/>
      <c r="B156" s="57"/>
      <c r="C156" s="57"/>
      <c r="D156" s="57"/>
      <c r="E156" s="11"/>
      <c r="G156" s="57"/>
      <c r="H156" s="57"/>
      <c r="I156" s="57"/>
    </row>
    <row r="157" spans="1:9" x14ac:dyDescent="0.2">
      <c r="A157" s="57"/>
      <c r="B157" s="57"/>
      <c r="C157" s="57"/>
      <c r="D157" s="57"/>
      <c r="E157" s="11"/>
      <c r="G157" s="57"/>
      <c r="H157" s="57"/>
      <c r="I157" s="57"/>
    </row>
    <row r="158" spans="1:9" x14ac:dyDescent="0.2">
      <c r="A158" s="57"/>
      <c r="B158" s="57"/>
      <c r="C158" s="57"/>
      <c r="D158" s="57"/>
      <c r="E158" s="11"/>
      <c r="G158" s="57"/>
      <c r="H158" s="57"/>
      <c r="I158" s="57"/>
    </row>
    <row r="159" spans="1:9" x14ac:dyDescent="0.2">
      <c r="A159" s="57"/>
      <c r="B159" s="57"/>
      <c r="C159" s="57"/>
      <c r="D159" s="57"/>
      <c r="E159" s="11"/>
      <c r="G159" s="57"/>
      <c r="H159" s="57"/>
      <c r="I159" s="57"/>
    </row>
    <row r="160" spans="1:9" x14ac:dyDescent="0.2">
      <c r="A160" s="57"/>
      <c r="B160" s="57"/>
      <c r="C160" s="57"/>
      <c r="D160" s="57"/>
      <c r="E160" s="11"/>
      <c r="G160" s="57"/>
      <c r="H160" s="57"/>
      <c r="I160" s="57"/>
    </row>
    <row r="161" spans="1:9" x14ac:dyDescent="0.2">
      <c r="A161" s="57"/>
      <c r="B161" s="57"/>
      <c r="C161" s="57"/>
      <c r="D161" s="57"/>
      <c r="E161" s="11"/>
      <c r="G161" s="57"/>
      <c r="H161" s="57"/>
      <c r="I161" s="57"/>
    </row>
    <row r="162" spans="1:9" x14ac:dyDescent="0.2">
      <c r="A162" s="57"/>
      <c r="B162" s="57"/>
      <c r="C162" s="57"/>
      <c r="D162" s="57"/>
      <c r="E162" s="11"/>
      <c r="G162" s="57"/>
      <c r="H162" s="57"/>
      <c r="I162" s="57"/>
    </row>
    <row r="163" spans="1:9" x14ac:dyDescent="0.2">
      <c r="A163" s="57"/>
      <c r="B163" s="57"/>
      <c r="C163" s="57"/>
      <c r="D163" s="57"/>
      <c r="E163" s="11"/>
      <c r="G163" s="57"/>
      <c r="H163" s="57"/>
      <c r="I163" s="57"/>
    </row>
    <row r="164" spans="1:9" x14ac:dyDescent="0.2">
      <c r="A164" s="57"/>
      <c r="B164" s="57"/>
      <c r="C164" s="57"/>
      <c r="D164" s="57"/>
      <c r="E164" s="11"/>
      <c r="G164" s="57"/>
      <c r="H164" s="57"/>
      <c r="I164" s="57"/>
    </row>
    <row r="165" spans="1:9" x14ac:dyDescent="0.2">
      <c r="A165" s="57"/>
      <c r="B165" s="57"/>
      <c r="C165" s="57"/>
      <c r="D165" s="57"/>
      <c r="E165" s="11"/>
      <c r="G165" s="57"/>
      <c r="H165" s="57"/>
      <c r="I165" s="57"/>
    </row>
    <row r="166" spans="1:9" x14ac:dyDescent="0.2">
      <c r="A166" s="57"/>
      <c r="B166" s="57"/>
      <c r="C166" s="57"/>
      <c r="D166" s="57"/>
      <c r="E166" s="11"/>
      <c r="G166" s="57"/>
      <c r="H166" s="57"/>
      <c r="I166" s="57"/>
    </row>
    <row r="167" spans="1:9" x14ac:dyDescent="0.2">
      <c r="A167" s="57"/>
      <c r="B167" s="57"/>
      <c r="C167" s="57"/>
      <c r="D167" s="57"/>
      <c r="E167" s="11"/>
      <c r="G167" s="57"/>
      <c r="H167" s="57"/>
      <c r="I167" s="57"/>
    </row>
    <row r="168" spans="1:9" x14ac:dyDescent="0.2">
      <c r="A168" s="57"/>
      <c r="B168" s="57"/>
      <c r="C168" s="57"/>
      <c r="D168" s="57"/>
      <c r="E168" s="11"/>
      <c r="G168" s="57"/>
      <c r="H168" s="57"/>
      <c r="I168" s="57"/>
    </row>
    <row r="169" spans="1:9" x14ac:dyDescent="0.2">
      <c r="A169" s="57"/>
      <c r="B169" s="57"/>
      <c r="C169" s="57"/>
      <c r="D169" s="57"/>
      <c r="E169" s="11"/>
      <c r="G169" s="57"/>
      <c r="H169" s="57"/>
      <c r="I169" s="57"/>
    </row>
    <row r="170" spans="1:9" x14ac:dyDescent="0.2">
      <c r="A170" s="57"/>
      <c r="B170" s="57"/>
      <c r="C170" s="57"/>
      <c r="D170" s="57"/>
      <c r="E170" s="11"/>
      <c r="G170" s="57"/>
      <c r="H170" s="57"/>
      <c r="I170" s="57"/>
    </row>
    <row r="171" spans="1:9" x14ac:dyDescent="0.2">
      <c r="A171" s="57"/>
      <c r="B171" s="57"/>
      <c r="C171" s="57"/>
      <c r="D171" s="57"/>
      <c r="E171" s="11"/>
      <c r="G171" s="57"/>
      <c r="H171" s="57"/>
      <c r="I171" s="57"/>
    </row>
    <row r="172" spans="1:9" x14ac:dyDescent="0.2">
      <c r="A172" s="57"/>
      <c r="B172" s="57"/>
      <c r="C172" s="57"/>
      <c r="D172" s="57"/>
      <c r="E172" s="11"/>
      <c r="G172" s="57"/>
      <c r="H172" s="57"/>
      <c r="I172" s="57"/>
    </row>
    <row r="173" spans="1:9" x14ac:dyDescent="0.2">
      <c r="A173" s="57"/>
      <c r="B173" s="57"/>
      <c r="C173" s="57"/>
      <c r="D173" s="57"/>
      <c r="E173" s="11"/>
      <c r="G173" s="57"/>
      <c r="H173" s="57"/>
      <c r="I173" s="57"/>
    </row>
    <row r="174" spans="1:9" x14ac:dyDescent="0.2">
      <c r="A174" s="57"/>
      <c r="B174" s="57"/>
      <c r="C174" s="57"/>
      <c r="D174" s="57"/>
      <c r="E174" s="11"/>
      <c r="G174" s="57"/>
      <c r="H174" s="57"/>
      <c r="I174" s="57"/>
    </row>
    <row r="175" spans="1:9" x14ac:dyDescent="0.2">
      <c r="A175" s="57"/>
      <c r="B175" s="57"/>
      <c r="C175" s="57"/>
      <c r="D175" s="57"/>
      <c r="E175" s="11"/>
      <c r="G175" s="57"/>
      <c r="H175" s="57"/>
      <c r="I175" s="57"/>
    </row>
    <row r="176" spans="1:9" x14ac:dyDescent="0.2">
      <c r="A176" s="57"/>
      <c r="B176" s="57"/>
      <c r="C176" s="57"/>
      <c r="D176" s="57"/>
      <c r="E176" s="11"/>
      <c r="G176" s="57"/>
      <c r="H176" s="57"/>
      <c r="I176" s="57"/>
    </row>
    <row r="177" spans="1:9" x14ac:dyDescent="0.2">
      <c r="A177" s="57"/>
      <c r="B177" s="57"/>
      <c r="C177" s="57"/>
      <c r="D177" s="57"/>
      <c r="E177" s="11"/>
      <c r="G177" s="57"/>
      <c r="H177" s="57"/>
      <c r="I177" s="57"/>
    </row>
    <row r="178" spans="1:9" x14ac:dyDescent="0.2">
      <c r="A178" s="57"/>
      <c r="B178" s="57"/>
      <c r="C178" s="57"/>
      <c r="D178" s="57"/>
      <c r="E178" s="11"/>
      <c r="G178" s="57"/>
      <c r="H178" s="57"/>
      <c r="I178" s="57"/>
    </row>
    <row r="179" spans="1:9" x14ac:dyDescent="0.2">
      <c r="A179" s="57"/>
      <c r="B179" s="57"/>
      <c r="C179" s="57"/>
      <c r="D179" s="57"/>
      <c r="E179" s="11"/>
      <c r="G179" s="57"/>
      <c r="H179" s="57"/>
      <c r="I179" s="57"/>
    </row>
    <row r="180" spans="1:9" x14ac:dyDescent="0.2">
      <c r="A180" s="57"/>
      <c r="B180" s="57"/>
      <c r="C180" s="57"/>
      <c r="D180" s="57"/>
      <c r="E180" s="11"/>
      <c r="G180" s="57"/>
      <c r="H180" s="57"/>
      <c r="I180" s="57"/>
    </row>
    <row r="181" spans="1:9" x14ac:dyDescent="0.2">
      <c r="A181" s="57"/>
      <c r="B181" s="57"/>
      <c r="C181" s="57"/>
      <c r="D181" s="57"/>
      <c r="E181" s="11"/>
      <c r="G181" s="57"/>
      <c r="H181" s="57"/>
      <c r="I181" s="57"/>
    </row>
    <row r="182" spans="1:9" x14ac:dyDescent="0.2">
      <c r="A182" s="57"/>
      <c r="B182" s="57"/>
      <c r="C182" s="57"/>
      <c r="D182" s="57"/>
      <c r="E182" s="11"/>
      <c r="G182" s="57"/>
      <c r="H182" s="57"/>
      <c r="I182" s="57"/>
    </row>
    <row r="183" spans="1:9" x14ac:dyDescent="0.2">
      <c r="A183" s="57"/>
      <c r="B183" s="57"/>
      <c r="C183" s="57"/>
      <c r="D183" s="57"/>
      <c r="E183" s="11"/>
      <c r="G183" s="57"/>
      <c r="H183" s="57"/>
      <c r="I183" s="57"/>
    </row>
    <row r="184" spans="1:9" x14ac:dyDescent="0.2">
      <c r="A184" s="57"/>
      <c r="B184" s="57"/>
      <c r="C184" s="57"/>
      <c r="D184" s="57"/>
      <c r="E184" s="11"/>
      <c r="G184" s="57"/>
      <c r="H184" s="57"/>
      <c r="I184" s="57"/>
    </row>
    <row r="185" spans="1:9" x14ac:dyDescent="0.2">
      <c r="A185" s="57"/>
      <c r="B185" s="57"/>
      <c r="C185" s="57"/>
      <c r="D185" s="57"/>
      <c r="E185" s="11"/>
      <c r="G185" s="57"/>
      <c r="H185" s="57"/>
      <c r="I185" s="57"/>
    </row>
    <row r="186" spans="1:9" x14ac:dyDescent="0.2">
      <c r="A186" s="57"/>
      <c r="B186" s="57"/>
      <c r="C186" s="57"/>
      <c r="D186" s="57"/>
      <c r="E186" s="11"/>
      <c r="G186" s="57"/>
      <c r="H186" s="57"/>
      <c r="I186" s="57"/>
    </row>
    <row r="187" spans="1:9" x14ac:dyDescent="0.2">
      <c r="A187" s="57"/>
      <c r="B187" s="57"/>
      <c r="C187" s="57"/>
      <c r="D187" s="57"/>
      <c r="E187" s="11"/>
      <c r="G187" s="57"/>
      <c r="H187" s="57"/>
      <c r="I187" s="57"/>
    </row>
    <row r="188" spans="1:9" x14ac:dyDescent="0.2">
      <c r="A188" s="57"/>
      <c r="B188" s="57"/>
      <c r="C188" s="57"/>
      <c r="D188" s="57"/>
      <c r="E188" s="11"/>
      <c r="G188" s="57"/>
      <c r="H188" s="57"/>
      <c r="I188" s="57"/>
    </row>
    <row r="189" spans="1:9" x14ac:dyDescent="0.2">
      <c r="A189" s="57"/>
      <c r="B189" s="57"/>
      <c r="C189" s="57"/>
      <c r="D189" s="57"/>
      <c r="E189" s="11"/>
      <c r="G189" s="57"/>
      <c r="H189" s="57"/>
      <c r="I189" s="57"/>
    </row>
    <row r="190" spans="1:9" x14ac:dyDescent="0.2">
      <c r="A190" s="57"/>
      <c r="B190" s="57"/>
      <c r="C190" s="57"/>
      <c r="D190" s="57"/>
      <c r="E190" s="11"/>
      <c r="G190" s="57"/>
      <c r="H190" s="57"/>
      <c r="I190" s="57"/>
    </row>
    <row r="191" spans="1:9" x14ac:dyDescent="0.2">
      <c r="A191" s="57"/>
      <c r="B191" s="57"/>
      <c r="C191" s="57"/>
      <c r="D191" s="57"/>
      <c r="E191" s="11"/>
      <c r="G191" s="57"/>
      <c r="H191" s="57"/>
      <c r="I191" s="57"/>
    </row>
    <row r="192" spans="1:9" x14ac:dyDescent="0.2">
      <c r="A192" s="57"/>
      <c r="B192" s="57"/>
      <c r="C192" s="57"/>
      <c r="D192" s="57"/>
      <c r="E192" s="11"/>
      <c r="G192" s="57"/>
      <c r="H192" s="57"/>
      <c r="I192" s="57"/>
    </row>
    <row r="193" spans="1:9" x14ac:dyDescent="0.2">
      <c r="A193" s="57"/>
      <c r="B193" s="57"/>
      <c r="C193" s="57"/>
      <c r="D193" s="57"/>
      <c r="E193" s="11"/>
      <c r="G193" s="57"/>
      <c r="H193" s="57"/>
      <c r="I193" s="57"/>
    </row>
    <row r="194" spans="1:9" x14ac:dyDescent="0.2">
      <c r="A194" s="57"/>
      <c r="B194" s="57"/>
      <c r="C194" s="57"/>
      <c r="D194" s="57"/>
      <c r="E194" s="11"/>
      <c r="G194" s="57"/>
      <c r="H194" s="57"/>
      <c r="I194" s="57"/>
    </row>
    <row r="195" spans="1:9" x14ac:dyDescent="0.2">
      <c r="A195" s="57"/>
      <c r="B195" s="57"/>
      <c r="C195" s="57"/>
      <c r="D195" s="57"/>
      <c r="E195" s="11"/>
      <c r="G195" s="57"/>
      <c r="H195" s="57"/>
      <c r="I195" s="57"/>
    </row>
    <row r="196" spans="1:9" x14ac:dyDescent="0.2">
      <c r="A196" s="57"/>
      <c r="B196" s="57"/>
      <c r="C196" s="57"/>
      <c r="D196" s="57"/>
      <c r="E196" s="11"/>
      <c r="G196" s="57"/>
      <c r="H196" s="57"/>
      <c r="I196" s="57"/>
    </row>
    <row r="197" spans="1:9" x14ac:dyDescent="0.2">
      <c r="A197" s="57"/>
      <c r="B197" s="57"/>
      <c r="C197" s="57"/>
      <c r="D197" s="57"/>
      <c r="E197" s="11"/>
      <c r="G197" s="57"/>
      <c r="H197" s="57"/>
      <c r="I197" s="57"/>
    </row>
    <row r="198" spans="1:9" x14ac:dyDescent="0.2">
      <c r="A198" s="57"/>
      <c r="B198" s="57"/>
      <c r="C198" s="57"/>
      <c r="D198" s="57"/>
      <c r="E198" s="11"/>
      <c r="G198" s="57"/>
      <c r="H198" s="57"/>
      <c r="I198" s="57"/>
    </row>
    <row r="199" spans="1:9" x14ac:dyDescent="0.2">
      <c r="A199" s="57"/>
      <c r="B199" s="57"/>
      <c r="C199" s="57"/>
      <c r="D199" s="57"/>
      <c r="E199" s="11"/>
      <c r="G199" s="57"/>
      <c r="H199" s="57"/>
      <c r="I199" s="57"/>
    </row>
    <row r="200" spans="1:9" x14ac:dyDescent="0.2">
      <c r="A200" s="57"/>
      <c r="B200" s="57"/>
      <c r="C200" s="57"/>
      <c r="D200" s="57"/>
      <c r="E200" s="11"/>
      <c r="G200" s="57"/>
      <c r="H200" s="57"/>
      <c r="I200" s="57"/>
    </row>
    <row r="201" spans="1:9" x14ac:dyDescent="0.2">
      <c r="A201" s="57"/>
      <c r="B201" s="57"/>
      <c r="C201" s="57"/>
      <c r="D201" s="57"/>
      <c r="E201" s="11"/>
      <c r="G201" s="57"/>
      <c r="H201" s="57"/>
      <c r="I201" s="57"/>
    </row>
    <row r="202" spans="1:9" x14ac:dyDescent="0.2">
      <c r="A202" s="57"/>
      <c r="B202" s="57"/>
      <c r="C202" s="57"/>
      <c r="D202" s="57"/>
      <c r="E202" s="11"/>
      <c r="G202" s="57"/>
      <c r="H202" s="57"/>
      <c r="I202" s="57"/>
    </row>
    <row r="203" spans="1:9" x14ac:dyDescent="0.2">
      <c r="A203" s="57"/>
      <c r="B203" s="57"/>
      <c r="C203" s="57"/>
      <c r="D203" s="57"/>
      <c r="E203" s="11"/>
      <c r="G203" s="57"/>
      <c r="H203" s="57"/>
      <c r="I203" s="57"/>
    </row>
    <row r="204" spans="1:9" x14ac:dyDescent="0.2">
      <c r="A204" s="57"/>
      <c r="B204" s="57"/>
      <c r="C204" s="57"/>
      <c r="D204" s="57"/>
      <c r="E204" s="11"/>
      <c r="G204" s="57"/>
      <c r="H204" s="57"/>
      <c r="I204" s="57"/>
    </row>
    <row r="205" spans="1:9" x14ac:dyDescent="0.2">
      <c r="A205" s="57"/>
      <c r="B205" s="57"/>
      <c r="C205" s="57"/>
      <c r="D205" s="57"/>
      <c r="E205" s="11"/>
      <c r="G205" s="57"/>
      <c r="H205" s="57"/>
      <c r="I205" s="57"/>
    </row>
    <row r="206" spans="1:9" x14ac:dyDescent="0.2">
      <c r="A206" s="57"/>
      <c r="B206" s="57"/>
      <c r="C206" s="57"/>
      <c r="D206" s="57"/>
      <c r="E206" s="11"/>
      <c r="G206" s="57"/>
      <c r="H206" s="57"/>
      <c r="I206" s="57"/>
    </row>
    <row r="207" spans="1:9" x14ac:dyDescent="0.2">
      <c r="A207" s="57"/>
      <c r="B207" s="57"/>
      <c r="C207" s="57"/>
      <c r="D207" s="57"/>
      <c r="E207" s="11"/>
      <c r="G207" s="57"/>
      <c r="H207" s="57"/>
      <c r="I207" s="57"/>
    </row>
    <row r="208" spans="1:9" x14ac:dyDescent="0.2">
      <c r="A208" s="57"/>
      <c r="B208" s="57"/>
      <c r="C208" s="57"/>
      <c r="D208" s="57"/>
      <c r="E208" s="11"/>
      <c r="G208" s="57"/>
      <c r="H208" s="57"/>
      <c r="I208" s="57"/>
    </row>
  </sheetData>
  <mergeCells count="1">
    <mergeCell ref="A1:F1"/>
  </mergeCells>
  <conditionalFormatting sqref="F2:F3">
    <cfRule type="cellIs" dxfId="69" priority="3" stopIfTrue="1" operator="between">
      <formula>0.009</formula>
      <formula>-0.009</formula>
    </cfRule>
  </conditionalFormatting>
  <conditionalFormatting sqref="F5:F100">
    <cfRule type="cellIs" dxfId="68" priority="1" stopIfTrue="1" operator="between">
      <formula>0.009</formula>
      <formula>-0.009</formula>
    </cfRule>
  </conditionalFormatting>
  <conditionalFormatting sqref="F201:F65536">
    <cfRule type="cellIs" dxfId="67"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77"/>
  <sheetViews>
    <sheetView workbookViewId="0">
      <selection sqref="A1:F1"/>
    </sheetView>
  </sheetViews>
  <sheetFormatPr defaultColWidth="9.140625" defaultRowHeight="11.25" x14ac:dyDescent="0.2"/>
  <cols>
    <col min="1" max="1" width="38.7109375" style="7" bestFit="1" customWidth="1"/>
    <col min="2" max="2" width="42.85546875" style="7" bestFit="1" customWidth="1"/>
    <col min="3" max="3" width="25.5703125" style="7" bestFit="1" customWidth="1"/>
    <col min="4" max="4" width="15.42578125" style="7" bestFit="1" customWidth="1"/>
    <col min="5" max="5" width="26" style="10" customWidth="1"/>
    <col min="6" max="6" width="13.5703125" style="11" bestFit="1" customWidth="1"/>
    <col min="7" max="16384" width="9.140625" style="7"/>
  </cols>
  <sheetData>
    <row r="1" spans="1:7" s="1" customFormat="1" ht="15" x14ac:dyDescent="0.2">
      <c r="A1" s="110" t="s">
        <v>960</v>
      </c>
      <c r="B1" s="111"/>
      <c r="C1" s="111"/>
      <c r="D1" s="111"/>
      <c r="E1" s="111"/>
      <c r="F1" s="111"/>
    </row>
    <row r="2" spans="1:7" s="1" customFormat="1" ht="12" x14ac:dyDescent="0.2">
      <c r="E2" s="5"/>
      <c r="F2" s="9"/>
    </row>
    <row r="3" spans="1:7" s="1" customFormat="1" ht="12" x14ac:dyDescent="0.2">
      <c r="A3" s="8" t="s">
        <v>7</v>
      </c>
      <c r="B3" s="2"/>
      <c r="C3" s="3"/>
      <c r="D3" s="3"/>
      <c r="E3" s="4"/>
      <c r="F3" s="9"/>
    </row>
    <row r="4" spans="1:7" s="1" customFormat="1" ht="33.75" x14ac:dyDescent="0.2">
      <c r="A4" s="6" t="s">
        <v>2</v>
      </c>
      <c r="B4" s="6" t="s">
        <v>0</v>
      </c>
      <c r="C4" s="13" t="s">
        <v>4</v>
      </c>
      <c r="D4" s="13" t="s">
        <v>1</v>
      </c>
      <c r="E4" s="52" t="s">
        <v>6</v>
      </c>
      <c r="F4" s="12" t="s">
        <v>3</v>
      </c>
      <c r="G4" s="58" t="s">
        <v>5</v>
      </c>
    </row>
    <row r="5" spans="1:7" x14ac:dyDescent="0.2">
      <c r="A5" s="16" t="s">
        <v>103</v>
      </c>
      <c r="B5" s="17"/>
      <c r="C5" s="17"/>
      <c r="D5" s="17"/>
      <c r="E5" s="18"/>
      <c r="F5" s="19"/>
      <c r="G5" s="19"/>
    </row>
    <row r="6" spans="1:7" x14ac:dyDescent="0.2">
      <c r="A6" s="20" t="s">
        <v>20</v>
      </c>
      <c r="B6" s="21"/>
      <c r="C6" s="21"/>
      <c r="D6" s="21"/>
      <c r="E6" s="22"/>
      <c r="F6" s="23"/>
      <c r="G6" s="23"/>
    </row>
    <row r="7" spans="1:7" x14ac:dyDescent="0.2">
      <c r="A7" s="21" t="s">
        <v>570</v>
      </c>
      <c r="B7" s="21" t="s">
        <v>569</v>
      </c>
      <c r="C7" s="21" t="s">
        <v>138</v>
      </c>
      <c r="D7" s="24">
        <v>6729408</v>
      </c>
      <c r="E7" s="22">
        <v>42190.023459999997</v>
      </c>
      <c r="F7" s="23">
        <v>3.1803601419755698</v>
      </c>
      <c r="G7" s="23"/>
    </row>
    <row r="8" spans="1:7" x14ac:dyDescent="0.2">
      <c r="A8" s="21" t="s">
        <v>572</v>
      </c>
      <c r="B8" s="21" t="s">
        <v>571</v>
      </c>
      <c r="C8" s="21" t="s">
        <v>190</v>
      </c>
      <c r="D8" s="24">
        <v>3868691</v>
      </c>
      <c r="E8" s="22">
        <v>34665.405709999999</v>
      </c>
      <c r="F8" s="23">
        <v>2.6131408703771402</v>
      </c>
      <c r="G8" s="23"/>
    </row>
    <row r="9" spans="1:7" x14ac:dyDescent="0.2">
      <c r="A9" s="21" t="s">
        <v>574</v>
      </c>
      <c r="B9" s="21" t="s">
        <v>573</v>
      </c>
      <c r="C9" s="21" t="s">
        <v>575</v>
      </c>
      <c r="D9" s="24">
        <v>4023411</v>
      </c>
      <c r="E9" s="22">
        <v>30875.656009999999</v>
      </c>
      <c r="F9" s="23">
        <v>2.3274626956453499</v>
      </c>
      <c r="G9" s="23"/>
    </row>
    <row r="10" spans="1:7" x14ac:dyDescent="0.2">
      <c r="A10" s="21" t="s">
        <v>167</v>
      </c>
      <c r="B10" s="21" t="s">
        <v>166</v>
      </c>
      <c r="C10" s="21" t="s">
        <v>147</v>
      </c>
      <c r="D10" s="24">
        <v>1866828</v>
      </c>
      <c r="E10" s="22">
        <v>29606.025249999999</v>
      </c>
      <c r="F10" s="23">
        <v>2.2317556366540598</v>
      </c>
      <c r="G10" s="23"/>
    </row>
    <row r="11" spans="1:7" x14ac:dyDescent="0.2">
      <c r="A11" s="21" t="s">
        <v>577</v>
      </c>
      <c r="B11" s="21" t="s">
        <v>576</v>
      </c>
      <c r="C11" s="21" t="s">
        <v>193</v>
      </c>
      <c r="D11" s="24">
        <v>3260279</v>
      </c>
      <c r="E11" s="22">
        <v>27557.508249999999</v>
      </c>
      <c r="F11" s="23">
        <v>2.07733472662219</v>
      </c>
      <c r="G11" s="23"/>
    </row>
    <row r="12" spans="1:7" x14ac:dyDescent="0.2">
      <c r="A12" s="21" t="s">
        <v>579</v>
      </c>
      <c r="B12" s="21" t="s">
        <v>578</v>
      </c>
      <c r="C12" s="21" t="s">
        <v>106</v>
      </c>
      <c r="D12" s="24">
        <v>48064081</v>
      </c>
      <c r="E12" s="22">
        <v>27483.041519999999</v>
      </c>
      <c r="F12" s="23">
        <v>2.0717212900660398</v>
      </c>
      <c r="G12" s="23"/>
    </row>
    <row r="13" spans="1:7" x14ac:dyDescent="0.2">
      <c r="A13" s="21" t="s">
        <v>581</v>
      </c>
      <c r="B13" s="21" t="s">
        <v>580</v>
      </c>
      <c r="C13" s="21" t="s">
        <v>212</v>
      </c>
      <c r="D13" s="24">
        <v>1387967</v>
      </c>
      <c r="E13" s="22">
        <v>25470.582419999999</v>
      </c>
      <c r="F13" s="23">
        <v>1.9200184896382499</v>
      </c>
      <c r="G13" s="23"/>
    </row>
    <row r="14" spans="1:7" x14ac:dyDescent="0.2">
      <c r="A14" s="21" t="s">
        <v>583</v>
      </c>
      <c r="B14" s="21" t="s">
        <v>582</v>
      </c>
      <c r="C14" s="21" t="s">
        <v>147</v>
      </c>
      <c r="D14" s="24">
        <v>1448723</v>
      </c>
      <c r="E14" s="22">
        <v>24768.817129999999</v>
      </c>
      <c r="F14" s="23">
        <v>1.8671181550495799</v>
      </c>
      <c r="G14" s="23"/>
    </row>
    <row r="15" spans="1:7" x14ac:dyDescent="0.2">
      <c r="A15" s="21" t="s">
        <v>532</v>
      </c>
      <c r="B15" s="21" t="s">
        <v>531</v>
      </c>
      <c r="C15" s="21" t="s">
        <v>117</v>
      </c>
      <c r="D15" s="24">
        <v>3220340</v>
      </c>
      <c r="E15" s="22">
        <v>24574.414540000002</v>
      </c>
      <c r="F15" s="23">
        <v>1.8524637368239301</v>
      </c>
      <c r="G15" s="23"/>
    </row>
    <row r="16" spans="1:7" x14ac:dyDescent="0.2">
      <c r="A16" s="21" t="s">
        <v>585</v>
      </c>
      <c r="B16" s="21" t="s">
        <v>584</v>
      </c>
      <c r="C16" s="21" t="s">
        <v>190</v>
      </c>
      <c r="D16" s="24">
        <v>1513099</v>
      </c>
      <c r="E16" s="22">
        <v>23324.42109</v>
      </c>
      <c r="F16" s="23">
        <v>1.75823697371536</v>
      </c>
      <c r="G16" s="23"/>
    </row>
    <row r="17" spans="1:7" x14ac:dyDescent="0.2">
      <c r="A17" s="21" t="s">
        <v>456</v>
      </c>
      <c r="B17" s="21" t="s">
        <v>455</v>
      </c>
      <c r="C17" s="21" t="s">
        <v>172</v>
      </c>
      <c r="D17" s="24">
        <v>4963469</v>
      </c>
      <c r="E17" s="22">
        <v>22549.039669999998</v>
      </c>
      <c r="F17" s="23">
        <v>1.6997873223342801</v>
      </c>
      <c r="G17" s="23"/>
    </row>
    <row r="18" spans="1:7" x14ac:dyDescent="0.2">
      <c r="A18" s="21" t="s">
        <v>205</v>
      </c>
      <c r="B18" s="21" t="s">
        <v>204</v>
      </c>
      <c r="C18" s="21" t="s">
        <v>177</v>
      </c>
      <c r="D18" s="24">
        <v>13503847</v>
      </c>
      <c r="E18" s="22">
        <v>22458.247950000001</v>
      </c>
      <c r="F18" s="23">
        <v>1.6929432785573599</v>
      </c>
      <c r="G18" s="23"/>
    </row>
    <row r="19" spans="1:7" x14ac:dyDescent="0.2">
      <c r="A19" s="21" t="s">
        <v>185</v>
      </c>
      <c r="B19" s="21" t="s">
        <v>184</v>
      </c>
      <c r="C19" s="21" t="s">
        <v>135</v>
      </c>
      <c r="D19" s="24">
        <v>13401420</v>
      </c>
      <c r="E19" s="22">
        <v>21703.599689999999</v>
      </c>
      <c r="F19" s="23">
        <v>1.6360565302105501</v>
      </c>
      <c r="G19" s="23"/>
    </row>
    <row r="20" spans="1:7" x14ac:dyDescent="0.2">
      <c r="A20" s="21" t="s">
        <v>587</v>
      </c>
      <c r="B20" s="21" t="s">
        <v>586</v>
      </c>
      <c r="C20" s="21" t="s">
        <v>220</v>
      </c>
      <c r="D20" s="24">
        <v>2030185</v>
      </c>
      <c r="E20" s="22">
        <v>21618.42497</v>
      </c>
      <c r="F20" s="23">
        <v>1.62963590603505</v>
      </c>
      <c r="G20" s="23"/>
    </row>
    <row r="21" spans="1:7" x14ac:dyDescent="0.2">
      <c r="A21" s="21" t="s">
        <v>174</v>
      </c>
      <c r="B21" s="21" t="s">
        <v>173</v>
      </c>
      <c r="C21" s="21" t="s">
        <v>172</v>
      </c>
      <c r="D21" s="24">
        <v>6900000</v>
      </c>
      <c r="E21" s="22">
        <v>20099.7</v>
      </c>
      <c r="F21" s="23">
        <v>1.5151516757574801</v>
      </c>
      <c r="G21" s="23"/>
    </row>
    <row r="22" spans="1:7" x14ac:dyDescent="0.2">
      <c r="A22" s="21" t="s">
        <v>201</v>
      </c>
      <c r="B22" s="21" t="s">
        <v>200</v>
      </c>
      <c r="C22" s="21" t="s">
        <v>183</v>
      </c>
      <c r="D22" s="24">
        <v>2029179</v>
      </c>
      <c r="E22" s="22">
        <v>20075.68244</v>
      </c>
      <c r="F22" s="23">
        <v>1.51334118872127</v>
      </c>
      <c r="G22" s="23"/>
    </row>
    <row r="23" spans="1:7" x14ac:dyDescent="0.2">
      <c r="A23" s="21" t="s">
        <v>105</v>
      </c>
      <c r="B23" s="21" t="s">
        <v>104</v>
      </c>
      <c r="C23" s="21" t="s">
        <v>106</v>
      </c>
      <c r="D23" s="24">
        <v>2072250</v>
      </c>
      <c r="E23" s="22">
        <v>19707.0975</v>
      </c>
      <c r="F23" s="23">
        <v>1.4855565904685599</v>
      </c>
      <c r="G23" s="23"/>
    </row>
    <row r="24" spans="1:7" x14ac:dyDescent="0.2">
      <c r="A24" s="21" t="s">
        <v>214</v>
      </c>
      <c r="B24" s="21" t="s">
        <v>213</v>
      </c>
      <c r="C24" s="21" t="s">
        <v>215</v>
      </c>
      <c r="D24" s="24">
        <v>2256472</v>
      </c>
      <c r="E24" s="22">
        <v>19486.892189999999</v>
      </c>
      <c r="F24" s="23">
        <v>1.4689571166228299</v>
      </c>
      <c r="G24" s="23"/>
    </row>
    <row r="25" spans="1:7" x14ac:dyDescent="0.2">
      <c r="A25" s="21" t="s">
        <v>534</v>
      </c>
      <c r="B25" s="21" t="s">
        <v>533</v>
      </c>
      <c r="C25" s="21" t="s">
        <v>117</v>
      </c>
      <c r="D25" s="24">
        <v>1956444</v>
      </c>
      <c r="E25" s="22">
        <v>19067.503219999999</v>
      </c>
      <c r="F25" s="23">
        <v>1.43734281886267</v>
      </c>
      <c r="G25" s="23"/>
    </row>
    <row r="26" spans="1:7" x14ac:dyDescent="0.2">
      <c r="A26" s="21" t="s">
        <v>589</v>
      </c>
      <c r="B26" s="21" t="s">
        <v>588</v>
      </c>
      <c r="C26" s="21" t="s">
        <v>125</v>
      </c>
      <c r="D26" s="24">
        <v>2432539</v>
      </c>
      <c r="E26" s="22">
        <v>18425.266660000001</v>
      </c>
      <c r="F26" s="23">
        <v>1.3889298674197801</v>
      </c>
      <c r="G26" s="23"/>
    </row>
    <row r="27" spans="1:7" x14ac:dyDescent="0.2">
      <c r="A27" s="21" t="s">
        <v>488</v>
      </c>
      <c r="B27" s="21" t="s">
        <v>487</v>
      </c>
      <c r="C27" s="21" t="s">
        <v>106</v>
      </c>
      <c r="D27" s="24">
        <v>7833644</v>
      </c>
      <c r="E27" s="22">
        <v>16742.847320000001</v>
      </c>
      <c r="F27" s="23">
        <v>1.2621060599834599</v>
      </c>
      <c r="G27" s="23"/>
    </row>
    <row r="28" spans="1:7" x14ac:dyDescent="0.2">
      <c r="A28" s="21" t="s">
        <v>211</v>
      </c>
      <c r="B28" s="21" t="s">
        <v>210</v>
      </c>
      <c r="C28" s="21" t="s">
        <v>212</v>
      </c>
      <c r="D28" s="24">
        <v>4214678</v>
      </c>
      <c r="E28" s="22">
        <v>16390.882740000001</v>
      </c>
      <c r="F28" s="23">
        <v>1.23557433447541</v>
      </c>
      <c r="G28" s="23"/>
    </row>
    <row r="29" spans="1:7" x14ac:dyDescent="0.2">
      <c r="A29" s="21" t="s">
        <v>169</v>
      </c>
      <c r="B29" s="21" t="s">
        <v>168</v>
      </c>
      <c r="C29" s="21" t="s">
        <v>138</v>
      </c>
      <c r="D29" s="24">
        <v>790459</v>
      </c>
      <c r="E29" s="22">
        <v>16093.74524</v>
      </c>
      <c r="F29" s="23">
        <v>1.2131755732473599</v>
      </c>
      <c r="G29" s="23"/>
    </row>
    <row r="30" spans="1:7" x14ac:dyDescent="0.2">
      <c r="A30" s="21" t="s">
        <v>591</v>
      </c>
      <c r="B30" s="21" t="s">
        <v>590</v>
      </c>
      <c r="C30" s="21" t="s">
        <v>183</v>
      </c>
      <c r="D30" s="24">
        <v>1098411</v>
      </c>
      <c r="E30" s="22">
        <v>15953.32136</v>
      </c>
      <c r="F30" s="23">
        <v>1.2025901676394</v>
      </c>
      <c r="G30" s="23"/>
    </row>
    <row r="31" spans="1:7" x14ac:dyDescent="0.2">
      <c r="A31" s="21" t="s">
        <v>593</v>
      </c>
      <c r="B31" s="21" t="s">
        <v>592</v>
      </c>
      <c r="C31" s="21" t="s">
        <v>106</v>
      </c>
      <c r="D31" s="24">
        <v>7429078</v>
      </c>
      <c r="E31" s="22">
        <v>15668.66841</v>
      </c>
      <c r="F31" s="23">
        <v>1.18113251433105</v>
      </c>
      <c r="G31" s="23"/>
    </row>
    <row r="32" spans="1:7" x14ac:dyDescent="0.2">
      <c r="A32" s="21" t="s">
        <v>595</v>
      </c>
      <c r="B32" s="21" t="s">
        <v>594</v>
      </c>
      <c r="C32" s="21" t="s">
        <v>172</v>
      </c>
      <c r="D32" s="24">
        <v>1300000</v>
      </c>
      <c r="E32" s="22">
        <v>15485.6</v>
      </c>
      <c r="F32" s="23">
        <v>1.1673324870575199</v>
      </c>
      <c r="G32" s="23"/>
    </row>
    <row r="33" spans="1:7" x14ac:dyDescent="0.2">
      <c r="A33" s="21" t="s">
        <v>505</v>
      </c>
      <c r="B33" s="21" t="s">
        <v>504</v>
      </c>
      <c r="C33" s="21" t="s">
        <v>106</v>
      </c>
      <c r="D33" s="24">
        <v>12199095</v>
      </c>
      <c r="E33" s="22">
        <v>15461.133</v>
      </c>
      <c r="F33" s="23">
        <v>1.1654881204226499</v>
      </c>
      <c r="G33" s="23"/>
    </row>
    <row r="34" spans="1:7" x14ac:dyDescent="0.2">
      <c r="A34" s="21" t="s">
        <v>222</v>
      </c>
      <c r="B34" s="21" t="s">
        <v>221</v>
      </c>
      <c r="C34" s="21" t="s">
        <v>177</v>
      </c>
      <c r="D34" s="24">
        <v>5126290</v>
      </c>
      <c r="E34" s="22">
        <v>15061.04002</v>
      </c>
      <c r="F34" s="23">
        <v>1.13532838922737</v>
      </c>
      <c r="G34" s="23"/>
    </row>
    <row r="35" spans="1:7" x14ac:dyDescent="0.2">
      <c r="A35" s="21" t="s">
        <v>490</v>
      </c>
      <c r="B35" s="21" t="s">
        <v>489</v>
      </c>
      <c r="C35" s="21" t="s">
        <v>491</v>
      </c>
      <c r="D35" s="24">
        <v>2750000</v>
      </c>
      <c r="E35" s="22">
        <v>14801.875</v>
      </c>
      <c r="F35" s="23">
        <v>1.1157920621005599</v>
      </c>
      <c r="G35" s="23"/>
    </row>
    <row r="36" spans="1:7" x14ac:dyDescent="0.2">
      <c r="A36" s="21" t="s">
        <v>119</v>
      </c>
      <c r="B36" s="21" t="s">
        <v>118</v>
      </c>
      <c r="C36" s="21" t="s">
        <v>106</v>
      </c>
      <c r="D36" s="24">
        <v>1306287</v>
      </c>
      <c r="E36" s="22">
        <v>14781.94369</v>
      </c>
      <c r="F36" s="23">
        <v>1.11428960396703</v>
      </c>
      <c r="G36" s="23"/>
    </row>
    <row r="37" spans="1:7" x14ac:dyDescent="0.2">
      <c r="A37" s="21" t="s">
        <v>207</v>
      </c>
      <c r="B37" s="21" t="s">
        <v>206</v>
      </c>
      <c r="C37" s="21" t="s">
        <v>125</v>
      </c>
      <c r="D37" s="24">
        <v>2000000</v>
      </c>
      <c r="E37" s="22">
        <v>14196</v>
      </c>
      <c r="F37" s="23">
        <v>1.07012011070081</v>
      </c>
      <c r="G37" s="23"/>
    </row>
    <row r="38" spans="1:7" x14ac:dyDescent="0.2">
      <c r="A38" s="21" t="s">
        <v>597</v>
      </c>
      <c r="B38" s="21" t="s">
        <v>596</v>
      </c>
      <c r="C38" s="21" t="s">
        <v>183</v>
      </c>
      <c r="D38" s="24">
        <v>2639823</v>
      </c>
      <c r="E38" s="22">
        <v>14123.05305</v>
      </c>
      <c r="F38" s="23">
        <v>1.06462123790501</v>
      </c>
      <c r="G38" s="23"/>
    </row>
    <row r="39" spans="1:7" x14ac:dyDescent="0.2">
      <c r="A39" s="21" t="s">
        <v>234</v>
      </c>
      <c r="B39" s="21" t="s">
        <v>233</v>
      </c>
      <c r="C39" s="21" t="s">
        <v>135</v>
      </c>
      <c r="D39" s="24">
        <v>3550000</v>
      </c>
      <c r="E39" s="22">
        <v>13797.075000000001</v>
      </c>
      <c r="F39" s="23">
        <v>1.04004842394671</v>
      </c>
      <c r="G39" s="23"/>
    </row>
    <row r="40" spans="1:7" x14ac:dyDescent="0.2">
      <c r="A40" s="21" t="s">
        <v>519</v>
      </c>
      <c r="B40" s="21" t="s">
        <v>518</v>
      </c>
      <c r="C40" s="21" t="s">
        <v>396</v>
      </c>
      <c r="D40" s="24">
        <v>2375380</v>
      </c>
      <c r="E40" s="22">
        <v>13489.783020000001</v>
      </c>
      <c r="F40" s="23">
        <v>1.01688419968247</v>
      </c>
      <c r="G40" s="23"/>
    </row>
    <row r="41" spans="1:7" x14ac:dyDescent="0.2">
      <c r="A41" s="21" t="s">
        <v>377</v>
      </c>
      <c r="B41" s="21" t="s">
        <v>376</v>
      </c>
      <c r="C41" s="21" t="s">
        <v>106</v>
      </c>
      <c r="D41" s="24">
        <v>4850000</v>
      </c>
      <c r="E41" s="22">
        <v>13446.625</v>
      </c>
      <c r="F41" s="23">
        <v>1.0136308702136001</v>
      </c>
      <c r="G41" s="23"/>
    </row>
    <row r="42" spans="1:7" x14ac:dyDescent="0.2">
      <c r="A42" s="21" t="s">
        <v>250</v>
      </c>
      <c r="B42" s="21" t="s">
        <v>249</v>
      </c>
      <c r="C42" s="21" t="s">
        <v>162</v>
      </c>
      <c r="D42" s="24">
        <v>523732</v>
      </c>
      <c r="E42" s="22">
        <v>13352.02361</v>
      </c>
      <c r="F42" s="23">
        <v>1.0064996466337801</v>
      </c>
      <c r="G42" s="23"/>
    </row>
    <row r="43" spans="1:7" x14ac:dyDescent="0.2">
      <c r="A43" s="21" t="s">
        <v>247</v>
      </c>
      <c r="B43" s="21" t="s">
        <v>246</v>
      </c>
      <c r="C43" s="21" t="s">
        <v>248</v>
      </c>
      <c r="D43" s="24">
        <v>5500000</v>
      </c>
      <c r="E43" s="22">
        <v>13172.5</v>
      </c>
      <c r="F43" s="23">
        <v>0.99296683278433895</v>
      </c>
      <c r="G43" s="23"/>
    </row>
    <row r="44" spans="1:7" x14ac:dyDescent="0.2">
      <c r="A44" s="21" t="s">
        <v>224</v>
      </c>
      <c r="B44" s="21" t="s">
        <v>223</v>
      </c>
      <c r="C44" s="21" t="s">
        <v>225</v>
      </c>
      <c r="D44" s="24">
        <v>739618</v>
      </c>
      <c r="E44" s="22">
        <v>13169.63811</v>
      </c>
      <c r="F44" s="23">
        <v>0.99275109834903197</v>
      </c>
      <c r="G44" s="23"/>
    </row>
    <row r="45" spans="1:7" x14ac:dyDescent="0.2">
      <c r="A45" s="21" t="s">
        <v>599</v>
      </c>
      <c r="B45" s="21" t="s">
        <v>598</v>
      </c>
      <c r="C45" s="21" t="s">
        <v>130</v>
      </c>
      <c r="D45" s="24">
        <v>1306390</v>
      </c>
      <c r="E45" s="22">
        <v>12873.16706</v>
      </c>
      <c r="F45" s="23">
        <v>0.97040257532525098</v>
      </c>
      <c r="G45" s="23"/>
    </row>
    <row r="46" spans="1:7" x14ac:dyDescent="0.2">
      <c r="A46" s="21" t="s">
        <v>513</v>
      </c>
      <c r="B46" s="21" t="s">
        <v>512</v>
      </c>
      <c r="C46" s="21" t="s">
        <v>130</v>
      </c>
      <c r="D46" s="24">
        <v>1489763</v>
      </c>
      <c r="E46" s="22">
        <v>12773.22796</v>
      </c>
      <c r="F46" s="23">
        <v>0.96286898552845401</v>
      </c>
      <c r="G46" s="23"/>
    </row>
    <row r="47" spans="1:7" x14ac:dyDescent="0.2">
      <c r="A47" s="21" t="s">
        <v>203</v>
      </c>
      <c r="B47" s="21" t="s">
        <v>202</v>
      </c>
      <c r="C47" s="21" t="s">
        <v>183</v>
      </c>
      <c r="D47" s="24">
        <v>98937</v>
      </c>
      <c r="E47" s="22">
        <v>12767.81985</v>
      </c>
      <c r="F47" s="23">
        <v>0.96246131243237898</v>
      </c>
      <c r="G47" s="23"/>
    </row>
    <row r="48" spans="1:7" x14ac:dyDescent="0.2">
      <c r="A48" s="21" t="s">
        <v>515</v>
      </c>
      <c r="B48" s="21" t="s">
        <v>514</v>
      </c>
      <c r="C48" s="21" t="s">
        <v>199</v>
      </c>
      <c r="D48" s="24">
        <v>6307493</v>
      </c>
      <c r="E48" s="22">
        <v>12621.29349</v>
      </c>
      <c r="F48" s="23">
        <v>0.95141589086406497</v>
      </c>
      <c r="G48" s="23"/>
    </row>
    <row r="49" spans="1:7" x14ac:dyDescent="0.2">
      <c r="A49" s="21" t="s">
        <v>601</v>
      </c>
      <c r="B49" s="21" t="s">
        <v>600</v>
      </c>
      <c r="C49" s="21" t="s">
        <v>199</v>
      </c>
      <c r="D49" s="24">
        <v>1362883</v>
      </c>
      <c r="E49" s="22">
        <v>12601.897660000001</v>
      </c>
      <c r="F49" s="23">
        <v>0.94995379817973602</v>
      </c>
      <c r="G49" s="23"/>
    </row>
    <row r="50" spans="1:7" x14ac:dyDescent="0.2">
      <c r="A50" s="21" t="s">
        <v>149</v>
      </c>
      <c r="B50" s="21" t="s">
        <v>148</v>
      </c>
      <c r="C50" s="21" t="s">
        <v>150</v>
      </c>
      <c r="D50" s="24">
        <v>700000</v>
      </c>
      <c r="E50" s="22">
        <v>11914</v>
      </c>
      <c r="F50" s="23">
        <v>0.89809883057829598</v>
      </c>
      <c r="G50" s="23"/>
    </row>
    <row r="51" spans="1:7" x14ac:dyDescent="0.2">
      <c r="A51" s="21" t="s">
        <v>603</v>
      </c>
      <c r="B51" s="21" t="s">
        <v>602</v>
      </c>
      <c r="C51" s="21" t="s">
        <v>215</v>
      </c>
      <c r="D51" s="24">
        <v>11200000</v>
      </c>
      <c r="E51" s="22">
        <v>11870.88</v>
      </c>
      <c r="F51" s="23">
        <v>0.89484836712567495</v>
      </c>
      <c r="G51" s="23"/>
    </row>
    <row r="52" spans="1:7" x14ac:dyDescent="0.2">
      <c r="A52" s="21" t="s">
        <v>195</v>
      </c>
      <c r="B52" s="21" t="s">
        <v>194</v>
      </c>
      <c r="C52" s="21" t="s">
        <v>196</v>
      </c>
      <c r="D52" s="24">
        <v>7000000</v>
      </c>
      <c r="E52" s="22">
        <v>11813.9</v>
      </c>
      <c r="F52" s="23">
        <v>0.89055311184899599</v>
      </c>
      <c r="G52" s="23"/>
    </row>
    <row r="53" spans="1:7" x14ac:dyDescent="0.2">
      <c r="A53" s="21" t="s">
        <v>605</v>
      </c>
      <c r="B53" s="21" t="s">
        <v>604</v>
      </c>
      <c r="C53" s="21" t="s">
        <v>106</v>
      </c>
      <c r="D53" s="24">
        <v>25253523</v>
      </c>
      <c r="E53" s="22">
        <v>11705.00791</v>
      </c>
      <c r="F53" s="23">
        <v>0.88234462950148596</v>
      </c>
      <c r="G53" s="23"/>
    </row>
    <row r="54" spans="1:7" x14ac:dyDescent="0.2">
      <c r="A54" s="21" t="s">
        <v>607</v>
      </c>
      <c r="B54" s="21" t="s">
        <v>606</v>
      </c>
      <c r="C54" s="21" t="s">
        <v>111</v>
      </c>
      <c r="D54" s="24">
        <v>1139035</v>
      </c>
      <c r="E54" s="22">
        <v>11335.67632</v>
      </c>
      <c r="F54" s="23">
        <v>0.85450374742371005</v>
      </c>
      <c r="G54" s="23"/>
    </row>
    <row r="55" spans="1:7" x14ac:dyDescent="0.2">
      <c r="A55" s="21" t="s">
        <v>382</v>
      </c>
      <c r="B55" s="21" t="s">
        <v>381</v>
      </c>
      <c r="C55" s="21" t="s">
        <v>230</v>
      </c>
      <c r="D55" s="24">
        <v>144499</v>
      </c>
      <c r="E55" s="22">
        <v>11265.142040000001</v>
      </c>
      <c r="F55" s="23">
        <v>0.84918674604854805</v>
      </c>
      <c r="G55" s="23"/>
    </row>
    <row r="56" spans="1:7" x14ac:dyDescent="0.2">
      <c r="A56" s="21" t="s">
        <v>609</v>
      </c>
      <c r="B56" s="21" t="s">
        <v>608</v>
      </c>
      <c r="C56" s="21" t="s">
        <v>183</v>
      </c>
      <c r="D56" s="24">
        <v>2868888</v>
      </c>
      <c r="E56" s="22">
        <v>11210.17986</v>
      </c>
      <c r="F56" s="23">
        <v>0.84504359768661796</v>
      </c>
      <c r="G56" s="23"/>
    </row>
    <row r="57" spans="1:7" x14ac:dyDescent="0.2">
      <c r="A57" s="21" t="s">
        <v>198</v>
      </c>
      <c r="B57" s="21" t="s">
        <v>197</v>
      </c>
      <c r="C57" s="21" t="s">
        <v>199</v>
      </c>
      <c r="D57" s="24">
        <v>1208245</v>
      </c>
      <c r="E57" s="22">
        <v>11101.35506</v>
      </c>
      <c r="F57" s="23">
        <v>0.83684018778080005</v>
      </c>
      <c r="G57" s="23"/>
    </row>
    <row r="58" spans="1:7" x14ac:dyDescent="0.2">
      <c r="A58" s="21" t="s">
        <v>611</v>
      </c>
      <c r="B58" s="21" t="s">
        <v>610</v>
      </c>
      <c r="C58" s="21" t="s">
        <v>199</v>
      </c>
      <c r="D58" s="24">
        <v>901135</v>
      </c>
      <c r="E58" s="22">
        <v>10844.258589999999</v>
      </c>
      <c r="F58" s="23">
        <v>0.81745979168773197</v>
      </c>
      <c r="G58" s="23"/>
    </row>
    <row r="59" spans="1:7" x14ac:dyDescent="0.2">
      <c r="A59" s="21" t="s">
        <v>521</v>
      </c>
      <c r="B59" s="21" t="s">
        <v>520</v>
      </c>
      <c r="C59" s="21" t="s">
        <v>125</v>
      </c>
      <c r="D59" s="24">
        <v>1560350</v>
      </c>
      <c r="E59" s="22">
        <v>10519.09953</v>
      </c>
      <c r="F59" s="23">
        <v>0.79294871467430805</v>
      </c>
      <c r="G59" s="23"/>
    </row>
    <row r="60" spans="1:7" x14ac:dyDescent="0.2">
      <c r="A60" s="21" t="s">
        <v>613</v>
      </c>
      <c r="B60" s="21" t="s">
        <v>612</v>
      </c>
      <c r="C60" s="21" t="s">
        <v>111</v>
      </c>
      <c r="D60" s="24">
        <v>5297684</v>
      </c>
      <c r="E60" s="22">
        <v>10506.89668</v>
      </c>
      <c r="F60" s="23">
        <v>0.79202884180921496</v>
      </c>
      <c r="G60" s="23"/>
    </row>
    <row r="61" spans="1:7" x14ac:dyDescent="0.2">
      <c r="A61" s="21" t="s">
        <v>615</v>
      </c>
      <c r="B61" s="21" t="s">
        <v>614</v>
      </c>
      <c r="C61" s="21" t="s">
        <v>369</v>
      </c>
      <c r="D61" s="24">
        <v>910911</v>
      </c>
      <c r="E61" s="22">
        <v>10440.86188</v>
      </c>
      <c r="F61" s="23">
        <v>0.78705101936020805</v>
      </c>
      <c r="G61" s="23"/>
    </row>
    <row r="62" spans="1:7" x14ac:dyDescent="0.2">
      <c r="A62" s="21" t="s">
        <v>617</v>
      </c>
      <c r="B62" s="21" t="s">
        <v>616</v>
      </c>
      <c r="C62" s="21" t="s">
        <v>212</v>
      </c>
      <c r="D62" s="24">
        <v>1600000</v>
      </c>
      <c r="E62" s="22">
        <v>10229.6</v>
      </c>
      <c r="F62" s="23">
        <v>0.77112571741512004</v>
      </c>
      <c r="G62" s="23"/>
    </row>
    <row r="63" spans="1:7" x14ac:dyDescent="0.2">
      <c r="A63" s="21" t="s">
        <v>619</v>
      </c>
      <c r="B63" s="21" t="s">
        <v>618</v>
      </c>
      <c r="C63" s="21" t="s">
        <v>215</v>
      </c>
      <c r="D63" s="24">
        <v>2215407</v>
      </c>
      <c r="E63" s="22">
        <v>10011.424230000001</v>
      </c>
      <c r="F63" s="23">
        <v>0.75467923395889003</v>
      </c>
      <c r="G63" s="23"/>
    </row>
    <row r="64" spans="1:7" x14ac:dyDescent="0.2">
      <c r="A64" s="21" t="s">
        <v>621</v>
      </c>
      <c r="B64" s="21" t="s">
        <v>620</v>
      </c>
      <c r="C64" s="21" t="s">
        <v>212</v>
      </c>
      <c r="D64" s="24">
        <v>165000</v>
      </c>
      <c r="E64" s="22">
        <v>9997.35</v>
      </c>
      <c r="F64" s="23">
        <v>0.75361829309064399</v>
      </c>
      <c r="G64" s="23"/>
    </row>
    <row r="65" spans="1:7" x14ac:dyDescent="0.2">
      <c r="A65" s="21" t="s">
        <v>507</v>
      </c>
      <c r="B65" s="21" t="s">
        <v>506</v>
      </c>
      <c r="C65" s="21" t="s">
        <v>147</v>
      </c>
      <c r="D65" s="24">
        <v>2230054</v>
      </c>
      <c r="E65" s="22">
        <v>9844.5733830000008</v>
      </c>
      <c r="F65" s="23">
        <v>0.74210171586490903</v>
      </c>
      <c r="G65" s="23"/>
    </row>
    <row r="66" spans="1:7" x14ac:dyDescent="0.2">
      <c r="A66" s="21" t="s">
        <v>182</v>
      </c>
      <c r="B66" s="21" t="s">
        <v>181</v>
      </c>
      <c r="C66" s="21" t="s">
        <v>183</v>
      </c>
      <c r="D66" s="24">
        <v>310000</v>
      </c>
      <c r="E66" s="22">
        <v>9599.77</v>
      </c>
      <c r="F66" s="23">
        <v>0.72364799486491604</v>
      </c>
      <c r="G66" s="23"/>
    </row>
    <row r="67" spans="1:7" x14ac:dyDescent="0.2">
      <c r="A67" s="21" t="s">
        <v>623</v>
      </c>
      <c r="B67" s="21" t="s">
        <v>622</v>
      </c>
      <c r="C67" s="21" t="s">
        <v>624</v>
      </c>
      <c r="D67" s="24">
        <v>2357202</v>
      </c>
      <c r="E67" s="22">
        <v>9516.0244739999998</v>
      </c>
      <c r="F67" s="23">
        <v>0.717335105913534</v>
      </c>
      <c r="G67" s="23"/>
    </row>
    <row r="68" spans="1:7" x14ac:dyDescent="0.2">
      <c r="A68" s="21" t="s">
        <v>626</v>
      </c>
      <c r="B68" s="21" t="s">
        <v>625</v>
      </c>
      <c r="C68" s="21" t="s">
        <v>165</v>
      </c>
      <c r="D68" s="24">
        <v>2000000</v>
      </c>
      <c r="E68" s="22">
        <v>9001</v>
      </c>
      <c r="F68" s="23">
        <v>0.67851163119315505</v>
      </c>
      <c r="G68" s="23"/>
    </row>
    <row r="69" spans="1:7" x14ac:dyDescent="0.2">
      <c r="A69" s="21" t="s">
        <v>628</v>
      </c>
      <c r="B69" s="21" t="s">
        <v>627</v>
      </c>
      <c r="C69" s="21" t="s">
        <v>212</v>
      </c>
      <c r="D69" s="24">
        <v>1449472</v>
      </c>
      <c r="E69" s="22">
        <v>8768.5808639999996</v>
      </c>
      <c r="F69" s="23">
        <v>0.66099145709162599</v>
      </c>
      <c r="G69" s="23"/>
    </row>
    <row r="70" spans="1:7" x14ac:dyDescent="0.2">
      <c r="A70" s="21" t="s">
        <v>630</v>
      </c>
      <c r="B70" s="21" t="s">
        <v>629</v>
      </c>
      <c r="C70" s="21" t="s">
        <v>172</v>
      </c>
      <c r="D70" s="24">
        <v>750000</v>
      </c>
      <c r="E70" s="22">
        <v>8751</v>
      </c>
      <c r="F70" s="23">
        <v>0.65966617982127496</v>
      </c>
      <c r="G70" s="23"/>
    </row>
    <row r="71" spans="1:7" x14ac:dyDescent="0.2">
      <c r="A71" s="21" t="s">
        <v>632</v>
      </c>
      <c r="B71" s="21" t="s">
        <v>631</v>
      </c>
      <c r="C71" s="21" t="s">
        <v>633</v>
      </c>
      <c r="D71" s="24">
        <v>2716504</v>
      </c>
      <c r="E71" s="22">
        <v>8563.7788600000003</v>
      </c>
      <c r="F71" s="23">
        <v>0.645553112262644</v>
      </c>
      <c r="G71" s="23"/>
    </row>
    <row r="72" spans="1:7" x14ac:dyDescent="0.2">
      <c r="A72" s="21" t="s">
        <v>252</v>
      </c>
      <c r="B72" s="21" t="s">
        <v>251</v>
      </c>
      <c r="C72" s="21" t="s">
        <v>138</v>
      </c>
      <c r="D72" s="24">
        <v>1365476</v>
      </c>
      <c r="E72" s="22">
        <v>8504.8672659999993</v>
      </c>
      <c r="F72" s="23">
        <v>0.64111224994277605</v>
      </c>
      <c r="G72" s="23"/>
    </row>
    <row r="73" spans="1:7" x14ac:dyDescent="0.2">
      <c r="A73" s="21" t="s">
        <v>525</v>
      </c>
      <c r="B73" s="21" t="s">
        <v>524</v>
      </c>
      <c r="C73" s="21" t="s">
        <v>165</v>
      </c>
      <c r="D73" s="24">
        <v>13793660</v>
      </c>
      <c r="E73" s="22">
        <v>8452.7548480000005</v>
      </c>
      <c r="F73" s="23">
        <v>0.637183921785616</v>
      </c>
      <c r="G73" s="23"/>
    </row>
    <row r="74" spans="1:7" x14ac:dyDescent="0.2">
      <c r="A74" s="21" t="s">
        <v>635</v>
      </c>
      <c r="B74" s="21" t="s">
        <v>634</v>
      </c>
      <c r="C74" s="21" t="s">
        <v>199</v>
      </c>
      <c r="D74" s="24">
        <v>993898</v>
      </c>
      <c r="E74" s="22">
        <v>8124.6192010000004</v>
      </c>
      <c r="F74" s="23">
        <v>0.61244846426994104</v>
      </c>
      <c r="G74" s="23"/>
    </row>
    <row r="75" spans="1:7" x14ac:dyDescent="0.2">
      <c r="A75" s="21" t="s">
        <v>637</v>
      </c>
      <c r="B75" s="21" t="s">
        <v>636</v>
      </c>
      <c r="C75" s="21" t="s">
        <v>130</v>
      </c>
      <c r="D75" s="24">
        <v>2088375</v>
      </c>
      <c r="E75" s="22">
        <v>8019.36</v>
      </c>
      <c r="F75" s="23">
        <v>0.60451383565438699</v>
      </c>
      <c r="G75" s="23"/>
    </row>
    <row r="76" spans="1:7" x14ac:dyDescent="0.2">
      <c r="A76" s="21" t="s">
        <v>638</v>
      </c>
      <c r="B76" s="21" t="s">
        <v>989</v>
      </c>
      <c r="C76" s="21" t="s">
        <v>225</v>
      </c>
      <c r="D76" s="24">
        <v>1071467</v>
      </c>
      <c r="E76" s="22">
        <v>8017.2518280000004</v>
      </c>
      <c r="F76" s="23">
        <v>0.60435491784274897</v>
      </c>
      <c r="G76" s="23"/>
    </row>
    <row r="77" spans="1:7" x14ac:dyDescent="0.2">
      <c r="A77" s="21" t="s">
        <v>640</v>
      </c>
      <c r="B77" s="21" t="s">
        <v>639</v>
      </c>
      <c r="C77" s="21" t="s">
        <v>117</v>
      </c>
      <c r="D77" s="24">
        <v>722610</v>
      </c>
      <c r="E77" s="22">
        <v>7932.08997</v>
      </c>
      <c r="F77" s="23">
        <v>0.59793526322803703</v>
      </c>
      <c r="G77" s="23"/>
    </row>
    <row r="78" spans="1:7" x14ac:dyDescent="0.2">
      <c r="A78" s="21" t="s">
        <v>642</v>
      </c>
      <c r="B78" s="21" t="s">
        <v>641</v>
      </c>
      <c r="C78" s="21" t="s">
        <v>177</v>
      </c>
      <c r="D78" s="24">
        <v>9255068</v>
      </c>
      <c r="E78" s="22">
        <v>7603.0383620000002</v>
      </c>
      <c r="F78" s="23">
        <v>0.57313075891842602</v>
      </c>
      <c r="G78" s="23"/>
    </row>
    <row r="79" spans="1:7" x14ac:dyDescent="0.2">
      <c r="A79" s="21" t="s">
        <v>644</v>
      </c>
      <c r="B79" s="21" t="s">
        <v>643</v>
      </c>
      <c r="C79" s="21" t="s">
        <v>199</v>
      </c>
      <c r="D79" s="24">
        <v>312695</v>
      </c>
      <c r="E79" s="22">
        <v>7537.5129749999996</v>
      </c>
      <c r="F79" s="23">
        <v>0.56819133694109702</v>
      </c>
      <c r="G79" s="23"/>
    </row>
    <row r="80" spans="1:7" x14ac:dyDescent="0.2">
      <c r="A80" s="21" t="s">
        <v>646</v>
      </c>
      <c r="B80" s="21" t="s">
        <v>645</v>
      </c>
      <c r="C80" s="21" t="s">
        <v>212</v>
      </c>
      <c r="D80" s="24">
        <v>1659420</v>
      </c>
      <c r="E80" s="22">
        <v>7512.19434</v>
      </c>
      <c r="F80" s="23">
        <v>0.56628277252231796</v>
      </c>
      <c r="G80" s="23"/>
    </row>
    <row r="81" spans="1:7" x14ac:dyDescent="0.2">
      <c r="A81" s="21" t="s">
        <v>648</v>
      </c>
      <c r="B81" s="21" t="s">
        <v>647</v>
      </c>
      <c r="C81" s="21" t="s">
        <v>183</v>
      </c>
      <c r="D81" s="24">
        <v>218389</v>
      </c>
      <c r="E81" s="22">
        <v>7388.9734259999996</v>
      </c>
      <c r="F81" s="23">
        <v>0.55699415755117598</v>
      </c>
      <c r="G81" s="23"/>
    </row>
    <row r="82" spans="1:7" x14ac:dyDescent="0.2">
      <c r="A82" s="21" t="s">
        <v>650</v>
      </c>
      <c r="B82" s="21" t="s">
        <v>649</v>
      </c>
      <c r="C82" s="21" t="s">
        <v>125</v>
      </c>
      <c r="D82" s="24">
        <v>5026504</v>
      </c>
      <c r="E82" s="22">
        <v>7059.2222179999999</v>
      </c>
      <c r="F82" s="23">
        <v>0.532136916130445</v>
      </c>
      <c r="G82" s="23"/>
    </row>
    <row r="83" spans="1:7" x14ac:dyDescent="0.2">
      <c r="A83" s="21" t="s">
        <v>652</v>
      </c>
      <c r="B83" s="21" t="s">
        <v>651</v>
      </c>
      <c r="C83" s="21" t="s">
        <v>230</v>
      </c>
      <c r="D83" s="24">
        <v>677684</v>
      </c>
      <c r="E83" s="22">
        <v>6939.48416</v>
      </c>
      <c r="F83" s="23">
        <v>0.52311084513283601</v>
      </c>
      <c r="G83" s="23"/>
    </row>
    <row r="84" spans="1:7" x14ac:dyDescent="0.2">
      <c r="A84" s="21" t="s">
        <v>654</v>
      </c>
      <c r="B84" s="21" t="s">
        <v>653</v>
      </c>
      <c r="C84" s="21" t="s">
        <v>199</v>
      </c>
      <c r="D84" s="24">
        <v>2023000</v>
      </c>
      <c r="E84" s="22">
        <v>6736.59</v>
      </c>
      <c r="F84" s="23">
        <v>0.50781631702916297</v>
      </c>
      <c r="G84" s="23"/>
    </row>
    <row r="85" spans="1:7" x14ac:dyDescent="0.2">
      <c r="A85" s="21" t="s">
        <v>656</v>
      </c>
      <c r="B85" s="21" t="s">
        <v>655</v>
      </c>
      <c r="C85" s="21" t="s">
        <v>172</v>
      </c>
      <c r="D85" s="24">
        <v>2399107</v>
      </c>
      <c r="E85" s="22">
        <v>6484.7862210000003</v>
      </c>
      <c r="F85" s="23">
        <v>0.488834893539563</v>
      </c>
      <c r="G85" s="23"/>
    </row>
    <row r="86" spans="1:7" x14ac:dyDescent="0.2">
      <c r="A86" s="21" t="s">
        <v>658</v>
      </c>
      <c r="B86" s="21" t="s">
        <v>657</v>
      </c>
      <c r="C86" s="21" t="s">
        <v>396</v>
      </c>
      <c r="D86" s="24">
        <v>2000000</v>
      </c>
      <c r="E86" s="22">
        <v>6317</v>
      </c>
      <c r="F86" s="23">
        <v>0.47618686526465498</v>
      </c>
      <c r="G86" s="23"/>
    </row>
    <row r="87" spans="1:7" x14ac:dyDescent="0.2">
      <c r="A87" s="21" t="s">
        <v>229</v>
      </c>
      <c r="B87" s="21" t="s">
        <v>228</v>
      </c>
      <c r="C87" s="21" t="s">
        <v>230</v>
      </c>
      <c r="D87" s="24">
        <v>293541</v>
      </c>
      <c r="E87" s="22">
        <v>6259.7618249999996</v>
      </c>
      <c r="F87" s="23">
        <v>0.47187214829034402</v>
      </c>
      <c r="G87" s="23"/>
    </row>
    <row r="88" spans="1:7" x14ac:dyDescent="0.2">
      <c r="A88" s="21" t="s">
        <v>660</v>
      </c>
      <c r="B88" s="21" t="s">
        <v>659</v>
      </c>
      <c r="C88" s="21" t="s">
        <v>125</v>
      </c>
      <c r="D88" s="24">
        <v>900730</v>
      </c>
      <c r="E88" s="22">
        <v>6216.3880950000002</v>
      </c>
      <c r="F88" s="23">
        <v>0.46860255821221602</v>
      </c>
      <c r="G88" s="23"/>
    </row>
    <row r="89" spans="1:7" x14ac:dyDescent="0.2">
      <c r="A89" s="21" t="s">
        <v>509</v>
      </c>
      <c r="B89" s="21" t="s">
        <v>508</v>
      </c>
      <c r="C89" s="21" t="s">
        <v>153</v>
      </c>
      <c r="D89" s="24">
        <v>2000000</v>
      </c>
      <c r="E89" s="22">
        <v>6191</v>
      </c>
      <c r="F89" s="23">
        <v>0.46668875777322799</v>
      </c>
      <c r="G89" s="23"/>
    </row>
    <row r="90" spans="1:7" x14ac:dyDescent="0.2">
      <c r="A90" s="21" t="s">
        <v>662</v>
      </c>
      <c r="B90" s="21" t="s">
        <v>661</v>
      </c>
      <c r="C90" s="21" t="s">
        <v>147</v>
      </c>
      <c r="D90" s="24">
        <v>2025592</v>
      </c>
      <c r="E90" s="22">
        <v>5913.7158440000003</v>
      </c>
      <c r="F90" s="23">
        <v>0.44578657746086497</v>
      </c>
      <c r="G90" s="23"/>
    </row>
    <row r="91" spans="1:7" x14ac:dyDescent="0.2">
      <c r="A91" s="21" t="s">
        <v>664</v>
      </c>
      <c r="B91" s="21" t="s">
        <v>663</v>
      </c>
      <c r="C91" s="21" t="s">
        <v>117</v>
      </c>
      <c r="D91" s="24">
        <v>1650000</v>
      </c>
      <c r="E91" s="22">
        <v>5823.6750000000002</v>
      </c>
      <c r="F91" s="23">
        <v>0.438999136072525</v>
      </c>
      <c r="G91" s="23"/>
    </row>
    <row r="92" spans="1:7" x14ac:dyDescent="0.2">
      <c r="A92" s="21" t="s">
        <v>666</v>
      </c>
      <c r="B92" s="21" t="s">
        <v>665</v>
      </c>
      <c r="C92" s="21" t="s">
        <v>396</v>
      </c>
      <c r="D92" s="24">
        <v>30597</v>
      </c>
      <c r="E92" s="22">
        <v>5507.7659700000004</v>
      </c>
      <c r="F92" s="23">
        <v>0.41518534302131399</v>
      </c>
      <c r="G92" s="23"/>
    </row>
    <row r="93" spans="1:7" x14ac:dyDescent="0.2">
      <c r="A93" s="21" t="s">
        <v>668</v>
      </c>
      <c r="B93" s="21" t="s">
        <v>667</v>
      </c>
      <c r="C93" s="21" t="s">
        <v>125</v>
      </c>
      <c r="D93" s="24">
        <v>923838</v>
      </c>
      <c r="E93" s="22">
        <v>5188.2742079999998</v>
      </c>
      <c r="F93" s="23">
        <v>0.39110147716336602</v>
      </c>
      <c r="G93" s="23"/>
    </row>
    <row r="94" spans="1:7" x14ac:dyDescent="0.2">
      <c r="A94" s="21" t="s">
        <v>670</v>
      </c>
      <c r="B94" s="21" t="s">
        <v>669</v>
      </c>
      <c r="C94" s="21" t="s">
        <v>199</v>
      </c>
      <c r="D94" s="24">
        <v>1031193</v>
      </c>
      <c r="E94" s="22">
        <v>5155.9650000000001</v>
      </c>
      <c r="F94" s="23">
        <v>0.38866595073045401</v>
      </c>
      <c r="G94" s="23"/>
    </row>
    <row r="95" spans="1:7" x14ac:dyDescent="0.2">
      <c r="A95" s="21" t="s">
        <v>672</v>
      </c>
      <c r="B95" s="21" t="s">
        <v>671</v>
      </c>
      <c r="C95" s="21" t="s">
        <v>172</v>
      </c>
      <c r="D95" s="24">
        <v>804108</v>
      </c>
      <c r="E95" s="22">
        <v>5107.6940160000004</v>
      </c>
      <c r="F95" s="23">
        <v>0.38502719680387498</v>
      </c>
      <c r="G95" s="23"/>
    </row>
    <row r="96" spans="1:7" x14ac:dyDescent="0.2">
      <c r="A96" s="21" t="s">
        <v>674</v>
      </c>
      <c r="B96" s="21" t="s">
        <v>673</v>
      </c>
      <c r="C96" s="21" t="s">
        <v>575</v>
      </c>
      <c r="D96" s="24">
        <v>1382971</v>
      </c>
      <c r="E96" s="22">
        <v>4563.1128150000004</v>
      </c>
      <c r="F96" s="23">
        <v>0.34397568263793299</v>
      </c>
      <c r="G96" s="23"/>
    </row>
    <row r="97" spans="1:9" x14ac:dyDescent="0.2">
      <c r="A97" s="21" t="s">
        <v>676</v>
      </c>
      <c r="B97" s="21" t="s">
        <v>675</v>
      </c>
      <c r="C97" s="21" t="s">
        <v>215</v>
      </c>
      <c r="D97" s="24">
        <v>519837</v>
      </c>
      <c r="E97" s="22">
        <v>4535.5778250000003</v>
      </c>
      <c r="F97" s="23">
        <v>0.34190004537765301</v>
      </c>
      <c r="G97" s="23"/>
    </row>
    <row r="98" spans="1:9" x14ac:dyDescent="0.2">
      <c r="A98" s="21" t="s">
        <v>678</v>
      </c>
      <c r="B98" s="21" t="s">
        <v>677</v>
      </c>
      <c r="C98" s="21" t="s">
        <v>220</v>
      </c>
      <c r="D98" s="24">
        <v>612600</v>
      </c>
      <c r="E98" s="22">
        <v>4433.0798999999997</v>
      </c>
      <c r="F98" s="23">
        <v>0.33417356673242798</v>
      </c>
      <c r="G98" s="23"/>
    </row>
    <row r="99" spans="1:9" x14ac:dyDescent="0.2">
      <c r="A99" s="21" t="s">
        <v>680</v>
      </c>
      <c r="B99" s="21" t="s">
        <v>679</v>
      </c>
      <c r="C99" s="21" t="s">
        <v>183</v>
      </c>
      <c r="D99" s="24">
        <v>9280831</v>
      </c>
      <c r="E99" s="22">
        <v>4242.2678500000002</v>
      </c>
      <c r="F99" s="23">
        <v>0.319789809894654</v>
      </c>
      <c r="G99" s="23"/>
    </row>
    <row r="100" spans="1:9" x14ac:dyDescent="0.2">
      <c r="A100" s="21" t="s">
        <v>682</v>
      </c>
      <c r="B100" s="21" t="s">
        <v>681</v>
      </c>
      <c r="C100" s="21" t="s">
        <v>177</v>
      </c>
      <c r="D100" s="24">
        <v>2500000</v>
      </c>
      <c r="E100" s="22">
        <v>4200.75</v>
      </c>
      <c r="F100" s="23">
        <v>0.31666011940169397</v>
      </c>
      <c r="G100" s="23"/>
    </row>
    <row r="101" spans="1:9" x14ac:dyDescent="0.2">
      <c r="A101" s="21" t="s">
        <v>684</v>
      </c>
      <c r="B101" s="21" t="s">
        <v>683</v>
      </c>
      <c r="C101" s="21" t="s">
        <v>183</v>
      </c>
      <c r="D101" s="24">
        <v>300000</v>
      </c>
      <c r="E101" s="22">
        <v>3882</v>
      </c>
      <c r="F101" s="23">
        <v>0.29263216890254701</v>
      </c>
      <c r="G101" s="23"/>
    </row>
    <row r="102" spans="1:9" x14ac:dyDescent="0.2">
      <c r="A102" s="21" t="s">
        <v>686</v>
      </c>
      <c r="B102" s="21" t="s">
        <v>685</v>
      </c>
      <c r="C102" s="21" t="s">
        <v>172</v>
      </c>
      <c r="D102" s="24">
        <v>1292189</v>
      </c>
      <c r="E102" s="22">
        <v>3753.1629509999998</v>
      </c>
      <c r="F102" s="23">
        <v>0.282920199535243</v>
      </c>
      <c r="G102" s="23"/>
    </row>
    <row r="103" spans="1:9" x14ac:dyDescent="0.2">
      <c r="A103" s="21" t="s">
        <v>688</v>
      </c>
      <c r="B103" s="21" t="s">
        <v>687</v>
      </c>
      <c r="C103" s="21" t="s">
        <v>575</v>
      </c>
      <c r="D103" s="24">
        <v>237080</v>
      </c>
      <c r="E103" s="22">
        <v>2361.0797200000002</v>
      </c>
      <c r="F103" s="23">
        <v>0.17798245219356501</v>
      </c>
      <c r="G103" s="23"/>
    </row>
    <row r="104" spans="1:9" x14ac:dyDescent="0.2">
      <c r="A104" s="21" t="s">
        <v>690</v>
      </c>
      <c r="B104" s="21" t="s">
        <v>689</v>
      </c>
      <c r="C104" s="21" t="s">
        <v>691</v>
      </c>
      <c r="D104" s="24">
        <v>1892146</v>
      </c>
      <c r="E104" s="22">
        <v>2177.8600459999998</v>
      </c>
      <c r="F104" s="23">
        <v>0.16417102236660999</v>
      </c>
      <c r="G104" s="23"/>
    </row>
    <row r="105" spans="1:9" x14ac:dyDescent="0.2">
      <c r="A105" s="21" t="s">
        <v>693</v>
      </c>
      <c r="B105" s="21" t="s">
        <v>692</v>
      </c>
      <c r="C105" s="21" t="s">
        <v>125</v>
      </c>
      <c r="D105" s="24">
        <v>1071467</v>
      </c>
      <c r="E105" s="22">
        <v>2115.0758580000002</v>
      </c>
      <c r="F105" s="23">
        <v>0.159438236919102</v>
      </c>
      <c r="G105" s="23"/>
    </row>
    <row r="106" spans="1:9" x14ac:dyDescent="0.2">
      <c r="A106" s="21" t="s">
        <v>548</v>
      </c>
      <c r="B106" s="21" t="s">
        <v>547</v>
      </c>
      <c r="C106" s="21" t="s">
        <v>225</v>
      </c>
      <c r="D106" s="24">
        <v>47634</v>
      </c>
      <c r="E106" s="22">
        <v>23.731258799999999</v>
      </c>
      <c r="F106" s="23">
        <v>1.78890513483556E-3</v>
      </c>
      <c r="G106" s="23"/>
    </row>
    <row r="107" spans="1:9" x14ac:dyDescent="0.2">
      <c r="A107" s="20" t="s">
        <v>27</v>
      </c>
      <c r="B107" s="20"/>
      <c r="C107" s="20"/>
      <c r="D107" s="20"/>
      <c r="E107" s="25">
        <f>SUM(E7:E106)</f>
        <v>1253624.5529378003</v>
      </c>
      <c r="F107" s="26">
        <f>SUM(F7:F106)</f>
        <v>94.500482203934681</v>
      </c>
      <c r="G107" s="23"/>
      <c r="H107" s="14"/>
      <c r="I107" s="14"/>
    </row>
    <row r="108" spans="1:9" x14ac:dyDescent="0.2">
      <c r="A108" s="21"/>
      <c r="B108" s="21"/>
      <c r="C108" s="21"/>
      <c r="D108" s="21"/>
      <c r="E108" s="22"/>
      <c r="F108" s="23"/>
      <c r="G108" s="23"/>
    </row>
    <row r="109" spans="1:9" x14ac:dyDescent="0.2">
      <c r="A109" s="20" t="s">
        <v>28</v>
      </c>
      <c r="B109" s="21"/>
      <c r="C109" s="21"/>
      <c r="D109" s="21"/>
      <c r="E109" s="22"/>
      <c r="F109" s="23"/>
      <c r="G109" s="23"/>
    </row>
    <row r="110" spans="1:9" x14ac:dyDescent="0.2">
      <c r="A110" s="20" t="s">
        <v>33</v>
      </c>
      <c r="B110" s="21"/>
      <c r="C110" s="21"/>
      <c r="D110" s="21"/>
      <c r="E110" s="22"/>
      <c r="F110" s="23"/>
      <c r="G110" s="23"/>
    </row>
    <row r="111" spans="1:9" x14ac:dyDescent="0.2">
      <c r="A111" s="21" t="s">
        <v>275</v>
      </c>
      <c r="B111" s="21" t="s">
        <v>1449</v>
      </c>
      <c r="C111" s="21" t="s">
        <v>35</v>
      </c>
      <c r="D111" s="24">
        <v>2500000</v>
      </c>
      <c r="E111" s="22">
        <v>2484.1975000000002</v>
      </c>
      <c r="F111" s="23">
        <v>0.18726329273757999</v>
      </c>
      <c r="G111" s="23">
        <v>5.3996000000000004</v>
      </c>
    </row>
    <row r="112" spans="1:9" x14ac:dyDescent="0.2">
      <c r="A112" s="20" t="s">
        <v>27</v>
      </c>
      <c r="B112" s="20"/>
      <c r="C112" s="20"/>
      <c r="D112" s="20"/>
      <c r="E112" s="25">
        <f>SUM(E110:E111)</f>
        <v>2484.1975000000002</v>
      </c>
      <c r="F112" s="26">
        <f>SUM(F110:F111)</f>
        <v>0.18726329273757999</v>
      </c>
      <c r="G112" s="20"/>
      <c r="H112" s="14"/>
      <c r="I112" s="14"/>
    </row>
    <row r="113" spans="1:9" x14ac:dyDescent="0.2">
      <c r="A113" s="21"/>
      <c r="B113" s="21"/>
      <c r="C113" s="21"/>
      <c r="D113" s="21"/>
      <c r="E113" s="22"/>
      <c r="F113" s="23"/>
      <c r="G113" s="20"/>
    </row>
    <row r="114" spans="1:9" x14ac:dyDescent="0.2">
      <c r="A114" s="20" t="s">
        <v>37</v>
      </c>
      <c r="B114" s="20"/>
      <c r="C114" s="20"/>
      <c r="D114" s="20"/>
      <c r="E114" s="25">
        <f>E107+E112</f>
        <v>1256108.7504378003</v>
      </c>
      <c r="F114" s="26">
        <f>F107+F112</f>
        <v>94.687745496672264</v>
      </c>
      <c r="G114" s="20"/>
      <c r="H114" s="14"/>
      <c r="I114" s="14"/>
    </row>
    <row r="115" spans="1:9" x14ac:dyDescent="0.2">
      <c r="A115" s="20"/>
      <c r="B115" s="20"/>
      <c r="C115" s="20"/>
      <c r="D115" s="20"/>
      <c r="E115" s="25"/>
      <c r="F115" s="26"/>
      <c r="G115" s="21"/>
      <c r="H115" s="14"/>
      <c r="I115" s="14"/>
    </row>
    <row r="116" spans="1:9" x14ac:dyDescent="0.2">
      <c r="A116" s="20" t="s">
        <v>39</v>
      </c>
      <c r="B116" s="20"/>
      <c r="C116" s="20"/>
      <c r="D116" s="20"/>
      <c r="E116" s="25">
        <f>E118-(E107+E112)</f>
        <v>70471.308944799704</v>
      </c>
      <c r="F116" s="59">
        <f>F118-(F107+F112)</f>
        <v>5.3122545033277362</v>
      </c>
      <c r="G116" s="21"/>
      <c r="H116" s="14"/>
      <c r="I116" s="14"/>
    </row>
    <row r="117" spans="1:9" x14ac:dyDescent="0.2">
      <c r="A117" s="20"/>
      <c r="B117" s="20"/>
      <c r="C117" s="20"/>
      <c r="D117" s="20"/>
      <c r="E117" s="25"/>
      <c r="F117" s="59"/>
      <c r="G117" s="20"/>
      <c r="H117" s="14"/>
      <c r="I117" s="14"/>
    </row>
    <row r="118" spans="1:9" x14ac:dyDescent="0.2">
      <c r="A118" s="27" t="s">
        <v>38</v>
      </c>
      <c r="B118" s="27"/>
      <c r="C118" s="27"/>
      <c r="D118" s="27"/>
      <c r="E118" s="28">
        <v>1326580.0593826</v>
      </c>
      <c r="F118" s="29">
        <v>100</v>
      </c>
      <c r="G118" s="27"/>
      <c r="H118" s="14"/>
      <c r="I118" s="14"/>
    </row>
    <row r="119" spans="1:9" x14ac:dyDescent="0.2">
      <c r="A119" s="7" t="s">
        <v>1494</v>
      </c>
      <c r="F119" s="71" t="s">
        <v>933</v>
      </c>
    </row>
    <row r="120" spans="1:9" x14ac:dyDescent="0.2">
      <c r="F120" s="71"/>
    </row>
    <row r="121" spans="1:9" x14ac:dyDescent="0.2">
      <c r="A121" s="7" t="s">
        <v>1434</v>
      </c>
    </row>
    <row r="122" spans="1:9" x14ac:dyDescent="0.2">
      <c r="A122" s="14" t="s">
        <v>41</v>
      </c>
    </row>
    <row r="123" spans="1:9" x14ac:dyDescent="0.2">
      <c r="A123" s="14" t="s">
        <v>42</v>
      </c>
    </row>
    <row r="124" spans="1:9" x14ac:dyDescent="0.2">
      <c r="A124" s="14" t="s">
        <v>43</v>
      </c>
      <c r="B124" s="14"/>
      <c r="C124" s="30" t="s">
        <v>987</v>
      </c>
      <c r="D124" s="14" t="s">
        <v>44</v>
      </c>
    </row>
    <row r="125" spans="1:9" x14ac:dyDescent="0.2">
      <c r="A125" s="7" t="s">
        <v>46</v>
      </c>
      <c r="C125" s="31">
        <v>151.6353</v>
      </c>
      <c r="D125" s="31">
        <v>164.77279999999999</v>
      </c>
    </row>
    <row r="126" spans="1:9" x14ac:dyDescent="0.2">
      <c r="A126" s="7" t="s">
        <v>47</v>
      </c>
      <c r="C126" s="31">
        <v>42.088500000000003</v>
      </c>
      <c r="D126" s="31">
        <v>45.734999999999999</v>
      </c>
    </row>
    <row r="127" spans="1:9" x14ac:dyDescent="0.2">
      <c r="A127" s="7" t="s">
        <v>48</v>
      </c>
      <c r="C127" s="31">
        <v>171.2022</v>
      </c>
      <c r="D127" s="31">
        <v>186.81290000000001</v>
      </c>
    </row>
    <row r="128" spans="1:9" x14ac:dyDescent="0.2">
      <c r="A128" s="7" t="s">
        <v>49</v>
      </c>
      <c r="C128" s="31">
        <v>49.572600000000001</v>
      </c>
      <c r="D128" s="31">
        <v>54.091500000000003</v>
      </c>
    </row>
    <row r="130" spans="1:9" x14ac:dyDescent="0.2">
      <c r="A130" s="7" t="s">
        <v>54</v>
      </c>
    </row>
    <row r="131" spans="1:9" x14ac:dyDescent="0.2">
      <c r="A131" s="7" t="s">
        <v>988</v>
      </c>
    </row>
    <row r="133" spans="1:9" x14ac:dyDescent="0.2">
      <c r="A133" s="14" t="s">
        <v>50</v>
      </c>
      <c r="D133" s="30" t="s">
        <v>56</v>
      </c>
    </row>
    <row r="135" spans="1:9" x14ac:dyDescent="0.2">
      <c r="A135" s="14" t="s">
        <v>281</v>
      </c>
      <c r="D135" s="36">
        <v>0.11936756002032937</v>
      </c>
    </row>
    <row r="137" spans="1:9" x14ac:dyDescent="0.2">
      <c r="A137" s="14" t="s">
        <v>957</v>
      </c>
      <c r="D137" s="30" t="s">
        <v>56</v>
      </c>
    </row>
    <row r="139" spans="1:9" x14ac:dyDescent="0.2">
      <c r="A139" s="56" t="s">
        <v>958</v>
      </c>
      <c r="B139" s="56"/>
      <c r="C139" s="56"/>
      <c r="D139" s="56"/>
      <c r="E139" s="56"/>
      <c r="F139" s="56"/>
      <c r="G139" s="57"/>
      <c r="H139" s="56"/>
      <c r="I139" s="56"/>
    </row>
    <row r="140" spans="1:9" x14ac:dyDescent="0.2">
      <c r="A140" s="66"/>
      <c r="B140" s="57"/>
      <c r="C140" s="57"/>
      <c r="D140" s="57"/>
      <c r="E140" s="11"/>
      <c r="G140" s="11"/>
      <c r="H140" s="57"/>
      <c r="I140" s="57"/>
    </row>
    <row r="141" spans="1:9" x14ac:dyDescent="0.2">
      <c r="A141" s="56" t="s">
        <v>993</v>
      </c>
      <c r="B141" s="57"/>
      <c r="C141" s="57"/>
      <c r="D141" s="57"/>
      <c r="E141" s="11"/>
      <c r="G141" s="11"/>
      <c r="H141" s="57"/>
      <c r="I141" s="57"/>
    </row>
    <row r="142" spans="1:9" x14ac:dyDescent="0.2">
      <c r="A142" s="66"/>
      <c r="B142" s="57"/>
      <c r="C142" s="57"/>
      <c r="D142" s="57"/>
      <c r="E142" s="11"/>
      <c r="G142" s="11"/>
      <c r="H142" s="57"/>
      <c r="I142" s="57"/>
    </row>
    <row r="143" spans="1:9" x14ac:dyDescent="0.2">
      <c r="A143" s="57"/>
      <c r="B143" s="57"/>
      <c r="C143" s="57"/>
      <c r="D143" s="57"/>
      <c r="E143" s="11"/>
      <c r="G143" s="11"/>
      <c r="H143" s="57"/>
      <c r="I143" s="57"/>
    </row>
    <row r="144" spans="1:9" x14ac:dyDescent="0.2">
      <c r="A144" s="57"/>
      <c r="B144" s="57"/>
      <c r="C144" s="57"/>
      <c r="D144" s="57"/>
      <c r="E144" s="11"/>
      <c r="G144" s="11"/>
      <c r="H144" s="57"/>
      <c r="I144" s="57"/>
    </row>
    <row r="145" spans="1:9" x14ac:dyDescent="0.2">
      <c r="A145" s="57"/>
      <c r="B145" s="57"/>
      <c r="C145" s="57"/>
      <c r="D145" s="57"/>
      <c r="E145" s="11"/>
      <c r="G145" s="11"/>
      <c r="H145" s="57"/>
      <c r="I145" s="57"/>
    </row>
    <row r="146" spans="1:9" x14ac:dyDescent="0.2">
      <c r="A146" s="57"/>
      <c r="B146" s="57"/>
      <c r="C146" s="57"/>
      <c r="D146" s="57"/>
      <c r="E146" s="11"/>
      <c r="G146" s="11"/>
      <c r="H146" s="57"/>
      <c r="I146" s="57"/>
    </row>
    <row r="147" spans="1:9" x14ac:dyDescent="0.2">
      <c r="A147" s="57"/>
      <c r="B147" s="57"/>
      <c r="C147" s="57"/>
      <c r="D147" s="57"/>
      <c r="E147" s="11"/>
      <c r="G147" s="11"/>
      <c r="H147" s="57"/>
      <c r="I147" s="57"/>
    </row>
    <row r="148" spans="1:9" x14ac:dyDescent="0.2">
      <c r="A148" s="57"/>
      <c r="B148" s="57"/>
      <c r="C148" s="57"/>
      <c r="D148" s="57"/>
      <c r="E148" s="11"/>
      <c r="G148" s="11"/>
      <c r="H148" s="57"/>
      <c r="I148" s="57"/>
    </row>
    <row r="149" spans="1:9" x14ac:dyDescent="0.2">
      <c r="A149" s="57"/>
      <c r="B149" s="57"/>
      <c r="C149" s="57"/>
      <c r="D149" s="57"/>
      <c r="E149" s="11"/>
      <c r="G149" s="11"/>
      <c r="H149" s="57"/>
      <c r="I149" s="57"/>
    </row>
    <row r="150" spans="1:9" x14ac:dyDescent="0.2">
      <c r="A150" s="57"/>
      <c r="B150" s="57"/>
      <c r="C150" s="57"/>
      <c r="D150" s="57"/>
      <c r="E150" s="11"/>
      <c r="G150" s="11"/>
      <c r="H150" s="57"/>
      <c r="I150" s="57"/>
    </row>
    <row r="151" spans="1:9" x14ac:dyDescent="0.2">
      <c r="A151" s="57"/>
      <c r="B151" s="57"/>
      <c r="C151" s="57"/>
      <c r="D151" s="57"/>
      <c r="E151" s="11"/>
      <c r="G151" s="11"/>
      <c r="H151" s="57"/>
      <c r="I151" s="57"/>
    </row>
    <row r="152" spans="1:9" x14ac:dyDescent="0.2">
      <c r="A152" s="57"/>
      <c r="B152" s="57"/>
      <c r="C152" s="57"/>
      <c r="D152" s="57"/>
      <c r="E152" s="11"/>
      <c r="G152" s="11"/>
      <c r="H152" s="57"/>
      <c r="I152" s="57"/>
    </row>
    <row r="153" spans="1:9" x14ac:dyDescent="0.2">
      <c r="A153" s="57"/>
      <c r="B153" s="57"/>
      <c r="C153" s="57"/>
      <c r="D153" s="57"/>
      <c r="E153" s="11"/>
      <c r="G153" s="11"/>
      <c r="H153" s="57"/>
      <c r="I153" s="57"/>
    </row>
    <row r="154" spans="1:9" x14ac:dyDescent="0.2">
      <c r="A154" s="57"/>
      <c r="B154" s="57"/>
      <c r="C154" s="57"/>
      <c r="D154" s="57"/>
      <c r="E154" s="11"/>
      <c r="G154" s="11"/>
      <c r="H154" s="57"/>
      <c r="I154" s="57"/>
    </row>
    <row r="155" spans="1:9" x14ac:dyDescent="0.2">
      <c r="A155" s="57"/>
      <c r="B155" s="57"/>
      <c r="C155" s="57"/>
      <c r="D155" s="57"/>
      <c r="E155" s="11"/>
      <c r="G155" s="11"/>
      <c r="H155" s="57"/>
      <c r="I155" s="57"/>
    </row>
    <row r="156" spans="1:9" x14ac:dyDescent="0.2">
      <c r="A156" s="57"/>
      <c r="B156" s="57"/>
      <c r="C156" s="57"/>
      <c r="D156" s="57"/>
      <c r="E156" s="11"/>
      <c r="G156" s="11"/>
      <c r="H156" s="57"/>
      <c r="I156" s="57"/>
    </row>
    <row r="157" spans="1:9" x14ac:dyDescent="0.2">
      <c r="A157" s="57"/>
      <c r="B157" s="57"/>
      <c r="C157" s="57"/>
      <c r="D157" s="57"/>
      <c r="E157" s="11"/>
      <c r="G157" s="11"/>
      <c r="H157" s="57"/>
      <c r="I157" s="57"/>
    </row>
    <row r="158" spans="1:9" x14ac:dyDescent="0.2">
      <c r="A158" s="57"/>
      <c r="B158" s="57"/>
      <c r="C158" s="57"/>
      <c r="D158" s="57"/>
      <c r="E158" s="11"/>
      <c r="G158" s="11"/>
      <c r="H158" s="57"/>
      <c r="I158" s="57"/>
    </row>
    <row r="159" spans="1:9" x14ac:dyDescent="0.2">
      <c r="A159" s="56" t="s">
        <v>1003</v>
      </c>
      <c r="B159" s="57"/>
      <c r="C159" s="57"/>
      <c r="D159" s="57"/>
      <c r="E159" s="11"/>
      <c r="G159" s="11"/>
      <c r="H159" s="57"/>
      <c r="I159" s="57"/>
    </row>
    <row r="160" spans="1:9" x14ac:dyDescent="0.2">
      <c r="A160" s="57"/>
      <c r="B160" s="57"/>
      <c r="C160" s="57"/>
      <c r="D160" s="57"/>
      <c r="E160" s="11"/>
      <c r="G160" s="11"/>
      <c r="H160" s="57"/>
      <c r="I160" s="57"/>
    </row>
    <row r="161" spans="1:9" x14ac:dyDescent="0.2">
      <c r="A161" s="56" t="s">
        <v>994</v>
      </c>
      <c r="B161" s="57"/>
      <c r="C161" s="57"/>
      <c r="D161" s="57"/>
      <c r="E161" s="11"/>
      <c r="G161" s="11"/>
      <c r="H161" s="57"/>
      <c r="I161" s="57"/>
    </row>
    <row r="162" spans="1:9" x14ac:dyDescent="0.2">
      <c r="A162" s="57"/>
      <c r="B162" s="57"/>
      <c r="C162" s="57"/>
      <c r="D162" s="57"/>
      <c r="E162" s="11"/>
      <c r="G162" s="11"/>
      <c r="H162" s="57"/>
      <c r="I162" s="57"/>
    </row>
    <row r="163" spans="1:9" x14ac:dyDescent="0.2">
      <c r="A163" s="57"/>
      <c r="B163" s="57"/>
      <c r="C163" s="57"/>
      <c r="D163" s="57"/>
      <c r="E163" s="11"/>
      <c r="G163" s="11"/>
      <c r="H163" s="57"/>
      <c r="I163" s="57"/>
    </row>
    <row r="164" spans="1:9" x14ac:dyDescent="0.2">
      <c r="A164" s="57"/>
      <c r="B164" s="57"/>
      <c r="C164" s="57"/>
      <c r="D164" s="57"/>
      <c r="E164" s="11"/>
      <c r="G164" s="11"/>
      <c r="H164" s="57"/>
      <c r="I164" s="57"/>
    </row>
    <row r="165" spans="1:9" x14ac:dyDescent="0.2">
      <c r="A165" s="57"/>
      <c r="B165" s="57"/>
      <c r="C165" s="57"/>
      <c r="D165" s="57"/>
      <c r="E165" s="11"/>
      <c r="G165" s="11"/>
      <c r="H165" s="57"/>
      <c r="I165" s="57"/>
    </row>
    <row r="166" spans="1:9" x14ac:dyDescent="0.2">
      <c r="A166" s="57"/>
      <c r="B166" s="57"/>
      <c r="C166" s="57"/>
      <c r="D166" s="57"/>
      <c r="E166" s="11"/>
      <c r="G166" s="11"/>
      <c r="H166" s="57"/>
      <c r="I166" s="57"/>
    </row>
    <row r="167" spans="1:9" x14ac:dyDescent="0.2">
      <c r="A167" s="57"/>
      <c r="B167" s="57"/>
      <c r="C167" s="57"/>
      <c r="D167" s="57"/>
      <c r="E167" s="11"/>
      <c r="G167" s="11"/>
      <c r="H167" s="57"/>
      <c r="I167" s="57"/>
    </row>
    <row r="168" spans="1:9" x14ac:dyDescent="0.2">
      <c r="A168" s="57"/>
      <c r="B168" s="57"/>
      <c r="C168" s="57"/>
      <c r="D168" s="57"/>
      <c r="E168" s="11"/>
      <c r="G168" s="11"/>
      <c r="H168" s="57"/>
      <c r="I168" s="57"/>
    </row>
    <row r="169" spans="1:9" x14ac:dyDescent="0.2">
      <c r="A169" s="57"/>
      <c r="B169" s="57"/>
      <c r="C169" s="57"/>
      <c r="D169" s="57"/>
      <c r="E169" s="11"/>
      <c r="G169" s="11"/>
      <c r="H169" s="57"/>
      <c r="I169" s="57"/>
    </row>
    <row r="170" spans="1:9" x14ac:dyDescent="0.2">
      <c r="A170" s="57"/>
      <c r="B170" s="57"/>
      <c r="C170" s="57"/>
      <c r="D170" s="57"/>
      <c r="E170" s="11"/>
      <c r="G170" s="11"/>
      <c r="H170" s="57"/>
      <c r="I170" s="57"/>
    </row>
    <row r="171" spans="1:9" x14ac:dyDescent="0.2">
      <c r="A171" s="57"/>
      <c r="B171" s="57"/>
      <c r="C171" s="57"/>
      <c r="D171" s="57"/>
      <c r="E171" s="11"/>
      <c r="G171" s="11"/>
      <c r="H171" s="57"/>
      <c r="I171" s="57"/>
    </row>
    <row r="172" spans="1:9" x14ac:dyDescent="0.2">
      <c r="A172" s="57"/>
      <c r="B172" s="57"/>
      <c r="C172" s="57"/>
      <c r="D172" s="57"/>
      <c r="E172" s="11"/>
      <c r="G172" s="11"/>
      <c r="H172" s="57"/>
      <c r="I172" s="57"/>
    </row>
    <row r="173" spans="1:9" x14ac:dyDescent="0.2">
      <c r="A173" s="57"/>
      <c r="B173" s="57"/>
      <c r="C173" s="57"/>
      <c r="D173" s="57"/>
      <c r="E173" s="11"/>
      <c r="G173" s="11"/>
      <c r="H173" s="57"/>
      <c r="I173" s="57"/>
    </row>
    <row r="174" spans="1:9" x14ac:dyDescent="0.2">
      <c r="A174" s="57"/>
      <c r="B174" s="57"/>
      <c r="C174" s="57"/>
      <c r="D174" s="57"/>
      <c r="E174" s="11"/>
      <c r="G174" s="11"/>
      <c r="H174" s="57"/>
      <c r="I174" s="57"/>
    </row>
    <row r="175" spans="1:9" x14ac:dyDescent="0.2">
      <c r="A175" s="57"/>
      <c r="B175" s="57"/>
      <c r="C175" s="57"/>
      <c r="D175" s="57"/>
      <c r="E175" s="11"/>
      <c r="G175" s="11"/>
      <c r="H175" s="57"/>
      <c r="I175" s="57"/>
    </row>
    <row r="176" spans="1:9" x14ac:dyDescent="0.2">
      <c r="A176" s="57"/>
      <c r="B176" s="57"/>
      <c r="C176" s="57"/>
      <c r="D176" s="57"/>
      <c r="E176" s="11"/>
      <c r="G176" s="11"/>
      <c r="H176" s="57"/>
      <c r="I176" s="57"/>
    </row>
    <row r="177" spans="1:9" x14ac:dyDescent="0.2">
      <c r="A177" s="57"/>
      <c r="B177" s="57"/>
      <c r="C177" s="57"/>
      <c r="D177" s="57"/>
      <c r="E177" s="11"/>
      <c r="G177" s="11"/>
      <c r="H177" s="57"/>
      <c r="I177" s="57"/>
    </row>
    <row r="178" spans="1:9" x14ac:dyDescent="0.2">
      <c r="A178" s="57"/>
      <c r="B178" s="57"/>
      <c r="C178" s="57"/>
      <c r="D178" s="57"/>
      <c r="E178" s="11"/>
      <c r="G178" s="11"/>
      <c r="H178" s="57"/>
      <c r="I178" s="57"/>
    </row>
    <row r="179" spans="1:9" x14ac:dyDescent="0.2">
      <c r="A179" s="7" t="s">
        <v>1004</v>
      </c>
      <c r="B179" s="57"/>
      <c r="C179" s="57"/>
      <c r="D179" s="57"/>
      <c r="E179" s="11"/>
      <c r="G179" s="11"/>
      <c r="H179" s="57"/>
      <c r="I179" s="57"/>
    </row>
    <row r="180" spans="1:9" x14ac:dyDescent="0.2">
      <c r="A180" s="57"/>
      <c r="B180" s="57"/>
      <c r="C180" s="57"/>
      <c r="D180" s="57"/>
      <c r="E180" s="11"/>
      <c r="G180" s="11"/>
      <c r="H180" s="57"/>
      <c r="I180" s="57"/>
    </row>
    <row r="181" spans="1:9" x14ac:dyDescent="0.2">
      <c r="A181" s="57" t="s">
        <v>992</v>
      </c>
      <c r="B181" s="57"/>
      <c r="C181" s="57"/>
      <c r="D181" s="57"/>
      <c r="E181" s="11"/>
      <c r="G181" s="11"/>
      <c r="H181" s="57"/>
      <c r="I181" s="57"/>
    </row>
    <row r="182" spans="1:9" x14ac:dyDescent="0.2">
      <c r="A182" s="57"/>
      <c r="B182" s="57"/>
      <c r="C182" s="57"/>
      <c r="D182" s="57"/>
      <c r="E182" s="11"/>
      <c r="G182" s="11"/>
      <c r="H182" s="57"/>
      <c r="I182" s="57"/>
    </row>
    <row r="183" spans="1:9" x14ac:dyDescent="0.2">
      <c r="A183" s="57"/>
      <c r="B183" s="57"/>
      <c r="C183" s="57"/>
      <c r="D183" s="57"/>
      <c r="E183" s="11"/>
      <c r="G183" s="11"/>
      <c r="H183" s="57"/>
      <c r="I183" s="57"/>
    </row>
    <row r="184" spans="1:9" x14ac:dyDescent="0.2">
      <c r="A184" s="57"/>
      <c r="B184" s="57"/>
      <c r="C184" s="57"/>
      <c r="D184" s="57"/>
      <c r="E184" s="11"/>
      <c r="G184" s="11"/>
      <c r="H184" s="57"/>
      <c r="I184" s="57"/>
    </row>
    <row r="185" spans="1:9" x14ac:dyDescent="0.2">
      <c r="A185" s="57"/>
      <c r="B185" s="57"/>
      <c r="C185" s="57"/>
      <c r="D185" s="57"/>
      <c r="E185" s="11"/>
      <c r="G185" s="11"/>
      <c r="H185" s="57"/>
      <c r="I185" s="57"/>
    </row>
    <row r="186" spans="1:9" x14ac:dyDescent="0.2">
      <c r="A186" s="57"/>
      <c r="B186" s="57"/>
      <c r="C186" s="57"/>
      <c r="D186" s="57"/>
      <c r="E186" s="11"/>
      <c r="G186" s="11"/>
      <c r="H186" s="57"/>
      <c r="I186" s="57"/>
    </row>
    <row r="187" spans="1:9" x14ac:dyDescent="0.2">
      <c r="A187" s="57"/>
      <c r="B187" s="57"/>
      <c r="C187" s="57"/>
      <c r="D187" s="57"/>
      <c r="E187" s="11"/>
      <c r="G187" s="11"/>
      <c r="H187" s="57"/>
      <c r="I187" s="57"/>
    </row>
    <row r="188" spans="1:9" x14ac:dyDescent="0.2">
      <c r="A188" s="57"/>
      <c r="B188" s="57"/>
      <c r="C188" s="57"/>
      <c r="D188" s="57"/>
      <c r="E188" s="11"/>
      <c r="G188" s="11"/>
      <c r="H188" s="57"/>
      <c r="I188" s="57"/>
    </row>
    <row r="189" spans="1:9" x14ac:dyDescent="0.2">
      <c r="A189" s="57"/>
      <c r="B189" s="57"/>
      <c r="C189" s="57"/>
      <c r="D189" s="57"/>
      <c r="E189" s="11"/>
      <c r="G189" s="11"/>
      <c r="H189" s="57"/>
      <c r="I189" s="57"/>
    </row>
    <row r="190" spans="1:9" x14ac:dyDescent="0.2">
      <c r="A190" s="57"/>
      <c r="B190" s="57"/>
      <c r="C190" s="57"/>
      <c r="D190" s="57"/>
      <c r="E190" s="11"/>
      <c r="G190" s="11"/>
      <c r="H190" s="57"/>
      <c r="I190" s="57"/>
    </row>
    <row r="191" spans="1:9" x14ac:dyDescent="0.2">
      <c r="A191" s="57"/>
      <c r="B191" s="57"/>
      <c r="C191" s="57"/>
      <c r="D191" s="57"/>
      <c r="E191" s="11"/>
      <c r="G191" s="11"/>
      <c r="H191" s="57"/>
      <c r="I191" s="57"/>
    </row>
    <row r="192" spans="1:9" x14ac:dyDescent="0.2">
      <c r="A192" s="57"/>
      <c r="B192" s="57"/>
      <c r="C192" s="57"/>
      <c r="D192" s="57"/>
      <c r="E192" s="11"/>
      <c r="G192" s="11"/>
      <c r="H192" s="57"/>
      <c r="I192" s="57"/>
    </row>
    <row r="193" spans="1:9" x14ac:dyDescent="0.2">
      <c r="A193" s="57"/>
      <c r="B193" s="57"/>
      <c r="C193" s="57"/>
      <c r="D193" s="57"/>
      <c r="E193" s="11"/>
      <c r="G193" s="11"/>
      <c r="H193" s="57"/>
      <c r="I193" s="57"/>
    </row>
    <row r="194" spans="1:9" x14ac:dyDescent="0.2">
      <c r="A194" s="57"/>
      <c r="B194" s="57"/>
      <c r="C194" s="57"/>
      <c r="D194" s="57"/>
      <c r="E194" s="11"/>
      <c r="G194" s="11"/>
      <c r="H194" s="57"/>
      <c r="I194" s="57"/>
    </row>
    <row r="195" spans="1:9" x14ac:dyDescent="0.2">
      <c r="A195" s="57"/>
      <c r="B195" s="57"/>
      <c r="C195" s="57"/>
      <c r="D195" s="57"/>
      <c r="E195" s="11"/>
      <c r="G195" s="11"/>
      <c r="H195" s="57"/>
      <c r="I195" s="57"/>
    </row>
    <row r="196" spans="1:9" x14ac:dyDescent="0.2">
      <c r="A196" s="57"/>
      <c r="B196" s="57"/>
      <c r="C196" s="57"/>
      <c r="D196" s="57"/>
      <c r="E196" s="11"/>
      <c r="G196" s="11"/>
      <c r="H196" s="57"/>
      <c r="I196" s="57"/>
    </row>
    <row r="197" spans="1:9" x14ac:dyDescent="0.2">
      <c r="A197" s="57"/>
      <c r="B197" s="57"/>
      <c r="C197" s="57"/>
      <c r="D197" s="57"/>
      <c r="E197" s="11"/>
      <c r="G197" s="11"/>
      <c r="H197" s="57"/>
      <c r="I197" s="57"/>
    </row>
    <row r="198" spans="1:9" x14ac:dyDescent="0.2">
      <c r="A198" s="57"/>
      <c r="B198" s="57"/>
      <c r="C198" s="57"/>
      <c r="D198" s="57"/>
      <c r="E198" s="11"/>
      <c r="G198" s="11"/>
      <c r="H198" s="57"/>
      <c r="I198" s="57"/>
    </row>
    <row r="199" spans="1:9" x14ac:dyDescent="0.2">
      <c r="A199" s="57"/>
      <c r="B199" s="57"/>
      <c r="C199" s="57"/>
      <c r="D199" s="57"/>
      <c r="E199" s="11"/>
      <c r="G199" s="11"/>
      <c r="H199" s="57"/>
      <c r="I199" s="57"/>
    </row>
    <row r="200" spans="1:9" x14ac:dyDescent="0.2">
      <c r="A200" s="57"/>
      <c r="B200" s="57"/>
      <c r="C200" s="57"/>
      <c r="D200" s="57"/>
      <c r="E200" s="11"/>
      <c r="G200" s="11"/>
      <c r="H200" s="57"/>
      <c r="I200" s="57"/>
    </row>
    <row r="201" spans="1:9" x14ac:dyDescent="0.2">
      <c r="A201" s="57"/>
      <c r="B201" s="57"/>
      <c r="C201" s="57"/>
      <c r="D201" s="57"/>
      <c r="E201" s="11"/>
      <c r="G201" s="11"/>
      <c r="H201" s="57"/>
      <c r="I201" s="57"/>
    </row>
    <row r="202" spans="1:9" x14ac:dyDescent="0.2">
      <c r="A202" s="57"/>
      <c r="B202" s="57"/>
      <c r="C202" s="57"/>
      <c r="D202" s="57"/>
      <c r="E202" s="11"/>
      <c r="G202" s="11"/>
      <c r="H202" s="57"/>
      <c r="I202" s="57"/>
    </row>
    <row r="203" spans="1:9" x14ac:dyDescent="0.2">
      <c r="A203" s="57"/>
      <c r="B203" s="57"/>
      <c r="C203" s="57"/>
      <c r="D203" s="57"/>
      <c r="E203" s="11"/>
      <c r="G203" s="11"/>
      <c r="H203" s="57"/>
      <c r="I203" s="57"/>
    </row>
    <row r="204" spans="1:9" x14ac:dyDescent="0.2">
      <c r="A204" s="57"/>
      <c r="B204" s="57"/>
      <c r="C204" s="57"/>
      <c r="D204" s="57"/>
      <c r="E204" s="11"/>
      <c r="G204" s="11"/>
      <c r="H204" s="57"/>
      <c r="I204" s="57"/>
    </row>
    <row r="205" spans="1:9" x14ac:dyDescent="0.2">
      <c r="A205" s="57"/>
      <c r="B205" s="57"/>
      <c r="C205" s="57"/>
      <c r="D205" s="57"/>
      <c r="E205" s="11"/>
      <c r="G205" s="11"/>
      <c r="H205" s="57"/>
      <c r="I205" s="57"/>
    </row>
    <row r="206" spans="1:9" x14ac:dyDescent="0.2">
      <c r="A206" s="57"/>
      <c r="B206" s="57"/>
      <c r="C206" s="57"/>
      <c r="D206" s="57"/>
      <c r="E206" s="11"/>
      <c r="G206" s="11"/>
      <c r="H206" s="57"/>
      <c r="I206" s="57"/>
    </row>
    <row r="207" spans="1:9" x14ac:dyDescent="0.2">
      <c r="A207" s="57"/>
      <c r="B207" s="57"/>
      <c r="C207" s="57"/>
      <c r="D207" s="57"/>
      <c r="E207" s="11"/>
      <c r="G207" s="11"/>
      <c r="H207" s="57"/>
      <c r="I207" s="57"/>
    </row>
    <row r="208" spans="1:9" x14ac:dyDescent="0.2">
      <c r="A208" s="57"/>
      <c r="B208" s="57"/>
      <c r="C208" s="57"/>
      <c r="D208" s="57"/>
      <c r="E208" s="11"/>
      <c r="G208" s="11"/>
      <c r="H208" s="57"/>
      <c r="I208" s="57"/>
    </row>
    <row r="209" spans="1:9" x14ac:dyDescent="0.2">
      <c r="A209" s="57"/>
      <c r="B209" s="57"/>
      <c r="C209" s="57"/>
      <c r="D209" s="57"/>
      <c r="E209" s="11"/>
      <c r="G209" s="11"/>
      <c r="H209" s="57"/>
      <c r="I209" s="57"/>
    </row>
    <row r="210" spans="1:9" x14ac:dyDescent="0.2">
      <c r="A210" s="57"/>
      <c r="B210" s="57"/>
      <c r="C210" s="57"/>
      <c r="D210" s="57"/>
      <c r="E210" s="11"/>
      <c r="G210" s="11"/>
      <c r="H210" s="57"/>
      <c r="I210" s="57"/>
    </row>
    <row r="211" spans="1:9" x14ac:dyDescent="0.2">
      <c r="A211" s="57"/>
      <c r="B211" s="57"/>
      <c r="C211" s="57"/>
      <c r="D211" s="57"/>
      <c r="E211" s="11"/>
      <c r="G211" s="11"/>
      <c r="H211" s="57"/>
      <c r="I211" s="57"/>
    </row>
    <row r="212" spans="1:9" x14ac:dyDescent="0.2">
      <c r="A212" s="57"/>
      <c r="B212" s="57"/>
      <c r="C212" s="57"/>
      <c r="D212" s="57"/>
      <c r="E212" s="11"/>
      <c r="G212" s="11"/>
      <c r="H212" s="57"/>
      <c r="I212" s="57"/>
    </row>
    <row r="213" spans="1:9" x14ac:dyDescent="0.2">
      <c r="A213" s="57"/>
      <c r="B213" s="57"/>
      <c r="C213" s="57"/>
      <c r="D213" s="57"/>
      <c r="E213" s="11"/>
      <c r="G213" s="11"/>
      <c r="H213" s="57"/>
      <c r="I213" s="57"/>
    </row>
    <row r="214" spans="1:9" x14ac:dyDescent="0.2">
      <c r="A214" s="57"/>
      <c r="B214" s="57"/>
      <c r="C214" s="57"/>
      <c r="D214" s="57"/>
      <c r="E214" s="11"/>
      <c r="G214" s="11"/>
      <c r="H214" s="57"/>
      <c r="I214" s="57"/>
    </row>
    <row r="215" spans="1:9" x14ac:dyDescent="0.2">
      <c r="A215" s="57"/>
      <c r="B215" s="57"/>
      <c r="C215" s="57"/>
      <c r="D215" s="57"/>
      <c r="E215" s="11"/>
      <c r="G215" s="11"/>
      <c r="H215" s="57"/>
      <c r="I215" s="57"/>
    </row>
    <row r="216" spans="1:9" x14ac:dyDescent="0.2">
      <c r="A216" s="57"/>
      <c r="B216" s="57"/>
      <c r="C216" s="57"/>
      <c r="D216" s="57"/>
      <c r="E216" s="11"/>
      <c r="G216" s="11"/>
      <c r="H216" s="57"/>
      <c r="I216" s="57"/>
    </row>
    <row r="217" spans="1:9" x14ac:dyDescent="0.2">
      <c r="A217" s="57"/>
      <c r="B217" s="57"/>
      <c r="C217" s="57"/>
      <c r="D217" s="57"/>
      <c r="E217" s="11"/>
      <c r="G217" s="11"/>
      <c r="H217" s="57"/>
      <c r="I217" s="57"/>
    </row>
    <row r="218" spans="1:9" x14ac:dyDescent="0.2">
      <c r="A218" s="57"/>
      <c r="B218" s="57"/>
      <c r="C218" s="57"/>
      <c r="D218" s="57"/>
      <c r="E218" s="11"/>
      <c r="G218" s="11"/>
      <c r="H218" s="57"/>
      <c r="I218" s="57"/>
    </row>
    <row r="219" spans="1:9" x14ac:dyDescent="0.2">
      <c r="A219" s="57"/>
      <c r="B219" s="57"/>
      <c r="C219" s="57"/>
      <c r="D219" s="57"/>
      <c r="E219" s="11"/>
      <c r="G219" s="11"/>
      <c r="H219" s="57"/>
      <c r="I219" s="57"/>
    </row>
    <row r="220" spans="1:9" x14ac:dyDescent="0.2">
      <c r="A220" s="57"/>
      <c r="B220" s="57"/>
      <c r="C220" s="57"/>
      <c r="D220" s="57"/>
      <c r="E220" s="11"/>
      <c r="G220" s="11"/>
      <c r="H220" s="57"/>
      <c r="I220" s="57"/>
    </row>
    <row r="221" spans="1:9" x14ac:dyDescent="0.2">
      <c r="A221" s="57"/>
      <c r="B221" s="57"/>
      <c r="C221" s="57"/>
      <c r="D221" s="57"/>
      <c r="E221" s="11"/>
      <c r="G221" s="11"/>
      <c r="H221" s="57"/>
      <c r="I221" s="57"/>
    </row>
    <row r="222" spans="1:9" x14ac:dyDescent="0.2">
      <c r="A222" s="57"/>
      <c r="B222" s="57"/>
      <c r="C222" s="57"/>
      <c r="D222" s="57"/>
      <c r="E222" s="11"/>
      <c r="G222" s="11"/>
      <c r="H222" s="57"/>
      <c r="I222" s="57"/>
    </row>
    <row r="223" spans="1:9" x14ac:dyDescent="0.2">
      <c r="A223" s="57"/>
      <c r="B223" s="57"/>
      <c r="C223" s="57"/>
      <c r="D223" s="57"/>
      <c r="E223" s="11"/>
      <c r="G223" s="11"/>
      <c r="H223" s="57"/>
      <c r="I223" s="57"/>
    </row>
    <row r="224" spans="1:9" x14ac:dyDescent="0.2">
      <c r="A224" s="57"/>
      <c r="B224" s="57"/>
      <c r="C224" s="57"/>
      <c r="D224" s="57"/>
      <c r="E224" s="11"/>
      <c r="G224" s="11"/>
      <c r="H224" s="57"/>
      <c r="I224" s="57"/>
    </row>
    <row r="225" spans="1:9" x14ac:dyDescent="0.2">
      <c r="A225" s="57"/>
      <c r="B225" s="57"/>
      <c r="C225" s="57"/>
      <c r="D225" s="57"/>
      <c r="E225" s="11"/>
      <c r="G225" s="11"/>
      <c r="H225" s="57"/>
      <c r="I225" s="57"/>
    </row>
    <row r="226" spans="1:9" x14ac:dyDescent="0.2">
      <c r="A226" s="57"/>
      <c r="B226" s="57"/>
      <c r="C226" s="57"/>
      <c r="D226" s="57"/>
      <c r="E226" s="11"/>
      <c r="G226" s="11"/>
      <c r="H226" s="57"/>
      <c r="I226" s="57"/>
    </row>
    <row r="227" spans="1:9" x14ac:dyDescent="0.2">
      <c r="A227" s="57"/>
      <c r="B227" s="57"/>
      <c r="C227" s="57"/>
      <c r="D227" s="57"/>
      <c r="E227" s="11"/>
      <c r="G227" s="11"/>
      <c r="H227" s="57"/>
      <c r="I227" s="57"/>
    </row>
    <row r="228" spans="1:9" x14ac:dyDescent="0.2">
      <c r="A228" s="57"/>
      <c r="B228" s="57"/>
      <c r="C228" s="57"/>
      <c r="D228" s="57"/>
      <c r="E228" s="11"/>
      <c r="G228" s="11"/>
      <c r="H228" s="57"/>
      <c r="I228" s="57"/>
    </row>
    <row r="229" spans="1:9" x14ac:dyDescent="0.2">
      <c r="A229" s="57"/>
      <c r="B229" s="57"/>
      <c r="C229" s="57"/>
      <c r="D229" s="57"/>
      <c r="E229" s="11"/>
      <c r="G229" s="11"/>
      <c r="H229" s="57"/>
      <c r="I229" s="57"/>
    </row>
    <row r="230" spans="1:9" x14ac:dyDescent="0.2">
      <c r="A230" s="57"/>
      <c r="B230" s="57"/>
      <c r="C230" s="57"/>
      <c r="D230" s="57"/>
      <c r="E230" s="11"/>
      <c r="G230" s="11"/>
      <c r="H230" s="57"/>
      <c r="I230" s="57"/>
    </row>
    <row r="231" spans="1:9" x14ac:dyDescent="0.2">
      <c r="A231" s="57"/>
      <c r="B231" s="57"/>
      <c r="C231" s="57"/>
      <c r="D231" s="57"/>
      <c r="E231" s="11"/>
      <c r="G231" s="11"/>
      <c r="H231" s="57"/>
      <c r="I231" s="57"/>
    </row>
    <row r="232" spans="1:9" x14ac:dyDescent="0.2">
      <c r="A232" s="57"/>
      <c r="B232" s="57"/>
      <c r="C232" s="57"/>
      <c r="D232" s="57"/>
      <c r="E232" s="11"/>
      <c r="G232" s="11"/>
      <c r="H232" s="57"/>
      <c r="I232" s="57"/>
    </row>
    <row r="233" spans="1:9" x14ac:dyDescent="0.2">
      <c r="A233" s="57"/>
      <c r="B233" s="57"/>
      <c r="C233" s="57"/>
      <c r="D233" s="57"/>
      <c r="E233" s="11"/>
      <c r="G233" s="11"/>
      <c r="H233" s="57"/>
      <c r="I233" s="57"/>
    </row>
    <row r="234" spans="1:9" x14ac:dyDescent="0.2">
      <c r="A234" s="57"/>
      <c r="B234" s="57"/>
      <c r="C234" s="57"/>
      <c r="D234" s="57"/>
      <c r="E234" s="11"/>
      <c r="G234" s="11"/>
      <c r="H234" s="57"/>
      <c r="I234" s="57"/>
    </row>
    <row r="235" spans="1:9" x14ac:dyDescent="0.2">
      <c r="A235" s="57"/>
      <c r="B235" s="57"/>
      <c r="C235" s="57"/>
      <c r="D235" s="57"/>
      <c r="E235" s="11"/>
      <c r="G235" s="11"/>
      <c r="H235" s="57"/>
      <c r="I235" s="57"/>
    </row>
    <row r="236" spans="1:9" x14ac:dyDescent="0.2">
      <c r="A236" s="57"/>
      <c r="B236" s="57"/>
      <c r="C236" s="57"/>
      <c r="D236" s="57"/>
      <c r="E236" s="11"/>
      <c r="G236" s="11"/>
      <c r="H236" s="57"/>
      <c r="I236" s="57"/>
    </row>
    <row r="237" spans="1:9" x14ac:dyDescent="0.2">
      <c r="A237" s="57"/>
      <c r="B237" s="57"/>
      <c r="C237" s="57"/>
      <c r="D237" s="57"/>
      <c r="E237" s="11"/>
      <c r="G237" s="11"/>
      <c r="H237" s="57"/>
      <c r="I237" s="57"/>
    </row>
    <row r="238" spans="1:9" x14ac:dyDescent="0.2">
      <c r="A238" s="57"/>
      <c r="B238" s="57"/>
      <c r="C238" s="57"/>
      <c r="D238" s="57"/>
      <c r="E238" s="11"/>
      <c r="G238" s="11"/>
      <c r="H238" s="57"/>
      <c r="I238" s="57"/>
    </row>
    <row r="239" spans="1:9" x14ac:dyDescent="0.2">
      <c r="A239" s="57"/>
      <c r="B239" s="57"/>
      <c r="C239" s="57"/>
      <c r="D239" s="57"/>
      <c r="E239" s="11"/>
      <c r="G239" s="11"/>
      <c r="H239" s="57"/>
      <c r="I239" s="57"/>
    </row>
    <row r="240" spans="1:9" x14ac:dyDescent="0.2">
      <c r="A240" s="57"/>
      <c r="B240" s="57"/>
      <c r="C240" s="57"/>
      <c r="D240" s="57"/>
      <c r="E240" s="11"/>
      <c r="G240" s="11"/>
      <c r="H240" s="57"/>
      <c r="I240" s="57"/>
    </row>
    <row r="241" spans="1:9" x14ac:dyDescent="0.2">
      <c r="A241" s="57"/>
      <c r="B241" s="57"/>
      <c r="C241" s="57"/>
      <c r="D241" s="57"/>
      <c r="E241" s="11"/>
      <c r="G241" s="11"/>
      <c r="H241" s="57"/>
      <c r="I241" s="57"/>
    </row>
    <row r="242" spans="1:9" x14ac:dyDescent="0.2">
      <c r="A242" s="57"/>
      <c r="B242" s="57"/>
      <c r="C242" s="57"/>
      <c r="D242" s="57"/>
      <c r="E242" s="11"/>
      <c r="G242" s="11"/>
      <c r="H242" s="57"/>
      <c r="I242" s="57"/>
    </row>
    <row r="243" spans="1:9" x14ac:dyDescent="0.2">
      <c r="A243" s="57"/>
      <c r="B243" s="57"/>
      <c r="C243" s="57"/>
      <c r="D243" s="57"/>
      <c r="E243" s="11"/>
      <c r="G243" s="11"/>
      <c r="H243" s="57"/>
      <c r="I243" s="57"/>
    </row>
    <row r="244" spans="1:9" x14ac:dyDescent="0.2">
      <c r="A244" s="57"/>
      <c r="B244" s="57"/>
      <c r="C244" s="57"/>
      <c r="D244" s="57"/>
      <c r="E244" s="11"/>
      <c r="G244" s="11"/>
      <c r="H244" s="57"/>
      <c r="I244" s="57"/>
    </row>
    <row r="245" spans="1:9" x14ac:dyDescent="0.2">
      <c r="A245" s="57"/>
      <c r="B245" s="57"/>
      <c r="C245" s="57"/>
      <c r="D245" s="57"/>
      <c r="E245" s="11"/>
      <c r="G245" s="11"/>
      <c r="H245" s="57"/>
      <c r="I245" s="57"/>
    </row>
    <row r="246" spans="1:9" x14ac:dyDescent="0.2">
      <c r="A246" s="57"/>
      <c r="B246" s="57"/>
      <c r="C246" s="57"/>
      <c r="D246" s="57"/>
      <c r="E246" s="11"/>
      <c r="G246" s="11"/>
      <c r="H246" s="57"/>
      <c r="I246" s="57"/>
    </row>
    <row r="247" spans="1:9" x14ac:dyDescent="0.2">
      <c r="A247" s="57"/>
      <c r="B247" s="57"/>
      <c r="C247" s="57"/>
      <c r="D247" s="57"/>
      <c r="E247" s="11"/>
      <c r="G247" s="11"/>
      <c r="H247" s="57"/>
      <c r="I247" s="57"/>
    </row>
    <row r="248" spans="1:9" x14ac:dyDescent="0.2">
      <c r="A248" s="57"/>
      <c r="B248" s="57"/>
      <c r="C248" s="57"/>
      <c r="D248" s="57"/>
      <c r="E248" s="11"/>
      <c r="G248" s="11"/>
      <c r="H248" s="57"/>
      <c r="I248" s="57"/>
    </row>
    <row r="249" spans="1:9" x14ac:dyDescent="0.2">
      <c r="A249" s="57"/>
      <c r="B249" s="57"/>
      <c r="C249" s="57"/>
      <c r="D249" s="57"/>
      <c r="E249" s="11"/>
      <c r="G249" s="11"/>
      <c r="H249" s="57"/>
      <c r="I249" s="57"/>
    </row>
    <row r="250" spans="1:9" x14ac:dyDescent="0.2">
      <c r="A250" s="57"/>
      <c r="B250" s="57"/>
      <c r="C250" s="57"/>
      <c r="D250" s="57"/>
      <c r="E250" s="11"/>
      <c r="G250" s="11"/>
      <c r="H250" s="57"/>
      <c r="I250" s="57"/>
    </row>
    <row r="251" spans="1:9" x14ac:dyDescent="0.2">
      <c r="A251" s="57"/>
      <c r="B251" s="57"/>
      <c r="C251" s="57"/>
      <c r="D251" s="57"/>
      <c r="E251" s="11"/>
      <c r="G251" s="11"/>
      <c r="H251" s="57"/>
      <c r="I251" s="57"/>
    </row>
    <row r="252" spans="1:9" x14ac:dyDescent="0.2">
      <c r="A252" s="57"/>
      <c r="B252" s="57"/>
      <c r="C252" s="57"/>
      <c r="D252" s="57"/>
      <c r="E252" s="11"/>
      <c r="G252" s="11"/>
      <c r="H252" s="57"/>
      <c r="I252" s="57"/>
    </row>
    <row r="253" spans="1:9" x14ac:dyDescent="0.2">
      <c r="A253" s="57"/>
      <c r="B253" s="57"/>
      <c r="C253" s="57"/>
      <c r="D253" s="57"/>
      <c r="E253" s="11"/>
      <c r="G253" s="11"/>
      <c r="H253" s="57"/>
      <c r="I253" s="57"/>
    </row>
    <row r="254" spans="1:9" x14ac:dyDescent="0.2">
      <c r="A254" s="57"/>
      <c r="B254" s="57"/>
      <c r="C254" s="57"/>
      <c r="D254" s="57"/>
      <c r="E254" s="11"/>
      <c r="G254" s="11"/>
      <c r="H254" s="57"/>
      <c r="I254" s="57"/>
    </row>
    <row r="255" spans="1:9" x14ac:dyDescent="0.2">
      <c r="A255" s="57"/>
      <c r="B255" s="57"/>
      <c r="C255" s="57"/>
      <c r="D255" s="57"/>
      <c r="E255" s="11"/>
      <c r="G255" s="11"/>
      <c r="H255" s="57"/>
      <c r="I255" s="57"/>
    </row>
    <row r="256" spans="1:9" x14ac:dyDescent="0.2">
      <c r="A256" s="57"/>
      <c r="B256" s="57"/>
      <c r="C256" s="57"/>
      <c r="D256" s="57"/>
      <c r="E256" s="11"/>
      <c r="G256" s="11"/>
      <c r="H256" s="57"/>
      <c r="I256" s="57"/>
    </row>
    <row r="257" spans="1:9" x14ac:dyDescent="0.2">
      <c r="A257" s="57"/>
      <c r="B257" s="57"/>
      <c r="C257" s="57"/>
      <c r="D257" s="57"/>
      <c r="E257" s="11"/>
      <c r="G257" s="11"/>
      <c r="H257" s="57"/>
      <c r="I257" s="57"/>
    </row>
    <row r="258" spans="1:9" x14ac:dyDescent="0.2">
      <c r="A258" s="57"/>
      <c r="B258" s="57"/>
      <c r="C258" s="57"/>
      <c r="D258" s="57"/>
      <c r="E258" s="11"/>
      <c r="G258" s="11"/>
      <c r="H258" s="57"/>
      <c r="I258" s="57"/>
    </row>
    <row r="259" spans="1:9" x14ac:dyDescent="0.2">
      <c r="A259" s="57"/>
      <c r="B259" s="57"/>
      <c r="C259" s="57"/>
      <c r="D259" s="57"/>
      <c r="E259" s="11"/>
      <c r="G259" s="11"/>
      <c r="H259" s="57"/>
      <c r="I259" s="57"/>
    </row>
    <row r="260" spans="1:9" x14ac:dyDescent="0.2">
      <c r="A260" s="57"/>
      <c r="B260" s="57"/>
      <c r="C260" s="57"/>
      <c r="D260" s="57"/>
      <c r="E260" s="11"/>
      <c r="G260" s="11"/>
      <c r="H260" s="57"/>
      <c r="I260" s="57"/>
    </row>
    <row r="261" spans="1:9" x14ac:dyDescent="0.2">
      <c r="A261" s="57"/>
      <c r="B261" s="57"/>
      <c r="C261" s="57"/>
      <c r="D261" s="57"/>
      <c r="E261" s="11"/>
      <c r="G261" s="11"/>
      <c r="H261" s="57"/>
      <c r="I261" s="57"/>
    </row>
    <row r="262" spans="1:9" x14ac:dyDescent="0.2">
      <c r="A262" s="57"/>
      <c r="B262" s="57"/>
      <c r="C262" s="57"/>
      <c r="D262" s="57"/>
      <c r="E262" s="11"/>
      <c r="G262" s="11"/>
      <c r="H262" s="57"/>
      <c r="I262" s="57"/>
    </row>
    <row r="263" spans="1:9" x14ac:dyDescent="0.2">
      <c r="A263" s="57"/>
      <c r="B263" s="57"/>
      <c r="C263" s="57"/>
      <c r="D263" s="57"/>
      <c r="E263" s="11"/>
      <c r="G263" s="11"/>
      <c r="H263" s="57"/>
      <c r="I263" s="57"/>
    </row>
    <row r="264" spans="1:9" x14ac:dyDescent="0.2">
      <c r="A264" s="57"/>
      <c r="B264" s="57"/>
      <c r="C264" s="57"/>
      <c r="D264" s="57"/>
      <c r="E264" s="11"/>
      <c r="G264" s="11"/>
      <c r="H264" s="57"/>
      <c r="I264" s="57"/>
    </row>
    <row r="265" spans="1:9" x14ac:dyDescent="0.2">
      <c r="A265" s="57"/>
      <c r="B265" s="57"/>
      <c r="C265" s="57"/>
      <c r="D265" s="57"/>
      <c r="E265" s="11"/>
      <c r="G265" s="11"/>
      <c r="H265" s="57"/>
      <c r="I265" s="57"/>
    </row>
    <row r="266" spans="1:9" x14ac:dyDescent="0.2">
      <c r="A266" s="57"/>
      <c r="B266" s="57"/>
      <c r="C266" s="57"/>
      <c r="D266" s="57"/>
      <c r="E266" s="11"/>
      <c r="G266" s="11"/>
      <c r="H266" s="57"/>
      <c r="I266" s="57"/>
    </row>
    <row r="267" spans="1:9" x14ac:dyDescent="0.2">
      <c r="A267" s="57"/>
      <c r="B267" s="57"/>
      <c r="C267" s="57"/>
      <c r="D267" s="57"/>
      <c r="E267" s="11"/>
      <c r="G267" s="11"/>
      <c r="H267" s="57"/>
      <c r="I267" s="57"/>
    </row>
    <row r="268" spans="1:9" x14ac:dyDescent="0.2">
      <c r="A268" s="57"/>
      <c r="B268" s="57"/>
      <c r="C268" s="57"/>
      <c r="D268" s="57"/>
      <c r="E268" s="11"/>
      <c r="G268" s="11"/>
      <c r="H268" s="57"/>
      <c r="I268" s="57"/>
    </row>
    <row r="269" spans="1:9" x14ac:dyDescent="0.2">
      <c r="A269" s="57"/>
      <c r="B269" s="57"/>
      <c r="C269" s="57"/>
      <c r="D269" s="57"/>
      <c r="E269" s="11"/>
      <c r="G269" s="11"/>
      <c r="H269" s="57"/>
      <c r="I269" s="57"/>
    </row>
    <row r="270" spans="1:9" x14ac:dyDescent="0.2">
      <c r="A270" s="57"/>
      <c r="B270" s="57"/>
      <c r="C270" s="57"/>
      <c r="D270" s="57"/>
      <c r="E270" s="11"/>
      <c r="G270" s="11"/>
      <c r="H270" s="57"/>
      <c r="I270" s="57"/>
    </row>
    <row r="271" spans="1:9" x14ac:dyDescent="0.2">
      <c r="A271" s="57"/>
      <c r="B271" s="57"/>
      <c r="C271" s="57"/>
      <c r="D271" s="57"/>
      <c r="E271" s="11"/>
      <c r="G271" s="11"/>
      <c r="H271" s="57"/>
      <c r="I271" s="57"/>
    </row>
    <row r="272" spans="1:9" x14ac:dyDescent="0.2">
      <c r="A272" s="57"/>
      <c r="B272" s="57"/>
      <c r="C272" s="57"/>
      <c r="D272" s="57"/>
      <c r="E272" s="11"/>
      <c r="G272" s="11"/>
      <c r="H272" s="57"/>
      <c r="I272" s="57"/>
    </row>
    <row r="273" spans="1:9" x14ac:dyDescent="0.2">
      <c r="A273" s="57"/>
      <c r="B273" s="57"/>
      <c r="C273" s="57"/>
      <c r="D273" s="57"/>
      <c r="E273" s="11"/>
      <c r="G273" s="11"/>
      <c r="H273" s="57"/>
      <c r="I273" s="57"/>
    </row>
    <row r="274" spans="1:9" x14ac:dyDescent="0.2">
      <c r="A274" s="57"/>
      <c r="B274" s="57"/>
      <c r="C274" s="57"/>
      <c r="D274" s="57"/>
      <c r="E274" s="11"/>
      <c r="G274" s="11"/>
      <c r="H274" s="57"/>
      <c r="I274" s="57"/>
    </row>
    <row r="275" spans="1:9" x14ac:dyDescent="0.2">
      <c r="A275" s="57"/>
      <c r="B275" s="57"/>
      <c r="C275" s="57"/>
      <c r="D275" s="57"/>
      <c r="E275" s="11"/>
      <c r="G275" s="11"/>
      <c r="H275" s="57"/>
      <c r="I275" s="57"/>
    </row>
    <row r="276" spans="1:9" x14ac:dyDescent="0.2">
      <c r="A276" s="57"/>
      <c r="B276" s="57"/>
      <c r="C276" s="57"/>
      <c r="D276" s="57"/>
      <c r="E276" s="11"/>
      <c r="G276" s="57"/>
      <c r="H276" s="57"/>
      <c r="I276" s="57"/>
    </row>
    <row r="277" spans="1:9" x14ac:dyDescent="0.2">
      <c r="A277" s="57"/>
      <c r="B277" s="57"/>
      <c r="C277" s="57"/>
      <c r="D277" s="57"/>
      <c r="E277" s="11"/>
      <c r="G277" s="57"/>
      <c r="H277" s="57"/>
      <c r="I277" s="57"/>
    </row>
    <row r="278" spans="1:9" x14ac:dyDescent="0.2">
      <c r="A278" s="57"/>
      <c r="B278" s="57"/>
      <c r="C278" s="57"/>
      <c r="D278" s="57"/>
      <c r="E278" s="11"/>
      <c r="G278" s="57"/>
      <c r="H278" s="57"/>
      <c r="I278" s="57"/>
    </row>
    <row r="279" spans="1:9" x14ac:dyDescent="0.2">
      <c r="A279" s="57"/>
      <c r="B279" s="57"/>
      <c r="C279" s="57"/>
      <c r="D279" s="57"/>
      <c r="E279" s="11"/>
      <c r="G279" s="57"/>
      <c r="H279" s="57"/>
      <c r="I279" s="57"/>
    </row>
    <row r="280" spans="1:9" x14ac:dyDescent="0.2">
      <c r="A280" s="57"/>
      <c r="B280" s="57"/>
      <c r="C280" s="57"/>
      <c r="D280" s="57"/>
      <c r="E280" s="11"/>
      <c r="G280" s="57"/>
      <c r="H280" s="57"/>
      <c r="I280" s="57"/>
    </row>
    <row r="281" spans="1:9" x14ac:dyDescent="0.2">
      <c r="A281" s="57"/>
      <c r="B281" s="57"/>
      <c r="C281" s="57"/>
      <c r="D281" s="57"/>
      <c r="E281" s="11"/>
      <c r="G281" s="57"/>
      <c r="H281" s="57"/>
      <c r="I281" s="57"/>
    </row>
    <row r="282" spans="1:9" x14ac:dyDescent="0.2">
      <c r="A282" s="57"/>
      <c r="B282" s="57"/>
      <c r="C282" s="57"/>
      <c r="D282" s="57"/>
      <c r="E282" s="11"/>
      <c r="G282" s="57"/>
      <c r="H282" s="57"/>
      <c r="I282" s="57"/>
    </row>
    <row r="283" spans="1:9" x14ac:dyDescent="0.2">
      <c r="A283" s="57"/>
      <c r="B283" s="57"/>
      <c r="C283" s="57"/>
      <c r="D283" s="57"/>
      <c r="E283" s="11"/>
      <c r="G283" s="57"/>
      <c r="H283" s="57"/>
      <c r="I283" s="57"/>
    </row>
    <row r="284" spans="1:9" x14ac:dyDescent="0.2">
      <c r="A284" s="57"/>
      <c r="B284" s="57"/>
      <c r="C284" s="57"/>
      <c r="D284" s="57"/>
      <c r="E284" s="11"/>
      <c r="G284" s="57"/>
      <c r="H284" s="57"/>
      <c r="I284" s="57"/>
    </row>
    <row r="285" spans="1:9" x14ac:dyDescent="0.2">
      <c r="A285" s="57"/>
      <c r="B285" s="57"/>
      <c r="C285" s="57"/>
      <c r="D285" s="57"/>
      <c r="E285" s="11"/>
      <c r="G285" s="57"/>
      <c r="H285" s="57"/>
      <c r="I285" s="57"/>
    </row>
    <row r="286" spans="1:9" x14ac:dyDescent="0.2">
      <c r="A286" s="57"/>
      <c r="B286" s="57"/>
      <c r="C286" s="57"/>
      <c r="D286" s="57"/>
      <c r="E286" s="11"/>
      <c r="G286" s="57"/>
      <c r="H286" s="57"/>
      <c r="I286" s="57"/>
    </row>
    <row r="287" spans="1:9" x14ac:dyDescent="0.2">
      <c r="A287" s="57"/>
      <c r="B287" s="57"/>
      <c r="C287" s="57"/>
      <c r="D287" s="57"/>
      <c r="E287" s="11"/>
      <c r="G287" s="57"/>
      <c r="H287" s="57"/>
      <c r="I287" s="57"/>
    </row>
    <row r="288" spans="1:9" x14ac:dyDescent="0.2">
      <c r="A288" s="57"/>
      <c r="B288" s="57"/>
      <c r="C288" s="57"/>
      <c r="D288" s="57"/>
      <c r="E288" s="11"/>
      <c r="G288" s="57"/>
      <c r="H288" s="57"/>
      <c r="I288" s="57"/>
    </row>
    <row r="289" spans="1:9" x14ac:dyDescent="0.2">
      <c r="A289" s="57"/>
      <c r="B289" s="57"/>
      <c r="C289" s="57"/>
      <c r="D289" s="57"/>
      <c r="E289" s="11"/>
      <c r="G289" s="57"/>
      <c r="H289" s="57"/>
      <c r="I289" s="57"/>
    </row>
    <row r="290" spans="1:9" x14ac:dyDescent="0.2">
      <c r="A290" s="57"/>
      <c r="B290" s="57"/>
      <c r="C290" s="57"/>
      <c r="D290" s="57"/>
      <c r="E290" s="11"/>
      <c r="G290" s="57"/>
      <c r="H290" s="57"/>
      <c r="I290" s="57"/>
    </row>
    <row r="291" spans="1:9" x14ac:dyDescent="0.2">
      <c r="A291" s="57"/>
      <c r="B291" s="57"/>
      <c r="C291" s="57"/>
      <c r="D291" s="57"/>
      <c r="E291" s="11"/>
      <c r="G291" s="57"/>
      <c r="H291" s="57"/>
      <c r="I291" s="57"/>
    </row>
    <row r="292" spans="1:9" x14ac:dyDescent="0.2">
      <c r="A292" s="57"/>
      <c r="B292" s="57"/>
      <c r="C292" s="57"/>
      <c r="D292" s="57"/>
      <c r="E292" s="11"/>
      <c r="G292" s="57"/>
      <c r="H292" s="57"/>
      <c r="I292" s="57"/>
    </row>
    <row r="293" spans="1:9" x14ac:dyDescent="0.2">
      <c r="A293" s="57"/>
      <c r="B293" s="57"/>
      <c r="C293" s="57"/>
      <c r="D293" s="57"/>
      <c r="E293" s="11"/>
      <c r="G293" s="57"/>
      <c r="H293" s="57"/>
      <c r="I293" s="57"/>
    </row>
    <row r="294" spans="1:9" x14ac:dyDescent="0.2">
      <c r="A294" s="57"/>
      <c r="B294" s="57"/>
      <c r="C294" s="57"/>
      <c r="D294" s="57"/>
      <c r="E294" s="11"/>
      <c r="G294" s="57"/>
      <c r="H294" s="57"/>
      <c r="I294" s="57"/>
    </row>
    <row r="295" spans="1:9" x14ac:dyDescent="0.2">
      <c r="A295" s="57"/>
      <c r="B295" s="57"/>
      <c r="C295" s="57"/>
      <c r="D295" s="57"/>
      <c r="E295" s="11"/>
      <c r="G295" s="57"/>
      <c r="H295" s="57"/>
      <c r="I295" s="57"/>
    </row>
    <row r="296" spans="1:9" x14ac:dyDescent="0.2">
      <c r="A296" s="57"/>
      <c r="B296" s="57"/>
      <c r="C296" s="57"/>
      <c r="D296" s="57"/>
      <c r="E296" s="11"/>
      <c r="G296" s="57"/>
      <c r="H296" s="57"/>
      <c r="I296" s="57"/>
    </row>
    <row r="297" spans="1:9" x14ac:dyDescent="0.2">
      <c r="A297" s="57"/>
      <c r="B297" s="57"/>
      <c r="C297" s="57"/>
      <c r="D297" s="57"/>
      <c r="E297" s="11"/>
      <c r="G297" s="57"/>
      <c r="H297" s="57"/>
      <c r="I297" s="57"/>
    </row>
    <row r="298" spans="1:9" x14ac:dyDescent="0.2">
      <c r="A298" s="57"/>
      <c r="B298" s="57"/>
      <c r="C298" s="57"/>
      <c r="D298" s="57"/>
      <c r="E298" s="11"/>
      <c r="G298" s="57"/>
      <c r="H298" s="57"/>
      <c r="I298" s="57"/>
    </row>
    <row r="299" spans="1:9" x14ac:dyDescent="0.2">
      <c r="A299" s="57"/>
      <c r="B299" s="57"/>
      <c r="C299" s="57"/>
      <c r="D299" s="57"/>
      <c r="E299" s="11"/>
      <c r="G299" s="57"/>
      <c r="H299" s="57"/>
      <c r="I299" s="57"/>
    </row>
    <row r="300" spans="1:9" x14ac:dyDescent="0.2">
      <c r="A300" s="57"/>
      <c r="B300" s="57"/>
      <c r="C300" s="57"/>
      <c r="D300" s="57"/>
      <c r="E300" s="11"/>
      <c r="G300" s="57"/>
      <c r="H300" s="57"/>
      <c r="I300" s="57"/>
    </row>
    <row r="301" spans="1:9" x14ac:dyDescent="0.2">
      <c r="A301" s="57"/>
      <c r="B301" s="57"/>
      <c r="C301" s="57"/>
      <c r="D301" s="57"/>
      <c r="E301" s="11"/>
      <c r="G301" s="57"/>
      <c r="H301" s="57"/>
      <c r="I301" s="57"/>
    </row>
    <row r="302" spans="1:9" x14ac:dyDescent="0.2">
      <c r="A302" s="57"/>
      <c r="B302" s="57"/>
      <c r="C302" s="57"/>
      <c r="D302" s="57"/>
      <c r="E302" s="11"/>
      <c r="G302" s="57"/>
      <c r="H302" s="57"/>
      <c r="I302" s="57"/>
    </row>
    <row r="303" spans="1:9" x14ac:dyDescent="0.2">
      <c r="A303" s="57"/>
      <c r="B303" s="57"/>
      <c r="C303" s="57"/>
      <c r="D303" s="57"/>
      <c r="E303" s="11"/>
      <c r="G303" s="57"/>
      <c r="H303" s="57"/>
      <c r="I303" s="57"/>
    </row>
    <row r="304" spans="1:9" x14ac:dyDescent="0.2">
      <c r="A304" s="57"/>
      <c r="B304" s="57"/>
      <c r="C304" s="57"/>
      <c r="D304" s="57"/>
      <c r="E304" s="11"/>
      <c r="G304" s="57"/>
      <c r="H304" s="57"/>
      <c r="I304" s="57"/>
    </row>
    <row r="305" spans="1:9" x14ac:dyDescent="0.2">
      <c r="A305" s="57"/>
      <c r="B305" s="57"/>
      <c r="C305" s="57"/>
      <c r="D305" s="57"/>
      <c r="E305" s="11"/>
      <c r="G305" s="57"/>
      <c r="H305" s="57"/>
      <c r="I305" s="57"/>
    </row>
    <row r="306" spans="1:9" x14ac:dyDescent="0.2">
      <c r="A306" s="57"/>
      <c r="B306" s="57"/>
      <c r="C306" s="57"/>
      <c r="D306" s="57"/>
      <c r="E306" s="11"/>
      <c r="G306" s="57"/>
      <c r="H306" s="57"/>
      <c r="I306" s="57"/>
    </row>
    <row r="307" spans="1:9" x14ac:dyDescent="0.2">
      <c r="A307" s="57"/>
      <c r="B307" s="57"/>
      <c r="C307" s="57"/>
      <c r="D307" s="57"/>
      <c r="E307" s="11"/>
      <c r="G307" s="57"/>
      <c r="H307" s="57"/>
      <c r="I307" s="57"/>
    </row>
    <row r="308" spans="1:9" x14ac:dyDescent="0.2">
      <c r="A308" s="57"/>
      <c r="B308" s="57"/>
      <c r="C308" s="57"/>
      <c r="D308" s="57"/>
      <c r="E308" s="11"/>
      <c r="G308" s="57"/>
      <c r="H308" s="57"/>
      <c r="I308" s="57"/>
    </row>
    <row r="309" spans="1:9" x14ac:dyDescent="0.2">
      <c r="A309" s="57"/>
      <c r="B309" s="57"/>
      <c r="C309" s="57"/>
      <c r="D309" s="57"/>
      <c r="E309" s="11"/>
      <c r="G309" s="57"/>
      <c r="H309" s="57"/>
      <c r="I309" s="57"/>
    </row>
    <row r="310" spans="1:9" x14ac:dyDescent="0.2">
      <c r="A310" s="57"/>
      <c r="B310" s="57"/>
      <c r="C310" s="57"/>
      <c r="D310" s="57"/>
      <c r="E310" s="11"/>
      <c r="G310" s="57"/>
      <c r="H310" s="57"/>
      <c r="I310" s="57"/>
    </row>
    <row r="311" spans="1:9" x14ac:dyDescent="0.2">
      <c r="A311" s="57"/>
      <c r="B311" s="57"/>
      <c r="C311" s="57"/>
      <c r="D311" s="57"/>
      <c r="E311" s="11"/>
      <c r="G311" s="57"/>
      <c r="H311" s="57"/>
      <c r="I311" s="57"/>
    </row>
    <row r="312" spans="1:9" x14ac:dyDescent="0.2">
      <c r="A312" s="57"/>
      <c r="B312" s="57"/>
      <c r="C312" s="57"/>
      <c r="D312" s="57"/>
      <c r="E312" s="11"/>
      <c r="G312" s="57"/>
      <c r="H312" s="57"/>
      <c r="I312" s="57"/>
    </row>
    <row r="313" spans="1:9" x14ac:dyDescent="0.2">
      <c r="A313" s="57"/>
      <c r="B313" s="57"/>
      <c r="C313" s="57"/>
      <c r="D313" s="57"/>
      <c r="E313" s="11"/>
      <c r="G313" s="57"/>
      <c r="H313" s="57"/>
      <c r="I313" s="57"/>
    </row>
    <row r="314" spans="1:9" x14ac:dyDescent="0.2">
      <c r="A314" s="57"/>
      <c r="B314" s="57"/>
      <c r="C314" s="57"/>
      <c r="D314" s="57"/>
      <c r="E314" s="11"/>
      <c r="G314" s="57"/>
      <c r="H314" s="57"/>
      <c r="I314" s="57"/>
    </row>
    <row r="315" spans="1:9" x14ac:dyDescent="0.2">
      <c r="A315" s="57"/>
      <c r="B315" s="57"/>
      <c r="C315" s="57"/>
      <c r="D315" s="57"/>
      <c r="E315" s="11"/>
      <c r="G315" s="57"/>
      <c r="H315" s="57"/>
      <c r="I315" s="57"/>
    </row>
    <row r="316" spans="1:9" x14ac:dyDescent="0.2">
      <c r="A316" s="57"/>
      <c r="B316" s="57"/>
      <c r="C316" s="57"/>
      <c r="D316" s="57"/>
      <c r="E316" s="11"/>
      <c r="G316" s="57"/>
      <c r="H316" s="57"/>
      <c r="I316" s="57"/>
    </row>
    <row r="317" spans="1:9" x14ac:dyDescent="0.2">
      <c r="A317" s="57"/>
      <c r="B317" s="57"/>
      <c r="C317" s="57"/>
      <c r="D317" s="57"/>
      <c r="E317" s="11"/>
      <c r="G317" s="57"/>
      <c r="H317" s="57"/>
      <c r="I317" s="57"/>
    </row>
    <row r="318" spans="1:9" x14ac:dyDescent="0.2">
      <c r="A318" s="57"/>
      <c r="B318" s="57"/>
      <c r="C318" s="57"/>
      <c r="D318" s="57"/>
      <c r="E318" s="11"/>
      <c r="G318" s="57"/>
      <c r="H318" s="57"/>
      <c r="I318" s="57"/>
    </row>
    <row r="319" spans="1:9" x14ac:dyDescent="0.2">
      <c r="A319" s="57"/>
      <c r="B319" s="57"/>
      <c r="C319" s="57"/>
      <c r="D319" s="57"/>
      <c r="E319" s="11"/>
      <c r="G319" s="57"/>
      <c r="H319" s="57"/>
      <c r="I319" s="57"/>
    </row>
    <row r="320" spans="1:9" x14ac:dyDescent="0.2">
      <c r="A320" s="57"/>
      <c r="B320" s="57"/>
      <c r="C320" s="57"/>
      <c r="D320" s="57"/>
      <c r="E320" s="11"/>
      <c r="G320" s="57"/>
      <c r="H320" s="57"/>
      <c r="I320" s="57"/>
    </row>
    <row r="321" spans="1:9" x14ac:dyDescent="0.2">
      <c r="A321" s="57"/>
      <c r="B321" s="57"/>
      <c r="C321" s="57"/>
      <c r="D321" s="57"/>
      <c r="E321" s="11"/>
      <c r="G321" s="57"/>
      <c r="H321" s="57"/>
      <c r="I321" s="57"/>
    </row>
    <row r="322" spans="1:9" x14ac:dyDescent="0.2">
      <c r="A322" s="57"/>
      <c r="B322" s="57"/>
      <c r="C322" s="57"/>
      <c r="D322" s="57"/>
      <c r="E322" s="11"/>
      <c r="G322" s="57"/>
      <c r="H322" s="57"/>
      <c r="I322" s="57"/>
    </row>
    <row r="323" spans="1:9" x14ac:dyDescent="0.2">
      <c r="A323" s="57"/>
      <c r="B323" s="57"/>
      <c r="C323" s="57"/>
      <c r="D323" s="57"/>
      <c r="E323" s="11"/>
      <c r="G323" s="57"/>
      <c r="H323" s="57"/>
      <c r="I323" s="57"/>
    </row>
    <row r="324" spans="1:9" x14ac:dyDescent="0.2">
      <c r="A324" s="57"/>
      <c r="B324" s="57"/>
      <c r="C324" s="57"/>
      <c r="D324" s="57"/>
      <c r="E324" s="11"/>
      <c r="G324" s="57"/>
      <c r="H324" s="57"/>
      <c r="I324" s="57"/>
    </row>
    <row r="325" spans="1:9" x14ac:dyDescent="0.2">
      <c r="A325" s="57"/>
      <c r="B325" s="57"/>
      <c r="C325" s="57"/>
      <c r="D325" s="57"/>
      <c r="E325" s="11"/>
      <c r="G325" s="57"/>
      <c r="H325" s="57"/>
      <c r="I325" s="57"/>
    </row>
    <row r="326" spans="1:9" x14ac:dyDescent="0.2">
      <c r="A326" s="57"/>
      <c r="B326" s="57"/>
      <c r="C326" s="57"/>
      <c r="D326" s="57"/>
      <c r="E326" s="11"/>
      <c r="G326" s="57"/>
      <c r="H326" s="57"/>
      <c r="I326" s="57"/>
    </row>
    <row r="327" spans="1:9" x14ac:dyDescent="0.2">
      <c r="A327" s="57"/>
      <c r="B327" s="57"/>
      <c r="C327" s="57"/>
      <c r="D327" s="57"/>
      <c r="E327" s="11"/>
      <c r="G327" s="57"/>
      <c r="H327" s="57"/>
      <c r="I327" s="57"/>
    </row>
    <row r="328" spans="1:9" x14ac:dyDescent="0.2">
      <c r="A328" s="57"/>
      <c r="B328" s="57"/>
      <c r="C328" s="57"/>
      <c r="D328" s="57"/>
      <c r="E328" s="11"/>
      <c r="G328" s="57"/>
      <c r="H328" s="57"/>
      <c r="I328" s="57"/>
    </row>
    <row r="329" spans="1:9" x14ac:dyDescent="0.2">
      <c r="A329" s="57"/>
      <c r="B329" s="57"/>
      <c r="C329" s="57"/>
      <c r="D329" s="57"/>
      <c r="E329" s="11"/>
      <c r="G329" s="57"/>
      <c r="H329" s="57"/>
      <c r="I329" s="57"/>
    </row>
    <row r="330" spans="1:9" x14ac:dyDescent="0.2">
      <c r="A330" s="57"/>
      <c r="B330" s="57"/>
      <c r="C330" s="57"/>
      <c r="D330" s="57"/>
      <c r="E330" s="11"/>
      <c r="G330" s="57"/>
      <c r="H330" s="57"/>
      <c r="I330" s="57"/>
    </row>
    <row r="331" spans="1:9" x14ac:dyDescent="0.2">
      <c r="A331" s="57"/>
      <c r="B331" s="57"/>
      <c r="C331" s="57"/>
      <c r="D331" s="57"/>
      <c r="E331" s="11"/>
      <c r="G331" s="57"/>
      <c r="H331" s="57"/>
      <c r="I331" s="57"/>
    </row>
    <row r="332" spans="1:9" x14ac:dyDescent="0.2">
      <c r="A332" s="57"/>
      <c r="B332" s="57"/>
      <c r="C332" s="57"/>
      <c r="D332" s="57"/>
      <c r="E332" s="11"/>
      <c r="G332" s="57"/>
      <c r="H332" s="57"/>
      <c r="I332" s="57"/>
    </row>
    <row r="333" spans="1:9" x14ac:dyDescent="0.2">
      <c r="A333" s="57"/>
      <c r="B333" s="57"/>
      <c r="C333" s="57"/>
      <c r="D333" s="57"/>
      <c r="E333" s="11"/>
      <c r="G333" s="57"/>
      <c r="H333" s="57"/>
      <c r="I333" s="57"/>
    </row>
    <row r="334" spans="1:9" x14ac:dyDescent="0.2">
      <c r="A334" s="57"/>
      <c r="B334" s="57"/>
      <c r="C334" s="57"/>
      <c r="D334" s="57"/>
      <c r="E334" s="11"/>
      <c r="G334" s="57"/>
      <c r="H334" s="57"/>
      <c r="I334" s="57"/>
    </row>
    <row r="335" spans="1:9" x14ac:dyDescent="0.2">
      <c r="A335" s="57"/>
      <c r="B335" s="57"/>
      <c r="C335" s="57"/>
      <c r="D335" s="57"/>
      <c r="E335" s="11"/>
      <c r="G335" s="57"/>
      <c r="H335" s="57"/>
      <c r="I335" s="57"/>
    </row>
    <row r="336" spans="1:9" x14ac:dyDescent="0.2">
      <c r="A336" s="57"/>
      <c r="B336" s="57"/>
      <c r="C336" s="57"/>
      <c r="D336" s="57"/>
      <c r="E336" s="11"/>
      <c r="G336" s="57"/>
      <c r="H336" s="57"/>
      <c r="I336" s="57"/>
    </row>
    <row r="337" spans="1:9" x14ac:dyDescent="0.2">
      <c r="A337" s="57"/>
      <c r="B337" s="57"/>
      <c r="C337" s="57"/>
      <c r="D337" s="57"/>
      <c r="E337" s="11"/>
      <c r="G337" s="57"/>
      <c r="H337" s="57"/>
      <c r="I337" s="57"/>
    </row>
    <row r="338" spans="1:9" x14ac:dyDescent="0.2">
      <c r="A338" s="57"/>
      <c r="B338" s="57"/>
      <c r="C338" s="57"/>
      <c r="D338" s="57"/>
      <c r="E338" s="11"/>
      <c r="G338" s="57"/>
      <c r="H338" s="57"/>
      <c r="I338" s="57"/>
    </row>
    <row r="339" spans="1:9" x14ac:dyDescent="0.2">
      <c r="A339" s="57"/>
      <c r="B339" s="57"/>
      <c r="C339" s="57"/>
      <c r="D339" s="57"/>
      <c r="E339" s="11"/>
      <c r="G339" s="57"/>
      <c r="H339" s="57"/>
      <c r="I339" s="57"/>
    </row>
    <row r="340" spans="1:9" x14ac:dyDescent="0.2">
      <c r="A340" s="57"/>
      <c r="B340" s="57"/>
      <c r="C340" s="57"/>
      <c r="D340" s="57"/>
      <c r="E340" s="11"/>
      <c r="G340" s="57"/>
      <c r="H340" s="57"/>
      <c r="I340" s="57"/>
    </row>
    <row r="341" spans="1:9" x14ac:dyDescent="0.2">
      <c r="A341" s="57"/>
      <c r="B341" s="57"/>
      <c r="C341" s="57"/>
      <c r="D341" s="57"/>
      <c r="E341" s="11"/>
      <c r="G341" s="57"/>
      <c r="H341" s="57"/>
      <c r="I341" s="57"/>
    </row>
    <row r="342" spans="1:9" x14ac:dyDescent="0.2">
      <c r="A342" s="57"/>
      <c r="B342" s="57"/>
      <c r="C342" s="57"/>
      <c r="D342" s="57"/>
      <c r="E342" s="11"/>
      <c r="G342" s="57"/>
      <c r="H342" s="57"/>
      <c r="I342" s="57"/>
    </row>
    <row r="343" spans="1:9" x14ac:dyDescent="0.2">
      <c r="A343" s="57"/>
      <c r="B343" s="57"/>
      <c r="C343" s="57"/>
      <c r="D343" s="57"/>
      <c r="E343" s="11"/>
      <c r="G343" s="57"/>
      <c r="H343" s="57"/>
      <c r="I343" s="57"/>
    </row>
    <row r="344" spans="1:9" x14ac:dyDescent="0.2">
      <c r="A344" s="57"/>
      <c r="B344" s="57"/>
      <c r="C344" s="57"/>
      <c r="D344" s="57"/>
      <c r="E344" s="11"/>
      <c r="G344" s="57"/>
      <c r="H344" s="57"/>
      <c r="I344" s="57"/>
    </row>
    <row r="345" spans="1:9" x14ac:dyDescent="0.2">
      <c r="A345" s="57"/>
      <c r="B345" s="57"/>
      <c r="C345" s="57"/>
      <c r="D345" s="57"/>
      <c r="E345" s="11"/>
      <c r="G345" s="57"/>
      <c r="H345" s="57"/>
      <c r="I345" s="57"/>
    </row>
    <row r="346" spans="1:9" x14ac:dyDescent="0.2">
      <c r="A346" s="57"/>
      <c r="B346" s="57"/>
      <c r="C346" s="57"/>
      <c r="D346" s="57"/>
      <c r="E346" s="11"/>
      <c r="G346" s="57"/>
      <c r="H346" s="57"/>
      <c r="I346" s="57"/>
    </row>
    <row r="347" spans="1:9" x14ac:dyDescent="0.2">
      <c r="A347" s="57"/>
      <c r="B347" s="57"/>
      <c r="C347" s="57"/>
      <c r="D347" s="57"/>
      <c r="E347" s="11"/>
      <c r="G347" s="57"/>
      <c r="H347" s="57"/>
      <c r="I347" s="57"/>
    </row>
    <row r="348" spans="1:9" x14ac:dyDescent="0.2">
      <c r="A348" s="57"/>
      <c r="B348" s="57"/>
      <c r="C348" s="57"/>
      <c r="D348" s="57"/>
      <c r="E348" s="11"/>
      <c r="G348" s="57"/>
      <c r="H348" s="57"/>
      <c r="I348" s="57"/>
    </row>
    <row r="349" spans="1:9" x14ac:dyDescent="0.2">
      <c r="A349" s="57"/>
      <c r="B349" s="57"/>
      <c r="C349" s="57"/>
      <c r="D349" s="57"/>
      <c r="E349" s="11"/>
      <c r="G349" s="57"/>
      <c r="H349" s="57"/>
      <c r="I349" s="57"/>
    </row>
    <row r="350" spans="1:9" x14ac:dyDescent="0.2">
      <c r="A350" s="57"/>
      <c r="B350" s="57"/>
      <c r="C350" s="57"/>
      <c r="D350" s="57"/>
      <c r="E350" s="11"/>
      <c r="G350" s="57"/>
      <c r="H350" s="57"/>
      <c r="I350" s="57"/>
    </row>
    <row r="351" spans="1:9" x14ac:dyDescent="0.2">
      <c r="A351" s="57"/>
      <c r="B351" s="57"/>
      <c r="C351" s="57"/>
      <c r="D351" s="57"/>
      <c r="E351" s="11"/>
      <c r="G351" s="57"/>
      <c r="H351" s="57"/>
      <c r="I351" s="57"/>
    </row>
    <row r="352" spans="1:9" x14ac:dyDescent="0.2">
      <c r="A352" s="57"/>
      <c r="B352" s="57"/>
      <c r="C352" s="57"/>
      <c r="D352" s="57"/>
      <c r="E352" s="11"/>
      <c r="G352" s="57"/>
      <c r="H352" s="57"/>
      <c r="I352" s="57"/>
    </row>
    <row r="353" spans="1:9" x14ac:dyDescent="0.2">
      <c r="A353" s="57"/>
      <c r="B353" s="57"/>
      <c r="C353" s="57"/>
      <c r="D353" s="57"/>
      <c r="E353" s="11"/>
      <c r="G353" s="57"/>
      <c r="H353" s="57"/>
      <c r="I353" s="57"/>
    </row>
    <row r="354" spans="1:9" x14ac:dyDescent="0.2">
      <c r="A354" s="57"/>
      <c r="B354" s="57"/>
      <c r="C354" s="57"/>
      <c r="D354" s="57"/>
      <c r="E354" s="11"/>
      <c r="G354" s="57"/>
      <c r="H354" s="57"/>
      <c r="I354" s="57"/>
    </row>
    <row r="355" spans="1:9" x14ac:dyDescent="0.2">
      <c r="A355" s="57"/>
      <c r="B355" s="57"/>
      <c r="C355" s="57"/>
      <c r="D355" s="57"/>
      <c r="E355" s="11"/>
      <c r="G355" s="57"/>
      <c r="H355" s="57"/>
      <c r="I355" s="57"/>
    </row>
    <row r="356" spans="1:9" x14ac:dyDescent="0.2">
      <c r="A356" s="57"/>
      <c r="B356" s="57"/>
      <c r="C356" s="57"/>
      <c r="D356" s="57"/>
      <c r="E356" s="11"/>
      <c r="G356" s="57"/>
      <c r="H356" s="57"/>
      <c r="I356" s="57"/>
    </row>
    <row r="357" spans="1:9" x14ac:dyDescent="0.2">
      <c r="A357" s="57"/>
      <c r="B357" s="57"/>
      <c r="C357" s="57"/>
      <c r="D357" s="57"/>
      <c r="E357" s="11"/>
      <c r="G357" s="57"/>
      <c r="H357" s="57"/>
      <c r="I357" s="57"/>
    </row>
    <row r="358" spans="1:9" x14ac:dyDescent="0.2">
      <c r="A358" s="57"/>
      <c r="B358" s="57"/>
      <c r="C358" s="57"/>
      <c r="D358" s="57"/>
      <c r="E358" s="11"/>
      <c r="G358" s="57"/>
      <c r="H358" s="57"/>
      <c r="I358" s="57"/>
    </row>
    <row r="359" spans="1:9" x14ac:dyDescent="0.2">
      <c r="A359" s="57"/>
      <c r="B359" s="57"/>
      <c r="C359" s="57"/>
      <c r="D359" s="57"/>
      <c r="E359" s="11"/>
      <c r="G359" s="57"/>
      <c r="H359" s="57"/>
      <c r="I359" s="57"/>
    </row>
    <row r="360" spans="1:9" x14ac:dyDescent="0.2">
      <c r="A360" s="57"/>
      <c r="B360" s="57"/>
      <c r="C360" s="57"/>
      <c r="D360" s="57"/>
      <c r="E360" s="11"/>
      <c r="G360" s="57"/>
      <c r="H360" s="57"/>
      <c r="I360" s="57"/>
    </row>
    <row r="361" spans="1:9" x14ac:dyDescent="0.2">
      <c r="A361" s="57"/>
      <c r="B361" s="57"/>
      <c r="C361" s="57"/>
      <c r="D361" s="57"/>
      <c r="E361" s="11"/>
      <c r="G361" s="57"/>
      <c r="H361" s="57"/>
      <c r="I361" s="57"/>
    </row>
    <row r="362" spans="1:9" x14ac:dyDescent="0.2">
      <c r="A362" s="57"/>
      <c r="B362" s="57"/>
      <c r="C362" s="57"/>
      <c r="D362" s="57"/>
      <c r="E362" s="11"/>
      <c r="G362" s="57"/>
      <c r="H362" s="57"/>
      <c r="I362" s="57"/>
    </row>
    <row r="363" spans="1:9" x14ac:dyDescent="0.2">
      <c r="A363" s="57"/>
      <c r="B363" s="57"/>
      <c r="C363" s="57"/>
      <c r="D363" s="57"/>
      <c r="E363" s="11"/>
      <c r="G363" s="57"/>
      <c r="H363" s="57"/>
      <c r="I363" s="57"/>
    </row>
    <row r="364" spans="1:9" x14ac:dyDescent="0.2">
      <c r="A364" s="57"/>
      <c r="B364" s="57"/>
      <c r="C364" s="57"/>
      <c r="D364" s="57"/>
      <c r="E364" s="11"/>
      <c r="G364" s="57"/>
      <c r="H364" s="57"/>
      <c r="I364" s="57"/>
    </row>
    <row r="365" spans="1:9" x14ac:dyDescent="0.2">
      <c r="A365" s="57"/>
      <c r="B365" s="57"/>
      <c r="C365" s="57"/>
      <c r="D365" s="57"/>
      <c r="E365" s="11"/>
      <c r="G365" s="57"/>
      <c r="H365" s="57"/>
      <c r="I365" s="57"/>
    </row>
    <row r="366" spans="1:9" x14ac:dyDescent="0.2">
      <c r="A366" s="57"/>
      <c r="B366" s="57"/>
      <c r="C366" s="57"/>
      <c r="D366" s="57"/>
      <c r="E366" s="11"/>
      <c r="G366" s="57"/>
      <c r="H366" s="57"/>
      <c r="I366" s="57"/>
    </row>
    <row r="367" spans="1:9" x14ac:dyDescent="0.2">
      <c r="A367" s="57"/>
      <c r="B367" s="57"/>
      <c r="C367" s="57"/>
      <c r="D367" s="57"/>
      <c r="E367" s="11"/>
      <c r="G367" s="57"/>
      <c r="H367" s="57"/>
      <c r="I367" s="57"/>
    </row>
    <row r="368" spans="1:9" x14ac:dyDescent="0.2">
      <c r="A368" s="57"/>
      <c r="B368" s="57"/>
      <c r="C368" s="57"/>
      <c r="D368" s="57"/>
      <c r="E368" s="11"/>
      <c r="G368" s="57"/>
      <c r="H368" s="57"/>
      <c r="I368" s="57"/>
    </row>
    <row r="369" spans="1:9" x14ac:dyDescent="0.2">
      <c r="A369" s="57"/>
      <c r="B369" s="57"/>
      <c r="C369" s="57"/>
      <c r="D369" s="57"/>
      <c r="E369" s="11"/>
      <c r="G369" s="57"/>
      <c r="H369" s="57"/>
      <c r="I369" s="57"/>
    </row>
    <row r="370" spans="1:9" x14ac:dyDescent="0.2">
      <c r="A370" s="57"/>
      <c r="B370" s="57"/>
      <c r="C370" s="57"/>
      <c r="D370" s="57"/>
      <c r="E370" s="11"/>
      <c r="G370" s="57"/>
      <c r="H370" s="57"/>
      <c r="I370" s="57"/>
    </row>
    <row r="371" spans="1:9" x14ac:dyDescent="0.2">
      <c r="A371" s="57"/>
      <c r="B371" s="57"/>
      <c r="C371" s="57"/>
      <c r="D371" s="57"/>
      <c r="E371" s="11"/>
      <c r="G371" s="57"/>
      <c r="H371" s="57"/>
      <c r="I371" s="57"/>
    </row>
    <row r="372" spans="1:9" x14ac:dyDescent="0.2">
      <c r="A372" s="57"/>
      <c r="B372" s="57"/>
      <c r="C372" s="57"/>
      <c r="D372" s="57"/>
      <c r="E372" s="11"/>
      <c r="G372" s="57"/>
      <c r="H372" s="57"/>
      <c r="I372" s="57"/>
    </row>
    <row r="373" spans="1:9" x14ac:dyDescent="0.2">
      <c r="A373" s="57"/>
      <c r="B373" s="57"/>
      <c r="C373" s="57"/>
      <c r="D373" s="57"/>
      <c r="E373" s="11"/>
      <c r="G373" s="57"/>
      <c r="H373" s="57"/>
      <c r="I373" s="57"/>
    </row>
    <row r="374" spans="1:9" x14ac:dyDescent="0.2">
      <c r="A374" s="57"/>
      <c r="B374" s="57"/>
      <c r="C374" s="57"/>
      <c r="D374" s="57"/>
      <c r="E374" s="11"/>
      <c r="G374" s="57"/>
      <c r="H374" s="57"/>
      <c r="I374" s="57"/>
    </row>
    <row r="375" spans="1:9" x14ac:dyDescent="0.2">
      <c r="A375" s="57"/>
      <c r="B375" s="57"/>
      <c r="C375" s="57"/>
      <c r="D375" s="57"/>
      <c r="E375" s="11"/>
      <c r="G375" s="57"/>
      <c r="H375" s="57"/>
      <c r="I375" s="57"/>
    </row>
    <row r="376" spans="1:9" x14ac:dyDescent="0.2">
      <c r="A376" s="57"/>
      <c r="B376" s="57"/>
      <c r="C376" s="57"/>
      <c r="D376" s="57"/>
      <c r="E376" s="11"/>
      <c r="G376" s="57"/>
      <c r="H376" s="57"/>
      <c r="I376" s="57"/>
    </row>
    <row r="377" spans="1:9" x14ac:dyDescent="0.2">
      <c r="A377" s="57"/>
      <c r="B377" s="57"/>
      <c r="C377" s="57"/>
      <c r="D377" s="57"/>
      <c r="E377" s="11"/>
      <c r="G377" s="57"/>
      <c r="H377" s="57"/>
      <c r="I377" s="57"/>
    </row>
  </sheetData>
  <mergeCells count="1">
    <mergeCell ref="A1:F1"/>
  </mergeCells>
  <conditionalFormatting sqref="F2:F3">
    <cfRule type="cellIs" dxfId="66" priority="4" stopIfTrue="1" operator="between">
      <formula>0.009</formula>
      <formula>-0.009</formula>
    </cfRule>
  </conditionalFormatting>
  <conditionalFormatting sqref="F5:F138">
    <cfRule type="cellIs" dxfId="65" priority="1" stopIfTrue="1" operator="between">
      <formula>0.009</formula>
      <formula>-0.009</formula>
    </cfRule>
  </conditionalFormatting>
  <conditionalFormatting sqref="F276:F65537">
    <cfRule type="cellIs" dxfId="64" priority="2" stopIfTrue="1" operator="between">
      <formula>0.009</formula>
      <formula>-0.009</formula>
    </cfRule>
  </conditionalFormatting>
  <conditionalFormatting sqref="F140:G175">
    <cfRule type="cellIs" dxfId="63" priority="3" stopIfTrue="1" operator="between">
      <formula>0.009</formula>
      <formula>-0.009</formula>
    </cfRule>
  </conditionalFormatting>
  <hyperlinks>
    <hyperlink ref="A140" r:id="rId1" tooltip="https://www.franklintempletonindia.com/downloadsServlet/pdf/product-labels-jg9o5k7l" display="https://www.franklintempletonindia.com/downloadsServlet/pdf/product-labels-jg9o5k7l" xr:uid="{00000000-0004-0000-14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55"/>
  <sheetViews>
    <sheetView workbookViewId="0">
      <selection sqref="A1:F1"/>
    </sheetView>
  </sheetViews>
  <sheetFormatPr defaultColWidth="9.140625" defaultRowHeight="11.25" x14ac:dyDescent="0.2"/>
  <cols>
    <col min="1" max="1" width="38.7109375" style="7" bestFit="1" customWidth="1"/>
    <col min="2" max="2" width="37" style="7" bestFit="1" customWidth="1"/>
    <col min="3" max="3" width="25.140625" style="7" bestFit="1" customWidth="1"/>
    <col min="4" max="4" width="15.42578125" style="7" bestFit="1" customWidth="1"/>
    <col min="5" max="5" width="26" style="10" customWidth="1"/>
    <col min="6" max="6" width="13.5703125" style="11" bestFit="1" customWidth="1"/>
    <col min="7" max="16384" width="9.140625" style="7"/>
  </cols>
  <sheetData>
    <row r="1" spans="1:7" s="1" customFormat="1" ht="15" x14ac:dyDescent="0.2">
      <c r="A1" s="110" t="s">
        <v>14</v>
      </c>
      <c r="B1" s="111"/>
      <c r="C1" s="111"/>
      <c r="D1" s="111"/>
      <c r="E1" s="111"/>
      <c r="F1" s="111"/>
    </row>
    <row r="2" spans="1:7" s="1" customFormat="1" ht="12" x14ac:dyDescent="0.2">
      <c r="E2" s="5"/>
      <c r="F2" s="9"/>
    </row>
    <row r="3" spans="1:7" s="1" customFormat="1" ht="12" x14ac:dyDescent="0.2">
      <c r="A3" s="8" t="s">
        <v>7</v>
      </c>
      <c r="B3" s="2"/>
      <c r="C3" s="3"/>
      <c r="D3" s="3"/>
      <c r="E3" s="4"/>
      <c r="F3" s="9"/>
    </row>
    <row r="4" spans="1:7" s="1" customFormat="1" ht="33.75" x14ac:dyDescent="0.2">
      <c r="A4" s="6" t="s">
        <v>2</v>
      </c>
      <c r="B4" s="6" t="s">
        <v>0</v>
      </c>
      <c r="C4" s="13" t="s">
        <v>4</v>
      </c>
      <c r="D4" s="13" t="s">
        <v>1</v>
      </c>
      <c r="E4" s="52" t="s">
        <v>6</v>
      </c>
      <c r="F4" s="12" t="s">
        <v>3</v>
      </c>
      <c r="G4" s="58" t="s">
        <v>5</v>
      </c>
    </row>
    <row r="5" spans="1:7" x14ac:dyDescent="0.2">
      <c r="A5" s="16" t="s">
        <v>103</v>
      </c>
      <c r="B5" s="17"/>
      <c r="C5" s="17"/>
      <c r="D5" s="17"/>
      <c r="E5" s="18"/>
      <c r="F5" s="19"/>
      <c r="G5" s="19"/>
    </row>
    <row r="6" spans="1:7" x14ac:dyDescent="0.2">
      <c r="A6" s="20" t="s">
        <v>20</v>
      </c>
      <c r="B6" s="21"/>
      <c r="C6" s="21"/>
      <c r="D6" s="21"/>
      <c r="E6" s="22"/>
      <c r="F6" s="23"/>
      <c r="G6" s="23"/>
    </row>
    <row r="7" spans="1:7" x14ac:dyDescent="0.2">
      <c r="A7" s="21" t="s">
        <v>105</v>
      </c>
      <c r="B7" s="21" t="s">
        <v>104</v>
      </c>
      <c r="C7" s="21" t="s">
        <v>106</v>
      </c>
      <c r="D7" s="24">
        <v>4087942</v>
      </c>
      <c r="E7" s="22">
        <v>38876.328419999998</v>
      </c>
      <c r="F7" s="23">
        <v>5.0058604635954298</v>
      </c>
      <c r="G7" s="23"/>
    </row>
    <row r="8" spans="1:7" x14ac:dyDescent="0.2">
      <c r="A8" s="21" t="s">
        <v>121</v>
      </c>
      <c r="B8" s="21" t="s">
        <v>120</v>
      </c>
      <c r="C8" s="21" t="s">
        <v>122</v>
      </c>
      <c r="D8" s="24">
        <v>2472229</v>
      </c>
      <c r="E8" s="22">
        <v>33721.203560000002</v>
      </c>
      <c r="F8" s="23">
        <v>4.3420674365693497</v>
      </c>
      <c r="G8" s="23"/>
    </row>
    <row r="9" spans="1:7" x14ac:dyDescent="0.2">
      <c r="A9" s="21" t="s">
        <v>119</v>
      </c>
      <c r="B9" s="21" t="s">
        <v>118</v>
      </c>
      <c r="C9" s="21" t="s">
        <v>106</v>
      </c>
      <c r="D9" s="24">
        <v>2950277</v>
      </c>
      <c r="E9" s="22">
        <v>33385.33453</v>
      </c>
      <c r="F9" s="23">
        <v>4.2988196925936597</v>
      </c>
      <c r="G9" s="23"/>
    </row>
    <row r="10" spans="1:7" x14ac:dyDescent="0.2">
      <c r="A10" s="21" t="s">
        <v>124</v>
      </c>
      <c r="B10" s="21" t="s">
        <v>123</v>
      </c>
      <c r="C10" s="21" t="s">
        <v>125</v>
      </c>
      <c r="D10" s="24">
        <v>9548090</v>
      </c>
      <c r="E10" s="22">
        <v>31079.032950000001</v>
      </c>
      <c r="F10" s="23">
        <v>4.0018517337956201</v>
      </c>
      <c r="G10" s="23"/>
    </row>
    <row r="11" spans="1:7" x14ac:dyDescent="0.2">
      <c r="A11" s="21" t="s">
        <v>187</v>
      </c>
      <c r="B11" s="21" t="s">
        <v>186</v>
      </c>
      <c r="C11" s="21" t="s">
        <v>144</v>
      </c>
      <c r="D11" s="24">
        <v>169582</v>
      </c>
      <c r="E11" s="22">
        <v>27182.298780000001</v>
      </c>
      <c r="F11" s="23">
        <v>3.5000937666335399</v>
      </c>
      <c r="G11" s="23"/>
    </row>
    <row r="12" spans="1:7" x14ac:dyDescent="0.2">
      <c r="A12" s="21" t="s">
        <v>143</v>
      </c>
      <c r="B12" s="21" t="s">
        <v>142</v>
      </c>
      <c r="C12" s="21" t="s">
        <v>144</v>
      </c>
      <c r="D12" s="24">
        <v>637966</v>
      </c>
      <c r="E12" s="22">
        <v>21863.094819999998</v>
      </c>
      <c r="F12" s="23">
        <v>2.8151733051769501</v>
      </c>
      <c r="G12" s="23"/>
    </row>
    <row r="13" spans="1:7" x14ac:dyDescent="0.2">
      <c r="A13" s="21" t="s">
        <v>113</v>
      </c>
      <c r="B13" s="21" t="s">
        <v>112</v>
      </c>
      <c r="C13" s="21" t="s">
        <v>114</v>
      </c>
      <c r="D13" s="24">
        <v>1158502</v>
      </c>
      <c r="E13" s="22">
        <v>21761.30157</v>
      </c>
      <c r="F13" s="23">
        <v>2.8020660281694401</v>
      </c>
      <c r="G13" s="23"/>
    </row>
    <row r="14" spans="1:7" x14ac:dyDescent="0.2">
      <c r="A14" s="21" t="s">
        <v>469</v>
      </c>
      <c r="B14" s="21" t="s">
        <v>468</v>
      </c>
      <c r="C14" s="21" t="s">
        <v>117</v>
      </c>
      <c r="D14" s="24">
        <v>814231</v>
      </c>
      <c r="E14" s="22">
        <v>21616.204590000001</v>
      </c>
      <c r="F14" s="23">
        <v>2.78338280202416</v>
      </c>
      <c r="G14" s="23"/>
    </row>
    <row r="15" spans="1:7" x14ac:dyDescent="0.2">
      <c r="A15" s="21" t="s">
        <v>134</v>
      </c>
      <c r="B15" s="21" t="s">
        <v>133</v>
      </c>
      <c r="C15" s="21" t="s">
        <v>135</v>
      </c>
      <c r="D15" s="24">
        <v>6333312</v>
      </c>
      <c r="E15" s="22">
        <v>21561.760699999999</v>
      </c>
      <c r="F15" s="23">
        <v>2.7763724045017701</v>
      </c>
      <c r="G15" s="23"/>
    </row>
    <row r="16" spans="1:7" x14ac:dyDescent="0.2">
      <c r="A16" s="21" t="s">
        <v>205</v>
      </c>
      <c r="B16" s="21" t="s">
        <v>204</v>
      </c>
      <c r="C16" s="21" t="s">
        <v>177</v>
      </c>
      <c r="D16" s="24">
        <v>12833401</v>
      </c>
      <c r="E16" s="22">
        <v>21343.229200000002</v>
      </c>
      <c r="F16" s="23">
        <v>2.7482334767696601</v>
      </c>
      <c r="G16" s="23"/>
    </row>
    <row r="17" spans="1:7" x14ac:dyDescent="0.2">
      <c r="A17" s="21" t="s">
        <v>155</v>
      </c>
      <c r="B17" s="21" t="s">
        <v>154</v>
      </c>
      <c r="C17" s="21" t="s">
        <v>156</v>
      </c>
      <c r="D17" s="24">
        <v>2560258</v>
      </c>
      <c r="E17" s="22">
        <v>19367.071639999998</v>
      </c>
      <c r="F17" s="23">
        <v>2.4937760883926701</v>
      </c>
      <c r="G17" s="23"/>
    </row>
    <row r="18" spans="1:7" x14ac:dyDescent="0.2">
      <c r="A18" s="21" t="s">
        <v>695</v>
      </c>
      <c r="B18" s="21" t="s">
        <v>694</v>
      </c>
      <c r="C18" s="21" t="s">
        <v>212</v>
      </c>
      <c r="D18" s="24">
        <v>1431787</v>
      </c>
      <c r="E18" s="22">
        <v>19102.902150000002</v>
      </c>
      <c r="F18" s="23">
        <v>2.4597606435339698</v>
      </c>
      <c r="G18" s="23"/>
    </row>
    <row r="19" spans="1:7" x14ac:dyDescent="0.2">
      <c r="A19" s="21" t="s">
        <v>570</v>
      </c>
      <c r="B19" s="21" t="s">
        <v>569</v>
      </c>
      <c r="C19" s="21" t="s">
        <v>138</v>
      </c>
      <c r="D19" s="24">
        <v>2986555</v>
      </c>
      <c r="E19" s="22">
        <v>18724.206569999998</v>
      </c>
      <c r="F19" s="23">
        <v>2.41099839388992</v>
      </c>
      <c r="G19" s="23"/>
    </row>
    <row r="20" spans="1:7" x14ac:dyDescent="0.2">
      <c r="A20" s="21" t="s">
        <v>697</v>
      </c>
      <c r="B20" s="21" t="s">
        <v>696</v>
      </c>
      <c r="C20" s="21" t="s">
        <v>199</v>
      </c>
      <c r="D20" s="24">
        <v>1031302</v>
      </c>
      <c r="E20" s="22">
        <v>17388.783019999999</v>
      </c>
      <c r="F20" s="23">
        <v>2.2390442968137099</v>
      </c>
      <c r="G20" s="23"/>
    </row>
    <row r="21" spans="1:7" x14ac:dyDescent="0.2">
      <c r="A21" s="21" t="s">
        <v>574</v>
      </c>
      <c r="B21" s="21" t="s">
        <v>573</v>
      </c>
      <c r="C21" s="21" t="s">
        <v>575</v>
      </c>
      <c r="D21" s="24">
        <v>2113227</v>
      </c>
      <c r="E21" s="22">
        <v>16216.904</v>
      </c>
      <c r="F21" s="23">
        <v>2.0881488009489999</v>
      </c>
      <c r="G21" s="23"/>
    </row>
    <row r="22" spans="1:7" x14ac:dyDescent="0.2">
      <c r="A22" s="21" t="s">
        <v>243</v>
      </c>
      <c r="B22" s="21" t="s">
        <v>242</v>
      </c>
      <c r="C22" s="21" t="s">
        <v>147</v>
      </c>
      <c r="D22" s="24">
        <v>972611</v>
      </c>
      <c r="E22" s="22">
        <v>14621.26116</v>
      </c>
      <c r="F22" s="23">
        <v>1.8826879014401401</v>
      </c>
      <c r="G22" s="23"/>
    </row>
    <row r="23" spans="1:7" x14ac:dyDescent="0.2">
      <c r="A23" s="21" t="s">
        <v>149</v>
      </c>
      <c r="B23" s="21" t="s">
        <v>148</v>
      </c>
      <c r="C23" s="21" t="s">
        <v>150</v>
      </c>
      <c r="D23" s="24">
        <v>833638</v>
      </c>
      <c r="E23" s="22">
        <v>14188.518760000001</v>
      </c>
      <c r="F23" s="23">
        <v>1.82696638248191</v>
      </c>
      <c r="G23" s="23"/>
    </row>
    <row r="24" spans="1:7" x14ac:dyDescent="0.2">
      <c r="A24" s="21" t="s">
        <v>129</v>
      </c>
      <c r="B24" s="21" t="s">
        <v>128</v>
      </c>
      <c r="C24" s="21" t="s">
        <v>130</v>
      </c>
      <c r="D24" s="24">
        <v>113843</v>
      </c>
      <c r="E24" s="22">
        <v>13913.891460000001</v>
      </c>
      <c r="F24" s="23">
        <v>1.79160435115936</v>
      </c>
      <c r="G24" s="23"/>
    </row>
    <row r="25" spans="1:7" x14ac:dyDescent="0.2">
      <c r="A25" s="21" t="s">
        <v>542</v>
      </c>
      <c r="B25" s="21" t="s">
        <v>541</v>
      </c>
      <c r="C25" s="21" t="s">
        <v>117</v>
      </c>
      <c r="D25" s="24">
        <v>837502</v>
      </c>
      <c r="E25" s="22">
        <v>13812.92049</v>
      </c>
      <c r="F25" s="23">
        <v>1.7786029539792201</v>
      </c>
      <c r="G25" s="23"/>
    </row>
    <row r="26" spans="1:7" x14ac:dyDescent="0.2">
      <c r="A26" s="21" t="s">
        <v>158</v>
      </c>
      <c r="B26" s="21" t="s">
        <v>157</v>
      </c>
      <c r="C26" s="21" t="s">
        <v>159</v>
      </c>
      <c r="D26" s="24">
        <v>536753</v>
      </c>
      <c r="E26" s="22">
        <v>13496.11743</v>
      </c>
      <c r="F26" s="23">
        <v>1.73781021512623</v>
      </c>
      <c r="G26" s="23"/>
    </row>
    <row r="27" spans="1:7" x14ac:dyDescent="0.2">
      <c r="A27" s="21" t="s">
        <v>217</v>
      </c>
      <c r="B27" s="21" t="s">
        <v>216</v>
      </c>
      <c r="C27" s="21" t="s">
        <v>114</v>
      </c>
      <c r="D27" s="24">
        <v>3899828</v>
      </c>
      <c r="E27" s="22">
        <v>13372.51021</v>
      </c>
      <c r="F27" s="23">
        <v>1.7218940903078499</v>
      </c>
      <c r="G27" s="23"/>
    </row>
    <row r="28" spans="1:7" x14ac:dyDescent="0.2">
      <c r="A28" s="21" t="s">
        <v>169</v>
      </c>
      <c r="B28" s="21" t="s">
        <v>168</v>
      </c>
      <c r="C28" s="21" t="s">
        <v>138</v>
      </c>
      <c r="D28" s="24">
        <v>649673</v>
      </c>
      <c r="E28" s="22">
        <v>13227.342280000001</v>
      </c>
      <c r="F28" s="23">
        <v>1.70320172837701</v>
      </c>
      <c r="G28" s="23"/>
    </row>
    <row r="29" spans="1:7" x14ac:dyDescent="0.2">
      <c r="A29" s="21" t="s">
        <v>164</v>
      </c>
      <c r="B29" s="21" t="s">
        <v>163</v>
      </c>
      <c r="C29" s="21" t="s">
        <v>165</v>
      </c>
      <c r="D29" s="24">
        <v>236227</v>
      </c>
      <c r="E29" s="22">
        <v>13215.719520000001</v>
      </c>
      <c r="F29" s="23">
        <v>1.7017051386236399</v>
      </c>
      <c r="G29" s="23"/>
    </row>
    <row r="30" spans="1:7" x14ac:dyDescent="0.2">
      <c r="A30" s="21" t="s">
        <v>497</v>
      </c>
      <c r="B30" s="21" t="s">
        <v>496</v>
      </c>
      <c r="C30" s="21" t="s">
        <v>180</v>
      </c>
      <c r="D30" s="24">
        <v>1930420</v>
      </c>
      <c r="E30" s="22">
        <v>12659.69436</v>
      </c>
      <c r="F30" s="23">
        <v>1.63010927352193</v>
      </c>
      <c r="G30" s="23"/>
    </row>
    <row r="31" spans="1:7" x14ac:dyDescent="0.2">
      <c r="A31" s="21" t="s">
        <v>377</v>
      </c>
      <c r="B31" s="21" t="s">
        <v>376</v>
      </c>
      <c r="C31" s="21" t="s">
        <v>106</v>
      </c>
      <c r="D31" s="24">
        <v>4350096</v>
      </c>
      <c r="E31" s="22">
        <v>12060.641159999999</v>
      </c>
      <c r="F31" s="23">
        <v>1.5529729581509599</v>
      </c>
      <c r="G31" s="23"/>
    </row>
    <row r="32" spans="1:7" x14ac:dyDescent="0.2">
      <c r="A32" s="21" t="s">
        <v>699</v>
      </c>
      <c r="B32" s="21" t="s">
        <v>698</v>
      </c>
      <c r="C32" s="21" t="s">
        <v>147</v>
      </c>
      <c r="D32" s="24">
        <v>465950</v>
      </c>
      <c r="E32" s="22">
        <v>11349.14415</v>
      </c>
      <c r="F32" s="23">
        <v>1.4613579601026101</v>
      </c>
      <c r="G32" s="23"/>
    </row>
    <row r="33" spans="1:7" x14ac:dyDescent="0.2">
      <c r="A33" s="21" t="s">
        <v>534</v>
      </c>
      <c r="B33" s="21" t="s">
        <v>533</v>
      </c>
      <c r="C33" s="21" t="s">
        <v>117</v>
      </c>
      <c r="D33" s="24">
        <v>1148909</v>
      </c>
      <c r="E33" s="22">
        <v>11197.267110000001</v>
      </c>
      <c r="F33" s="23">
        <v>1.44180170824543</v>
      </c>
      <c r="G33" s="23"/>
    </row>
    <row r="34" spans="1:7" x14ac:dyDescent="0.2">
      <c r="A34" s="21" t="s">
        <v>507</v>
      </c>
      <c r="B34" s="21" t="s">
        <v>506</v>
      </c>
      <c r="C34" s="21" t="s">
        <v>147</v>
      </c>
      <c r="D34" s="24">
        <v>2533367</v>
      </c>
      <c r="E34" s="22">
        <v>11183.54862</v>
      </c>
      <c r="F34" s="23">
        <v>1.4400352645121299</v>
      </c>
      <c r="G34" s="23"/>
    </row>
    <row r="35" spans="1:7" x14ac:dyDescent="0.2">
      <c r="A35" s="21" t="s">
        <v>232</v>
      </c>
      <c r="B35" s="21" t="s">
        <v>231</v>
      </c>
      <c r="C35" s="21" t="s">
        <v>106</v>
      </c>
      <c r="D35" s="24">
        <v>15317159</v>
      </c>
      <c r="E35" s="22">
        <v>10686.78183</v>
      </c>
      <c r="F35" s="23">
        <v>1.37606972726225</v>
      </c>
      <c r="G35" s="23"/>
    </row>
    <row r="36" spans="1:7" x14ac:dyDescent="0.2">
      <c r="A36" s="21" t="s">
        <v>493</v>
      </c>
      <c r="B36" s="21" t="s">
        <v>492</v>
      </c>
      <c r="C36" s="21" t="s">
        <v>215</v>
      </c>
      <c r="D36" s="24">
        <v>1376068</v>
      </c>
      <c r="E36" s="22">
        <v>10324.638199999999</v>
      </c>
      <c r="F36" s="23">
        <v>1.3294387681867199</v>
      </c>
      <c r="G36" s="23"/>
    </row>
    <row r="37" spans="1:7" x14ac:dyDescent="0.2">
      <c r="A37" s="21" t="s">
        <v>701</v>
      </c>
      <c r="B37" s="21" t="s">
        <v>700</v>
      </c>
      <c r="C37" s="21" t="s">
        <v>144</v>
      </c>
      <c r="D37" s="24">
        <v>282218</v>
      </c>
      <c r="E37" s="22">
        <v>9704.6303659999994</v>
      </c>
      <c r="F37" s="23">
        <v>1.2496042563004699</v>
      </c>
      <c r="G37" s="23"/>
    </row>
    <row r="38" spans="1:7" x14ac:dyDescent="0.2">
      <c r="A38" s="21" t="s">
        <v>171</v>
      </c>
      <c r="B38" s="21" t="s">
        <v>170</v>
      </c>
      <c r="C38" s="21" t="s">
        <v>172</v>
      </c>
      <c r="D38" s="24">
        <v>116205</v>
      </c>
      <c r="E38" s="22">
        <v>9399.8224499999997</v>
      </c>
      <c r="F38" s="23">
        <v>1.2103560567480101</v>
      </c>
      <c r="G38" s="23"/>
    </row>
    <row r="39" spans="1:7" x14ac:dyDescent="0.2">
      <c r="A39" s="21" t="s">
        <v>703</v>
      </c>
      <c r="B39" s="21" t="s">
        <v>702</v>
      </c>
      <c r="C39" s="21" t="s">
        <v>114</v>
      </c>
      <c r="D39" s="24">
        <v>571819</v>
      </c>
      <c r="E39" s="22">
        <v>9225.1559269999998</v>
      </c>
      <c r="F39" s="23">
        <v>1.1878653464022899</v>
      </c>
      <c r="G39" s="23"/>
    </row>
    <row r="40" spans="1:7" x14ac:dyDescent="0.2">
      <c r="A40" s="21" t="s">
        <v>198</v>
      </c>
      <c r="B40" s="21" t="s">
        <v>197</v>
      </c>
      <c r="C40" s="21" t="s">
        <v>199</v>
      </c>
      <c r="D40" s="24">
        <v>1001916</v>
      </c>
      <c r="E40" s="22">
        <v>9205.6042080000007</v>
      </c>
      <c r="F40" s="23">
        <v>1.1853477944338999</v>
      </c>
      <c r="G40" s="23"/>
    </row>
    <row r="41" spans="1:7" x14ac:dyDescent="0.2">
      <c r="A41" s="21" t="s">
        <v>597</v>
      </c>
      <c r="B41" s="21" t="s">
        <v>596</v>
      </c>
      <c r="C41" s="21" t="s">
        <v>183</v>
      </c>
      <c r="D41" s="24">
        <v>1563667</v>
      </c>
      <c r="E41" s="22">
        <v>8365.6184499999999</v>
      </c>
      <c r="F41" s="23">
        <v>1.07718810788819</v>
      </c>
      <c r="G41" s="23"/>
    </row>
    <row r="42" spans="1:7" x14ac:dyDescent="0.2">
      <c r="A42" s="21" t="s">
        <v>682</v>
      </c>
      <c r="B42" s="21" t="s">
        <v>681</v>
      </c>
      <c r="C42" s="21" t="s">
        <v>177</v>
      </c>
      <c r="D42" s="24">
        <v>4558919</v>
      </c>
      <c r="E42" s="22">
        <v>7660.3515960000004</v>
      </c>
      <c r="F42" s="23">
        <v>0.98637532786992999</v>
      </c>
      <c r="G42" s="23"/>
    </row>
    <row r="43" spans="1:7" x14ac:dyDescent="0.2">
      <c r="A43" s="21" t="s">
        <v>167</v>
      </c>
      <c r="B43" s="21" t="s">
        <v>166</v>
      </c>
      <c r="C43" s="21" t="s">
        <v>147</v>
      </c>
      <c r="D43" s="24">
        <v>471821</v>
      </c>
      <c r="E43" s="22">
        <v>7482.6092390000003</v>
      </c>
      <c r="F43" s="23">
        <v>0.96348856171238195</v>
      </c>
      <c r="G43" s="23"/>
    </row>
    <row r="44" spans="1:7" x14ac:dyDescent="0.2">
      <c r="A44" s="21" t="s">
        <v>605</v>
      </c>
      <c r="B44" s="21" t="s">
        <v>604</v>
      </c>
      <c r="C44" s="21" t="s">
        <v>106</v>
      </c>
      <c r="D44" s="24">
        <v>16131092</v>
      </c>
      <c r="E44" s="22">
        <v>7476.7611420000003</v>
      </c>
      <c r="F44" s="23">
        <v>0.96273553901838504</v>
      </c>
      <c r="G44" s="23"/>
    </row>
    <row r="45" spans="1:7" x14ac:dyDescent="0.2">
      <c r="A45" s="21" t="s">
        <v>329</v>
      </c>
      <c r="B45" s="21" t="s">
        <v>328</v>
      </c>
      <c r="C45" s="21" t="s">
        <v>147</v>
      </c>
      <c r="D45" s="24">
        <v>1881179</v>
      </c>
      <c r="E45" s="22">
        <v>6414.8203899999999</v>
      </c>
      <c r="F45" s="23">
        <v>0.82599610293565995</v>
      </c>
      <c r="G45" s="23"/>
    </row>
    <row r="46" spans="1:7" x14ac:dyDescent="0.2">
      <c r="A46" s="21" t="s">
        <v>658</v>
      </c>
      <c r="B46" s="21" t="s">
        <v>657</v>
      </c>
      <c r="C46" s="21" t="s">
        <v>396</v>
      </c>
      <c r="D46" s="24">
        <v>1969954</v>
      </c>
      <c r="E46" s="22">
        <v>6222.0997090000001</v>
      </c>
      <c r="F46" s="23">
        <v>0.80118067213899102</v>
      </c>
      <c r="G46" s="23"/>
    </row>
    <row r="47" spans="1:7" x14ac:dyDescent="0.2">
      <c r="A47" s="21" t="s">
        <v>581</v>
      </c>
      <c r="B47" s="21" t="s">
        <v>580</v>
      </c>
      <c r="C47" s="21" t="s">
        <v>212</v>
      </c>
      <c r="D47" s="24">
        <v>336107</v>
      </c>
      <c r="E47" s="22">
        <v>6167.8995569999997</v>
      </c>
      <c r="F47" s="23">
        <v>0.794201659226905</v>
      </c>
      <c r="G47" s="23"/>
    </row>
    <row r="48" spans="1:7" x14ac:dyDescent="0.2">
      <c r="A48" s="21" t="s">
        <v>110</v>
      </c>
      <c r="B48" s="21" t="s">
        <v>109</v>
      </c>
      <c r="C48" s="21" t="s">
        <v>111</v>
      </c>
      <c r="D48" s="24">
        <v>166745</v>
      </c>
      <c r="E48" s="22">
        <v>6101.1995500000003</v>
      </c>
      <c r="F48" s="23">
        <v>0.78561311855105598</v>
      </c>
      <c r="G48" s="23"/>
    </row>
    <row r="49" spans="1:9" x14ac:dyDescent="0.2">
      <c r="A49" s="21" t="s">
        <v>532</v>
      </c>
      <c r="B49" s="21" t="s">
        <v>531</v>
      </c>
      <c r="C49" s="21" t="s">
        <v>117</v>
      </c>
      <c r="D49" s="24">
        <v>786828</v>
      </c>
      <c r="E49" s="22">
        <v>6004.2844679999998</v>
      </c>
      <c r="F49" s="23">
        <v>0.77313397257645</v>
      </c>
      <c r="G49" s="23"/>
    </row>
    <row r="50" spans="1:9" x14ac:dyDescent="0.2">
      <c r="A50" s="21" t="s">
        <v>252</v>
      </c>
      <c r="B50" s="21" t="s">
        <v>251</v>
      </c>
      <c r="C50" s="21" t="s">
        <v>138</v>
      </c>
      <c r="D50" s="24">
        <v>941015</v>
      </c>
      <c r="E50" s="22">
        <v>5861.1119280000003</v>
      </c>
      <c r="F50" s="23">
        <v>0.75469854447440099</v>
      </c>
      <c r="G50" s="23"/>
    </row>
    <row r="51" spans="1:9" x14ac:dyDescent="0.2">
      <c r="A51" s="21" t="s">
        <v>635</v>
      </c>
      <c r="B51" s="21" t="s">
        <v>634</v>
      </c>
      <c r="C51" s="21" t="s">
        <v>199</v>
      </c>
      <c r="D51" s="24">
        <v>712750</v>
      </c>
      <c r="E51" s="22">
        <v>5826.3748750000004</v>
      </c>
      <c r="F51" s="23">
        <v>0.75022567249030103</v>
      </c>
      <c r="G51" s="23"/>
    </row>
    <row r="52" spans="1:9" x14ac:dyDescent="0.2">
      <c r="A52" s="21" t="s">
        <v>174</v>
      </c>
      <c r="B52" s="21" t="s">
        <v>173</v>
      </c>
      <c r="C52" s="21" t="s">
        <v>172</v>
      </c>
      <c r="D52" s="24">
        <v>1997305</v>
      </c>
      <c r="E52" s="22">
        <v>5818.1494650000004</v>
      </c>
      <c r="F52" s="23">
        <v>0.74916653814327505</v>
      </c>
      <c r="G52" s="23"/>
    </row>
    <row r="53" spans="1:9" x14ac:dyDescent="0.2">
      <c r="A53" s="21" t="s">
        <v>137</v>
      </c>
      <c r="B53" s="21" t="s">
        <v>136</v>
      </c>
      <c r="C53" s="21" t="s">
        <v>138</v>
      </c>
      <c r="D53" s="24">
        <v>72571</v>
      </c>
      <c r="E53" s="22">
        <v>5376.78539</v>
      </c>
      <c r="F53" s="23">
        <v>0.69233486028459001</v>
      </c>
      <c r="G53" s="23"/>
    </row>
    <row r="54" spans="1:9" x14ac:dyDescent="0.2">
      <c r="A54" s="21" t="s">
        <v>530</v>
      </c>
      <c r="B54" s="21" t="s">
        <v>529</v>
      </c>
      <c r="C54" s="21" t="s">
        <v>125</v>
      </c>
      <c r="D54" s="24">
        <v>1163302</v>
      </c>
      <c r="E54" s="22">
        <v>4920.1858089999996</v>
      </c>
      <c r="F54" s="23">
        <v>0.63354140207709497</v>
      </c>
      <c r="G54" s="23"/>
    </row>
    <row r="55" spans="1:9" x14ac:dyDescent="0.2">
      <c r="A55" s="21" t="s">
        <v>705</v>
      </c>
      <c r="B55" s="21" t="s">
        <v>704</v>
      </c>
      <c r="C55" s="21" t="s">
        <v>147</v>
      </c>
      <c r="D55" s="24">
        <v>2555974</v>
      </c>
      <c r="E55" s="22">
        <v>4885.999898</v>
      </c>
      <c r="F55" s="23">
        <v>0.62913949718427498</v>
      </c>
      <c r="G55" s="23"/>
    </row>
    <row r="56" spans="1:9" x14ac:dyDescent="0.2">
      <c r="A56" s="21" t="s">
        <v>309</v>
      </c>
      <c r="B56" s="21" t="s">
        <v>308</v>
      </c>
      <c r="C56" s="21" t="s">
        <v>144</v>
      </c>
      <c r="D56" s="24">
        <v>660862</v>
      </c>
      <c r="E56" s="22">
        <v>4495.1833239999996</v>
      </c>
      <c r="F56" s="23">
        <v>0.57881650332619305</v>
      </c>
      <c r="G56" s="23"/>
    </row>
    <row r="57" spans="1:9" x14ac:dyDescent="0.2">
      <c r="A57" s="21" t="s">
        <v>707</v>
      </c>
      <c r="B57" s="21" t="s">
        <v>706</v>
      </c>
      <c r="C57" s="21" t="s">
        <v>212</v>
      </c>
      <c r="D57" s="24">
        <v>2250368</v>
      </c>
      <c r="E57" s="22">
        <v>4393.1684100000002</v>
      </c>
      <c r="F57" s="23">
        <v>0.56568068403861405</v>
      </c>
      <c r="G57" s="23"/>
    </row>
    <row r="58" spans="1:9" x14ac:dyDescent="0.2">
      <c r="A58" s="21" t="s">
        <v>572</v>
      </c>
      <c r="B58" s="21" t="s">
        <v>571</v>
      </c>
      <c r="C58" s="21" t="s">
        <v>190</v>
      </c>
      <c r="D58" s="24">
        <v>434087</v>
      </c>
      <c r="E58" s="22">
        <v>3889.6365639999999</v>
      </c>
      <c r="F58" s="23">
        <v>0.50084405304761004</v>
      </c>
      <c r="G58" s="23"/>
    </row>
    <row r="59" spans="1:9" x14ac:dyDescent="0.2">
      <c r="A59" s="21" t="s">
        <v>709</v>
      </c>
      <c r="B59" s="21" t="s">
        <v>708</v>
      </c>
      <c r="C59" s="21" t="s">
        <v>172</v>
      </c>
      <c r="D59" s="24">
        <v>733063</v>
      </c>
      <c r="E59" s="22">
        <v>2517.704874</v>
      </c>
      <c r="F59" s="23">
        <v>0.32418903224601697</v>
      </c>
      <c r="G59" s="23"/>
    </row>
    <row r="60" spans="1:9" x14ac:dyDescent="0.2">
      <c r="A60" s="21" t="s">
        <v>686</v>
      </c>
      <c r="B60" s="21" t="s">
        <v>685</v>
      </c>
      <c r="C60" s="21" t="s">
        <v>172</v>
      </c>
      <c r="D60" s="24">
        <v>528424</v>
      </c>
      <c r="E60" s="22">
        <v>1534.8075080000001</v>
      </c>
      <c r="F60" s="23">
        <v>0.19762751617187399</v>
      </c>
      <c r="G60" s="23"/>
    </row>
    <row r="61" spans="1:9" x14ac:dyDescent="0.2">
      <c r="A61" s="21" t="s">
        <v>711</v>
      </c>
      <c r="B61" s="21" t="s">
        <v>710</v>
      </c>
      <c r="C61" s="21" t="s">
        <v>712</v>
      </c>
      <c r="D61" s="24">
        <v>195700</v>
      </c>
      <c r="E61" s="22">
        <v>913.91899999999998</v>
      </c>
      <c r="F61" s="23">
        <v>0.117679605429897</v>
      </c>
      <c r="G61" s="23"/>
    </row>
    <row r="62" spans="1:9" x14ac:dyDescent="0.2">
      <c r="A62" s="21" t="s">
        <v>714</v>
      </c>
      <c r="B62" s="21" t="s">
        <v>713</v>
      </c>
      <c r="C62" s="21" t="s">
        <v>715</v>
      </c>
      <c r="D62" s="24">
        <v>197574</v>
      </c>
      <c r="E62" s="22">
        <v>504.05078880000002</v>
      </c>
      <c r="F62" s="23">
        <v>6.4903451993680097E-2</v>
      </c>
      <c r="G62" s="23"/>
    </row>
    <row r="63" spans="1:9" x14ac:dyDescent="0.2">
      <c r="A63" s="21" t="s">
        <v>716</v>
      </c>
      <c r="B63" s="21" t="s">
        <v>986</v>
      </c>
      <c r="C63" s="21" t="s">
        <v>144</v>
      </c>
      <c r="D63" s="24">
        <v>1128872</v>
      </c>
      <c r="E63" s="22">
        <v>113.3658417</v>
      </c>
      <c r="F63" s="23">
        <v>1.4597406904204999E-2</v>
      </c>
      <c r="G63" s="23"/>
    </row>
    <row r="64" spans="1:9" x14ac:dyDescent="0.2">
      <c r="A64" s="20" t="s">
        <v>27</v>
      </c>
      <c r="B64" s="20"/>
      <c r="C64" s="20"/>
      <c r="D64" s="20"/>
      <c r="E64" s="25">
        <f>SUM(E7:E63)</f>
        <v>702980.95396750013</v>
      </c>
      <c r="F64" s="26">
        <f>SUM(F7:F63)</f>
        <v>90.518439038500901</v>
      </c>
      <c r="G64" s="23"/>
      <c r="H64" s="14"/>
      <c r="I64" s="14"/>
    </row>
    <row r="65" spans="1:9" x14ac:dyDescent="0.2">
      <c r="A65" s="21"/>
      <c r="B65" s="21"/>
      <c r="C65" s="21"/>
      <c r="D65" s="21"/>
      <c r="E65" s="22"/>
      <c r="F65" s="23"/>
      <c r="G65" s="23"/>
    </row>
    <row r="66" spans="1:9" x14ac:dyDescent="0.2">
      <c r="A66" s="20" t="s">
        <v>1428</v>
      </c>
      <c r="B66" s="21"/>
      <c r="C66" s="21"/>
      <c r="D66" s="21"/>
      <c r="E66" s="22"/>
      <c r="F66" s="23"/>
      <c r="G66" s="23"/>
    </row>
    <row r="67" spans="1:9" x14ac:dyDescent="0.2">
      <c r="A67" s="21"/>
      <c r="B67" s="21" t="s">
        <v>366</v>
      </c>
      <c r="C67" s="21" t="s">
        <v>215</v>
      </c>
      <c r="D67" s="24">
        <v>98000</v>
      </c>
      <c r="E67" s="22">
        <v>9.7999999999999997E-3</v>
      </c>
      <c r="F67" s="23">
        <v>1.2618844046496299E-6</v>
      </c>
      <c r="G67" s="23"/>
    </row>
    <row r="68" spans="1:9" x14ac:dyDescent="0.2">
      <c r="A68" s="21"/>
      <c r="B68" s="21" t="s">
        <v>717</v>
      </c>
      <c r="C68" s="21" t="s">
        <v>369</v>
      </c>
      <c r="D68" s="24">
        <v>23815</v>
      </c>
      <c r="E68" s="22">
        <v>2.3814999999999999E-3</v>
      </c>
      <c r="F68" s="23">
        <v>3.0665078670133598E-7</v>
      </c>
      <c r="G68" s="23"/>
    </row>
    <row r="69" spans="1:9" x14ac:dyDescent="0.2">
      <c r="A69" s="20" t="s">
        <v>27</v>
      </c>
      <c r="B69" s="20"/>
      <c r="C69" s="20"/>
      <c r="D69" s="20"/>
      <c r="E69" s="25">
        <f>SUM(E66:E68)</f>
        <v>1.21815E-2</v>
      </c>
      <c r="F69" s="26">
        <f>SUM(F66:F68)</f>
        <v>1.5685351913509659E-6</v>
      </c>
      <c r="G69" s="23"/>
      <c r="H69" s="14"/>
      <c r="I69" s="14"/>
    </row>
    <row r="70" spans="1:9" x14ac:dyDescent="0.2">
      <c r="A70" s="21"/>
      <c r="B70" s="21"/>
      <c r="C70" s="21"/>
      <c r="D70" s="21"/>
      <c r="E70" s="22"/>
      <c r="F70" s="23"/>
      <c r="G70" s="23"/>
    </row>
    <row r="71" spans="1:9" x14ac:dyDescent="0.2">
      <c r="A71" s="20" t="s">
        <v>549</v>
      </c>
      <c r="B71" s="21"/>
      <c r="C71" s="21"/>
      <c r="D71" s="21"/>
      <c r="E71" s="22"/>
      <c r="F71" s="23"/>
      <c r="G71" s="23"/>
    </row>
    <row r="72" spans="1:9" x14ac:dyDescent="0.2">
      <c r="A72" s="21" t="s">
        <v>719</v>
      </c>
      <c r="B72" s="21" t="s">
        <v>718</v>
      </c>
      <c r="C72" s="21" t="s">
        <v>575</v>
      </c>
      <c r="D72" s="24">
        <v>155741</v>
      </c>
      <c r="E72" s="22">
        <v>17112.35483</v>
      </c>
      <c r="F72" s="23">
        <v>2.2034503762048798</v>
      </c>
      <c r="G72" s="23"/>
    </row>
    <row r="73" spans="1:9" x14ac:dyDescent="0.2">
      <c r="A73" s="20" t="s">
        <v>27</v>
      </c>
      <c r="B73" s="20"/>
      <c r="C73" s="20"/>
      <c r="D73" s="20"/>
      <c r="E73" s="25">
        <f>SUM(E71:E72)</f>
        <v>17112.35483</v>
      </c>
      <c r="F73" s="26">
        <f>SUM(F71:F72)</f>
        <v>2.2034503762048798</v>
      </c>
      <c r="G73" s="23"/>
      <c r="H73" s="14"/>
      <c r="I73" s="14"/>
    </row>
    <row r="74" spans="1:9" x14ac:dyDescent="0.2">
      <c r="A74" s="21"/>
      <c r="B74" s="21"/>
      <c r="C74" s="21"/>
      <c r="D74" s="21"/>
      <c r="E74" s="22"/>
      <c r="F74" s="23"/>
      <c r="G74" s="20"/>
    </row>
    <row r="75" spans="1:9" x14ac:dyDescent="0.2">
      <c r="A75" s="20" t="s">
        <v>28</v>
      </c>
      <c r="B75" s="21"/>
      <c r="C75" s="21"/>
      <c r="D75" s="21"/>
      <c r="E75" s="22"/>
      <c r="F75" s="23"/>
      <c r="G75" s="60"/>
    </row>
    <row r="76" spans="1:9" x14ac:dyDescent="0.2">
      <c r="A76" s="20" t="s">
        <v>33</v>
      </c>
      <c r="B76" s="21"/>
      <c r="C76" s="21"/>
      <c r="D76" s="21"/>
      <c r="E76" s="22"/>
      <c r="F76" s="23"/>
      <c r="G76" s="20"/>
    </row>
    <row r="77" spans="1:9" x14ac:dyDescent="0.2">
      <c r="A77" s="21" t="s">
        <v>275</v>
      </c>
      <c r="B77" s="21" t="s">
        <v>1569</v>
      </c>
      <c r="C77" s="21" t="s">
        <v>35</v>
      </c>
      <c r="D77" s="24">
        <v>2500000</v>
      </c>
      <c r="E77" s="22">
        <v>2484.1975000000002</v>
      </c>
      <c r="F77" s="23">
        <v>0.31987449829791897</v>
      </c>
      <c r="G77" s="61">
        <v>5.3996000000000004</v>
      </c>
    </row>
    <row r="78" spans="1:9" x14ac:dyDescent="0.2">
      <c r="A78" s="20" t="s">
        <v>27</v>
      </c>
      <c r="B78" s="20"/>
      <c r="C78" s="20"/>
      <c r="D78" s="20"/>
      <c r="E78" s="25">
        <f>SUM(E76:E77)</f>
        <v>2484.1975000000002</v>
      </c>
      <c r="F78" s="26">
        <f>SUM(F76:F77)</f>
        <v>0.31987449829791897</v>
      </c>
      <c r="G78" s="61"/>
      <c r="H78" s="14"/>
      <c r="I78" s="14"/>
    </row>
    <row r="79" spans="1:9" x14ac:dyDescent="0.2">
      <c r="A79" s="21"/>
      <c r="B79" s="21"/>
      <c r="C79" s="21"/>
      <c r="D79" s="21"/>
      <c r="E79" s="22"/>
      <c r="F79" s="23"/>
      <c r="G79" s="20"/>
    </row>
    <row r="80" spans="1:9" x14ac:dyDescent="0.2">
      <c r="A80" s="20" t="s">
        <v>37</v>
      </c>
      <c r="B80" s="20"/>
      <c r="C80" s="20"/>
      <c r="D80" s="20"/>
      <c r="E80" s="25">
        <f>E64+E69+E73+E78</f>
        <v>722577.51847900008</v>
      </c>
      <c r="F80" s="26">
        <f>F64+F69+F73+F78</f>
        <v>93.041765481538903</v>
      </c>
      <c r="G80" s="20"/>
      <c r="H80" s="14"/>
      <c r="I80" s="14"/>
    </row>
    <row r="81" spans="1:9" x14ac:dyDescent="0.2">
      <c r="A81" s="20"/>
      <c r="B81" s="20"/>
      <c r="C81" s="20"/>
      <c r="D81" s="20"/>
      <c r="E81" s="25"/>
      <c r="F81" s="26"/>
      <c r="G81" s="20"/>
      <c r="H81" s="14"/>
      <c r="I81" s="14"/>
    </row>
    <row r="82" spans="1:9" x14ac:dyDescent="0.2">
      <c r="A82" s="20" t="s">
        <v>39</v>
      </c>
      <c r="B82" s="20"/>
      <c r="C82" s="20"/>
      <c r="D82" s="20"/>
      <c r="E82" s="25">
        <f>E84-(E64+E69+E73+E78)</f>
        <v>54038.783607799909</v>
      </c>
      <c r="F82" s="26">
        <f>F84-(F64+F69+F73+F78)</f>
        <v>6.9582345184610972</v>
      </c>
      <c r="G82" s="20"/>
      <c r="H82" s="14"/>
      <c r="I82" s="14"/>
    </row>
    <row r="83" spans="1:9" x14ac:dyDescent="0.2">
      <c r="A83" s="20"/>
      <c r="B83" s="20"/>
      <c r="C83" s="20"/>
      <c r="D83" s="20"/>
      <c r="E83" s="25"/>
      <c r="F83" s="26"/>
      <c r="G83" s="20"/>
      <c r="H83" s="14"/>
      <c r="I83" s="14"/>
    </row>
    <row r="84" spans="1:9" x14ac:dyDescent="0.2">
      <c r="A84" s="27" t="s">
        <v>38</v>
      </c>
      <c r="B84" s="27"/>
      <c r="C84" s="27"/>
      <c r="D84" s="27"/>
      <c r="E84" s="28">
        <v>776616.30208679999</v>
      </c>
      <c r="F84" s="29">
        <v>100</v>
      </c>
      <c r="G84" s="27"/>
      <c r="H84" s="14"/>
      <c r="I84" s="14"/>
    </row>
    <row r="85" spans="1:9" x14ac:dyDescent="0.2">
      <c r="A85" s="7" t="s">
        <v>1494</v>
      </c>
      <c r="F85" s="71" t="s">
        <v>933</v>
      </c>
      <c r="G85" s="11"/>
    </row>
    <row r="86" spans="1:9" x14ac:dyDescent="0.2">
      <c r="F86" s="71"/>
      <c r="G86" s="11"/>
    </row>
    <row r="87" spans="1:9" x14ac:dyDescent="0.2">
      <c r="A87" s="14" t="s">
        <v>40</v>
      </c>
    </row>
    <row r="88" spans="1:9" x14ac:dyDescent="0.2">
      <c r="A88" s="14" t="s">
        <v>375</v>
      </c>
    </row>
    <row r="90" spans="1:9" x14ac:dyDescent="0.2">
      <c r="A90" s="14" t="s">
        <v>41</v>
      </c>
    </row>
    <row r="91" spans="1:9" x14ac:dyDescent="0.2">
      <c r="A91" s="14" t="s">
        <v>42</v>
      </c>
    </row>
    <row r="92" spans="1:9" x14ac:dyDescent="0.2">
      <c r="A92" s="14" t="s">
        <v>43</v>
      </c>
      <c r="B92" s="14"/>
      <c r="C92" s="30" t="s">
        <v>987</v>
      </c>
      <c r="D92" s="14" t="s">
        <v>44</v>
      </c>
    </row>
    <row r="93" spans="1:9" x14ac:dyDescent="0.2">
      <c r="A93" s="7" t="s">
        <v>46</v>
      </c>
      <c r="C93" s="31">
        <v>227.07300000000001</v>
      </c>
      <c r="D93" s="31">
        <v>253.23740000000001</v>
      </c>
    </row>
    <row r="94" spans="1:9" x14ac:dyDescent="0.2">
      <c r="A94" s="7" t="s">
        <v>47</v>
      </c>
      <c r="C94" s="31">
        <v>35.301000000000002</v>
      </c>
      <c r="D94" s="31">
        <v>39.368499999999997</v>
      </c>
    </row>
    <row r="95" spans="1:9" x14ac:dyDescent="0.2">
      <c r="A95" s="7" t="s">
        <v>48</v>
      </c>
      <c r="C95" s="31">
        <v>249.5607</v>
      </c>
      <c r="D95" s="31">
        <v>280.06740000000002</v>
      </c>
    </row>
    <row r="96" spans="1:9" x14ac:dyDescent="0.2">
      <c r="A96" s="7" t="s">
        <v>49</v>
      </c>
      <c r="C96" s="31">
        <v>39.537300000000002</v>
      </c>
      <c r="D96" s="31">
        <v>44.369300000000003</v>
      </c>
    </row>
    <row r="98" spans="1:9" x14ac:dyDescent="0.2">
      <c r="A98" s="7" t="s">
        <v>54</v>
      </c>
    </row>
    <row r="99" spans="1:9" x14ac:dyDescent="0.2">
      <c r="A99" s="7" t="s">
        <v>988</v>
      </c>
    </row>
    <row r="101" spans="1:9" x14ac:dyDescent="0.2">
      <c r="A101" s="14" t="s">
        <v>50</v>
      </c>
      <c r="D101" s="30" t="s">
        <v>56</v>
      </c>
    </row>
    <row r="103" spans="1:9" x14ac:dyDescent="0.2">
      <c r="A103" s="14" t="s">
        <v>281</v>
      </c>
      <c r="D103" s="36">
        <v>0.23395845280610919</v>
      </c>
    </row>
    <row r="105" spans="1:9" x14ac:dyDescent="0.2">
      <c r="A105" s="14" t="s">
        <v>1429</v>
      </c>
    </row>
    <row r="107" spans="1:9" x14ac:dyDescent="0.2">
      <c r="A107" s="14" t="s">
        <v>1420</v>
      </c>
      <c r="D107" s="30" t="s">
        <v>56</v>
      </c>
    </row>
    <row r="108" spans="1:9" x14ac:dyDescent="0.2">
      <c r="A108" s="104" t="s">
        <v>1422</v>
      </c>
      <c r="D108" s="30"/>
    </row>
    <row r="109" spans="1:9" ht="15" x14ac:dyDescent="0.25">
      <c r="A109" s="86" t="s">
        <v>1423</v>
      </c>
      <c r="D109" s="30"/>
    </row>
    <row r="111" spans="1:9" x14ac:dyDescent="0.2">
      <c r="A111" s="56" t="s">
        <v>996</v>
      </c>
      <c r="B111" s="57"/>
      <c r="C111" s="57"/>
      <c r="D111" s="57"/>
      <c r="E111" s="11"/>
      <c r="G111" s="57"/>
      <c r="H111" s="57"/>
      <c r="I111" s="57"/>
    </row>
    <row r="112" spans="1:9" x14ac:dyDescent="0.2">
      <c r="A112" s="56"/>
      <c r="B112" s="57"/>
      <c r="C112" s="57"/>
      <c r="D112" s="57"/>
      <c r="E112" s="11"/>
      <c r="G112" s="57"/>
      <c r="H112" s="57"/>
      <c r="I112" s="57"/>
    </row>
    <row r="113" spans="1:9" x14ac:dyDescent="0.2">
      <c r="A113" s="56" t="s">
        <v>993</v>
      </c>
      <c r="B113" s="57"/>
      <c r="C113" s="57"/>
      <c r="D113" s="57"/>
      <c r="E113" s="11"/>
      <c r="G113" s="57"/>
      <c r="H113" s="57"/>
      <c r="I113" s="57"/>
    </row>
    <row r="114" spans="1:9" x14ac:dyDescent="0.2">
      <c r="A114" s="66"/>
      <c r="B114" s="57"/>
      <c r="C114" s="57"/>
      <c r="D114" s="57"/>
      <c r="E114" s="11"/>
      <c r="G114" s="57"/>
      <c r="H114" s="57"/>
      <c r="I114" s="57"/>
    </row>
    <row r="115" spans="1:9" x14ac:dyDescent="0.2">
      <c r="A115" s="57"/>
      <c r="B115" s="57"/>
      <c r="C115" s="57"/>
      <c r="D115" s="57"/>
      <c r="E115" s="11"/>
      <c r="G115" s="57"/>
      <c r="H115" s="57"/>
      <c r="I115" s="57"/>
    </row>
    <row r="116" spans="1:9" x14ac:dyDescent="0.2">
      <c r="A116" s="57"/>
      <c r="B116" s="57"/>
      <c r="C116" s="57"/>
      <c r="D116" s="57"/>
      <c r="E116" s="11"/>
      <c r="G116" s="57"/>
      <c r="H116" s="57"/>
      <c r="I116" s="57"/>
    </row>
    <row r="117" spans="1:9" x14ac:dyDescent="0.2">
      <c r="A117" s="57"/>
      <c r="B117" s="57"/>
      <c r="C117" s="57"/>
      <c r="D117" s="57"/>
      <c r="E117" s="11"/>
      <c r="G117" s="57"/>
      <c r="H117" s="57"/>
      <c r="I117" s="57"/>
    </row>
    <row r="118" spans="1:9" x14ac:dyDescent="0.2">
      <c r="A118" s="57"/>
      <c r="B118" s="57"/>
      <c r="C118" s="57"/>
      <c r="D118" s="57"/>
      <c r="E118" s="11"/>
      <c r="G118" s="57"/>
      <c r="H118" s="57"/>
      <c r="I118" s="57"/>
    </row>
    <row r="119" spans="1:9" x14ac:dyDescent="0.2">
      <c r="A119" s="57"/>
      <c r="B119" s="57"/>
      <c r="C119" s="57"/>
      <c r="D119" s="57"/>
      <c r="E119" s="11"/>
      <c r="G119" s="57"/>
      <c r="H119" s="57"/>
      <c r="I119" s="57"/>
    </row>
    <row r="120" spans="1:9" x14ac:dyDescent="0.2">
      <c r="A120" s="57"/>
      <c r="B120" s="57"/>
      <c r="C120" s="57"/>
      <c r="D120" s="57"/>
      <c r="E120" s="11"/>
      <c r="G120" s="57"/>
      <c r="H120" s="57"/>
      <c r="I120" s="57"/>
    </row>
    <row r="121" spans="1:9" x14ac:dyDescent="0.2">
      <c r="A121" s="57"/>
      <c r="B121" s="57"/>
      <c r="C121" s="57"/>
      <c r="D121" s="57"/>
      <c r="E121" s="11"/>
      <c r="G121" s="57"/>
      <c r="H121" s="57"/>
      <c r="I121" s="57"/>
    </row>
    <row r="122" spans="1:9" x14ac:dyDescent="0.2">
      <c r="A122" s="57"/>
      <c r="B122" s="57"/>
      <c r="C122" s="57"/>
      <c r="D122" s="57"/>
      <c r="E122" s="11"/>
      <c r="G122" s="57"/>
      <c r="H122" s="57"/>
      <c r="I122" s="57"/>
    </row>
    <row r="123" spans="1:9" x14ac:dyDescent="0.2">
      <c r="A123" s="57"/>
      <c r="B123" s="57"/>
      <c r="C123" s="57"/>
      <c r="D123" s="57"/>
      <c r="E123" s="11"/>
      <c r="G123" s="57"/>
      <c r="H123" s="57"/>
      <c r="I123" s="57"/>
    </row>
    <row r="124" spans="1:9" x14ac:dyDescent="0.2">
      <c r="A124" s="57"/>
      <c r="B124" s="57"/>
      <c r="C124" s="57"/>
      <c r="D124" s="57"/>
      <c r="E124" s="11"/>
      <c r="G124" s="57"/>
      <c r="H124" s="57"/>
      <c r="I124" s="57"/>
    </row>
    <row r="125" spans="1:9" x14ac:dyDescent="0.2">
      <c r="A125" s="57"/>
      <c r="B125" s="57"/>
      <c r="C125" s="57"/>
      <c r="D125" s="57"/>
      <c r="E125" s="11"/>
      <c r="G125" s="57"/>
      <c r="H125" s="57"/>
      <c r="I125" s="57"/>
    </row>
    <row r="126" spans="1:9" x14ac:dyDescent="0.2">
      <c r="A126" s="57"/>
      <c r="B126" s="57"/>
      <c r="C126" s="57"/>
      <c r="D126" s="57"/>
      <c r="E126" s="11"/>
      <c r="G126" s="57"/>
      <c r="H126" s="57"/>
      <c r="I126" s="57"/>
    </row>
    <row r="127" spans="1:9" x14ac:dyDescent="0.2">
      <c r="A127" s="57"/>
      <c r="B127" s="57"/>
      <c r="C127" s="57"/>
      <c r="D127" s="57"/>
      <c r="E127" s="11"/>
      <c r="G127" s="57"/>
      <c r="H127" s="57"/>
      <c r="I127" s="57"/>
    </row>
    <row r="128" spans="1:9" x14ac:dyDescent="0.2">
      <c r="A128" s="57"/>
      <c r="B128" s="57"/>
      <c r="C128" s="57"/>
      <c r="D128" s="57"/>
      <c r="E128" s="11"/>
      <c r="G128" s="57"/>
      <c r="H128" s="57"/>
      <c r="I128" s="57"/>
    </row>
    <row r="129" spans="1:9" x14ac:dyDescent="0.2">
      <c r="A129" s="57"/>
      <c r="B129" s="57"/>
      <c r="C129" s="57"/>
      <c r="D129" s="57"/>
      <c r="E129" s="11"/>
      <c r="G129" s="57"/>
      <c r="H129" s="57"/>
      <c r="I129" s="57"/>
    </row>
    <row r="130" spans="1:9" x14ac:dyDescent="0.2">
      <c r="A130" s="57"/>
      <c r="B130" s="57"/>
      <c r="C130" s="57"/>
      <c r="D130" s="57"/>
      <c r="E130" s="11"/>
      <c r="G130" s="57"/>
      <c r="H130" s="57"/>
      <c r="I130" s="57"/>
    </row>
    <row r="131" spans="1:9" x14ac:dyDescent="0.2">
      <c r="A131" s="57"/>
      <c r="B131" s="57"/>
      <c r="C131" s="57"/>
      <c r="D131" s="57"/>
      <c r="E131" s="11"/>
      <c r="G131" s="57"/>
      <c r="H131" s="57"/>
      <c r="I131" s="57"/>
    </row>
    <row r="132" spans="1:9" x14ac:dyDescent="0.2">
      <c r="A132" s="56" t="s">
        <v>1005</v>
      </c>
      <c r="B132" s="57"/>
      <c r="C132" s="57"/>
      <c r="D132" s="57"/>
      <c r="E132" s="11"/>
      <c r="G132" s="57"/>
      <c r="H132" s="57"/>
      <c r="I132" s="57"/>
    </row>
    <row r="133" spans="1:9" x14ac:dyDescent="0.2">
      <c r="A133" s="57"/>
      <c r="B133" s="57"/>
      <c r="C133" s="57"/>
      <c r="D133" s="57"/>
      <c r="E133" s="11"/>
      <c r="G133" s="57"/>
      <c r="H133" s="57"/>
      <c r="I133" s="57"/>
    </row>
    <row r="134" spans="1:9" x14ac:dyDescent="0.2">
      <c r="A134" s="56" t="s">
        <v>994</v>
      </c>
      <c r="B134" s="57"/>
      <c r="C134" s="57"/>
      <c r="D134" s="57"/>
      <c r="E134" s="11"/>
      <c r="G134" s="57"/>
      <c r="H134" s="57"/>
      <c r="I134" s="57"/>
    </row>
    <row r="135" spans="1:9" x14ac:dyDescent="0.2">
      <c r="A135" s="57"/>
      <c r="B135" s="57"/>
      <c r="C135" s="57"/>
      <c r="D135" s="57"/>
      <c r="E135" s="11"/>
      <c r="G135" s="57"/>
      <c r="H135" s="57"/>
      <c r="I135" s="57"/>
    </row>
    <row r="136" spans="1:9" x14ac:dyDescent="0.2">
      <c r="A136" s="57"/>
      <c r="B136" s="57"/>
      <c r="C136" s="57"/>
      <c r="D136" s="57"/>
      <c r="E136" s="11"/>
      <c r="G136" s="57"/>
      <c r="H136" s="57"/>
      <c r="I136" s="57"/>
    </row>
    <row r="137" spans="1:9" x14ac:dyDescent="0.2">
      <c r="A137" s="57"/>
      <c r="B137" s="57"/>
      <c r="C137" s="57"/>
      <c r="D137" s="57"/>
      <c r="E137" s="11"/>
      <c r="G137" s="57"/>
      <c r="H137" s="57"/>
      <c r="I137" s="57"/>
    </row>
    <row r="138" spans="1:9" x14ac:dyDescent="0.2">
      <c r="A138" s="57"/>
      <c r="B138" s="57"/>
      <c r="C138" s="57"/>
      <c r="D138" s="57"/>
      <c r="E138" s="11"/>
      <c r="G138" s="57"/>
      <c r="H138" s="57"/>
      <c r="I138" s="57"/>
    </row>
    <row r="139" spans="1:9" x14ac:dyDescent="0.2">
      <c r="A139" s="57"/>
      <c r="B139" s="57"/>
      <c r="C139" s="57"/>
      <c r="D139" s="57"/>
      <c r="E139" s="11"/>
      <c r="G139" s="57"/>
      <c r="H139" s="57"/>
      <c r="I139" s="57"/>
    </row>
    <row r="140" spans="1:9" x14ac:dyDescent="0.2">
      <c r="A140" s="57"/>
      <c r="B140" s="57"/>
      <c r="C140" s="57"/>
      <c r="D140" s="57"/>
      <c r="E140" s="11"/>
      <c r="G140" s="57"/>
      <c r="H140" s="57"/>
      <c r="I140" s="57"/>
    </row>
    <row r="141" spans="1:9" x14ac:dyDescent="0.2">
      <c r="A141" s="57"/>
      <c r="B141" s="57"/>
      <c r="C141" s="57"/>
      <c r="D141" s="57"/>
      <c r="E141" s="11"/>
      <c r="G141" s="57"/>
      <c r="H141" s="57"/>
      <c r="I141" s="57"/>
    </row>
    <row r="142" spans="1:9" x14ac:dyDescent="0.2">
      <c r="A142" s="57"/>
      <c r="B142" s="57"/>
      <c r="C142" s="57"/>
      <c r="D142" s="57"/>
      <c r="E142" s="11"/>
      <c r="G142" s="57"/>
      <c r="H142" s="57"/>
      <c r="I142" s="57"/>
    </row>
    <row r="143" spans="1:9" x14ac:dyDescent="0.2">
      <c r="A143" s="57"/>
      <c r="B143" s="57"/>
      <c r="C143" s="57"/>
      <c r="D143" s="57"/>
      <c r="E143" s="11"/>
      <c r="G143" s="57"/>
      <c r="H143" s="57"/>
      <c r="I143" s="57"/>
    </row>
    <row r="144" spans="1:9" x14ac:dyDescent="0.2">
      <c r="A144" s="57"/>
      <c r="B144" s="57"/>
      <c r="C144" s="57"/>
      <c r="D144" s="57"/>
      <c r="E144" s="11"/>
      <c r="G144" s="57"/>
      <c r="H144" s="57"/>
      <c r="I144" s="57"/>
    </row>
    <row r="145" spans="1:9" x14ac:dyDescent="0.2">
      <c r="A145" s="57"/>
      <c r="B145" s="57"/>
      <c r="C145" s="57"/>
      <c r="D145" s="57"/>
      <c r="E145" s="11"/>
      <c r="G145" s="57"/>
      <c r="H145" s="57"/>
      <c r="I145" s="57"/>
    </row>
    <row r="146" spans="1:9" x14ac:dyDescent="0.2">
      <c r="A146" s="57"/>
      <c r="B146" s="57"/>
      <c r="C146" s="57"/>
      <c r="D146" s="57"/>
      <c r="E146" s="11"/>
      <c r="G146" s="57"/>
      <c r="H146" s="57"/>
      <c r="I146" s="57"/>
    </row>
    <row r="147" spans="1:9" x14ac:dyDescent="0.2">
      <c r="A147" s="57"/>
      <c r="B147" s="57"/>
      <c r="C147" s="57"/>
      <c r="D147" s="57"/>
      <c r="E147" s="11"/>
      <c r="G147" s="57"/>
      <c r="H147" s="57"/>
      <c r="I147" s="57"/>
    </row>
    <row r="148" spans="1:9" x14ac:dyDescent="0.2">
      <c r="A148" s="57"/>
      <c r="B148" s="57"/>
      <c r="C148" s="57"/>
      <c r="D148" s="57"/>
      <c r="E148" s="11"/>
      <c r="G148" s="57"/>
      <c r="H148" s="57"/>
      <c r="I148" s="57"/>
    </row>
    <row r="149" spans="1:9" x14ac:dyDescent="0.2">
      <c r="A149" s="57"/>
      <c r="B149" s="57"/>
      <c r="C149" s="57"/>
      <c r="D149" s="57"/>
      <c r="E149" s="11"/>
      <c r="G149" s="57"/>
      <c r="H149" s="57"/>
      <c r="I149" s="57"/>
    </row>
    <row r="150" spans="1:9" x14ac:dyDescent="0.2">
      <c r="A150" s="57"/>
      <c r="B150" s="57"/>
      <c r="C150" s="57"/>
      <c r="D150" s="57"/>
      <c r="E150" s="11"/>
      <c r="G150" s="57"/>
      <c r="H150" s="57"/>
      <c r="I150" s="57"/>
    </row>
    <row r="151" spans="1:9" x14ac:dyDescent="0.2">
      <c r="A151" s="57"/>
      <c r="B151" s="57"/>
      <c r="C151" s="57"/>
      <c r="D151" s="57"/>
      <c r="E151" s="11"/>
      <c r="G151" s="57"/>
      <c r="H151" s="57"/>
      <c r="I151" s="57"/>
    </row>
    <row r="152" spans="1:9" x14ac:dyDescent="0.2">
      <c r="A152" s="57"/>
      <c r="B152" s="57"/>
      <c r="C152" s="57"/>
      <c r="D152" s="57"/>
      <c r="E152" s="11"/>
      <c r="G152" s="57"/>
      <c r="H152" s="57"/>
      <c r="I152" s="57"/>
    </row>
    <row r="153" spans="1:9" x14ac:dyDescent="0.2">
      <c r="A153" s="57" t="s">
        <v>992</v>
      </c>
      <c r="B153" s="57"/>
      <c r="C153" s="57"/>
      <c r="D153" s="57"/>
      <c r="E153" s="11"/>
      <c r="G153" s="57"/>
      <c r="H153" s="57"/>
      <c r="I153" s="57"/>
    </row>
    <row r="154" spans="1:9" x14ac:dyDescent="0.2">
      <c r="A154" s="57"/>
      <c r="B154" s="57"/>
      <c r="C154" s="57"/>
      <c r="D154" s="57"/>
      <c r="E154" s="11"/>
      <c r="G154" s="57"/>
      <c r="H154" s="57"/>
      <c r="I154" s="57"/>
    </row>
    <row r="155" spans="1:9" x14ac:dyDescent="0.2">
      <c r="A155" s="57"/>
      <c r="B155" s="57"/>
      <c r="C155" s="57"/>
      <c r="D155" s="57"/>
      <c r="E155" s="11"/>
      <c r="G155" s="57"/>
      <c r="H155" s="57"/>
      <c r="I155" s="57"/>
    </row>
    <row r="156" spans="1:9" x14ac:dyDescent="0.2">
      <c r="A156" s="57"/>
      <c r="B156" s="57"/>
      <c r="C156" s="57"/>
      <c r="D156" s="57"/>
      <c r="E156" s="11"/>
      <c r="G156" s="57"/>
      <c r="H156" s="57"/>
      <c r="I156" s="57"/>
    </row>
    <row r="157" spans="1:9" x14ac:dyDescent="0.2">
      <c r="A157" s="57"/>
      <c r="B157" s="57"/>
      <c r="C157" s="57"/>
      <c r="D157" s="57"/>
      <c r="E157" s="11"/>
      <c r="G157" s="57"/>
      <c r="H157" s="57"/>
      <c r="I157" s="57"/>
    </row>
    <row r="158" spans="1:9" x14ac:dyDescent="0.2">
      <c r="A158" s="57"/>
      <c r="B158" s="57"/>
      <c r="C158" s="57"/>
      <c r="D158" s="57"/>
      <c r="E158" s="11"/>
      <c r="G158" s="57"/>
      <c r="H158" s="57"/>
      <c r="I158" s="57"/>
    </row>
    <row r="159" spans="1:9" x14ac:dyDescent="0.2">
      <c r="A159" s="57"/>
      <c r="B159" s="57"/>
      <c r="C159" s="57"/>
      <c r="D159" s="57"/>
      <c r="E159" s="11"/>
      <c r="G159" s="57"/>
      <c r="H159" s="57"/>
      <c r="I159" s="57"/>
    </row>
    <row r="160" spans="1:9" x14ac:dyDescent="0.2">
      <c r="A160" s="57"/>
      <c r="B160" s="57"/>
      <c r="C160" s="57"/>
      <c r="D160" s="57"/>
      <c r="E160" s="11"/>
      <c r="G160" s="57"/>
      <c r="H160" s="57"/>
      <c r="I160" s="57"/>
    </row>
    <row r="161" spans="1:9" x14ac:dyDescent="0.2">
      <c r="A161" s="57"/>
      <c r="B161" s="57"/>
      <c r="C161" s="57"/>
      <c r="D161" s="57"/>
      <c r="E161" s="11"/>
      <c r="G161" s="57"/>
      <c r="H161" s="57"/>
      <c r="I161" s="57"/>
    </row>
    <row r="162" spans="1:9" x14ac:dyDescent="0.2">
      <c r="A162" s="57"/>
      <c r="B162" s="57"/>
      <c r="C162" s="57"/>
      <c r="D162" s="57"/>
      <c r="E162" s="11"/>
      <c r="G162" s="57"/>
      <c r="H162" s="57"/>
      <c r="I162" s="57"/>
    </row>
    <row r="163" spans="1:9" x14ac:dyDescent="0.2">
      <c r="A163" s="57"/>
      <c r="B163" s="57"/>
      <c r="C163" s="57"/>
      <c r="D163" s="57"/>
      <c r="E163" s="11"/>
      <c r="G163" s="57"/>
      <c r="H163" s="57"/>
      <c r="I163" s="57"/>
    </row>
    <row r="164" spans="1:9" x14ac:dyDescent="0.2">
      <c r="A164" s="57"/>
      <c r="B164" s="57"/>
      <c r="C164" s="57"/>
      <c r="D164" s="57"/>
      <c r="E164" s="11"/>
      <c r="G164" s="57"/>
      <c r="H164" s="57"/>
      <c r="I164" s="57"/>
    </row>
    <row r="165" spans="1:9" x14ac:dyDescent="0.2">
      <c r="A165" s="57"/>
      <c r="B165" s="57"/>
      <c r="C165" s="57"/>
      <c r="D165" s="57"/>
      <c r="E165" s="11"/>
      <c r="G165" s="57"/>
      <c r="H165" s="57"/>
      <c r="I165" s="57"/>
    </row>
    <row r="166" spans="1:9" x14ac:dyDescent="0.2">
      <c r="A166" s="57"/>
      <c r="B166" s="57"/>
      <c r="C166" s="57"/>
      <c r="D166" s="57"/>
      <c r="E166" s="11"/>
      <c r="G166" s="57"/>
      <c r="H166" s="57"/>
      <c r="I166" s="57"/>
    </row>
    <row r="167" spans="1:9" x14ac:dyDescent="0.2">
      <c r="A167" s="57"/>
      <c r="B167" s="57"/>
      <c r="C167" s="57"/>
      <c r="D167" s="57"/>
      <c r="E167" s="11"/>
      <c r="G167" s="57"/>
      <c r="H167" s="57"/>
      <c r="I167" s="57"/>
    </row>
    <row r="168" spans="1:9" x14ac:dyDescent="0.2">
      <c r="A168" s="57"/>
      <c r="B168" s="57"/>
      <c r="C168" s="57"/>
      <c r="D168" s="57"/>
      <c r="E168" s="11"/>
      <c r="G168" s="57"/>
      <c r="H168" s="57"/>
      <c r="I168" s="57"/>
    </row>
    <row r="169" spans="1:9" x14ac:dyDescent="0.2">
      <c r="A169" s="57"/>
      <c r="B169" s="57"/>
      <c r="C169" s="57"/>
      <c r="D169" s="57"/>
      <c r="E169" s="11"/>
      <c r="G169" s="57"/>
      <c r="H169" s="57"/>
      <c r="I169" s="57"/>
    </row>
    <row r="170" spans="1:9" x14ac:dyDescent="0.2">
      <c r="A170" s="57"/>
      <c r="B170" s="57"/>
      <c r="C170" s="57"/>
      <c r="D170" s="57"/>
      <c r="E170" s="11"/>
      <c r="G170" s="57"/>
      <c r="H170" s="57"/>
      <c r="I170" s="57"/>
    </row>
    <row r="171" spans="1:9" x14ac:dyDescent="0.2">
      <c r="A171" s="57"/>
      <c r="B171" s="57"/>
      <c r="C171" s="57"/>
      <c r="D171" s="57"/>
      <c r="E171" s="11"/>
      <c r="G171" s="57"/>
      <c r="H171" s="57"/>
      <c r="I171" s="57"/>
    </row>
    <row r="172" spans="1:9" x14ac:dyDescent="0.2">
      <c r="A172" s="57"/>
      <c r="B172" s="57"/>
      <c r="C172" s="57"/>
      <c r="D172" s="57"/>
      <c r="E172" s="11"/>
      <c r="G172" s="57"/>
      <c r="H172" s="57"/>
      <c r="I172" s="57"/>
    </row>
    <row r="173" spans="1:9" x14ac:dyDescent="0.2">
      <c r="A173" s="57"/>
      <c r="B173" s="57"/>
      <c r="C173" s="57"/>
      <c r="D173" s="57"/>
      <c r="E173" s="11"/>
      <c r="G173" s="57"/>
      <c r="H173" s="57"/>
      <c r="I173" s="57"/>
    </row>
    <row r="174" spans="1:9" x14ac:dyDescent="0.2">
      <c r="A174" s="57"/>
      <c r="B174" s="57"/>
      <c r="C174" s="57"/>
      <c r="D174" s="57"/>
      <c r="E174" s="11"/>
      <c r="G174" s="57"/>
      <c r="H174" s="57"/>
      <c r="I174" s="57"/>
    </row>
    <row r="175" spans="1:9" x14ac:dyDescent="0.2">
      <c r="A175" s="57"/>
      <c r="B175" s="57"/>
      <c r="C175" s="57"/>
      <c r="D175" s="57"/>
      <c r="E175" s="11"/>
      <c r="G175" s="57"/>
      <c r="H175" s="57"/>
      <c r="I175" s="57"/>
    </row>
    <row r="176" spans="1:9" x14ac:dyDescent="0.2">
      <c r="A176" s="57"/>
      <c r="B176" s="57"/>
      <c r="C176" s="57"/>
      <c r="D176" s="57"/>
      <c r="E176" s="11"/>
      <c r="G176" s="57"/>
      <c r="H176" s="57"/>
      <c r="I176" s="57"/>
    </row>
    <row r="177" spans="1:9" x14ac:dyDescent="0.2">
      <c r="A177" s="57"/>
      <c r="B177" s="57"/>
      <c r="C177" s="57"/>
      <c r="D177" s="57"/>
      <c r="E177" s="11"/>
      <c r="G177" s="57"/>
      <c r="H177" s="57"/>
      <c r="I177" s="57"/>
    </row>
    <row r="178" spans="1:9" x14ac:dyDescent="0.2">
      <c r="A178" s="57"/>
      <c r="B178" s="57"/>
      <c r="C178" s="57"/>
      <c r="D178" s="57"/>
      <c r="E178" s="11"/>
      <c r="G178" s="57"/>
      <c r="H178" s="57"/>
      <c r="I178" s="57"/>
    </row>
    <row r="179" spans="1:9" x14ac:dyDescent="0.2">
      <c r="A179" s="57"/>
      <c r="B179" s="57"/>
      <c r="C179" s="57"/>
      <c r="D179" s="57"/>
      <c r="E179" s="11"/>
      <c r="G179" s="57"/>
      <c r="H179" s="57"/>
      <c r="I179" s="57"/>
    </row>
    <row r="180" spans="1:9" x14ac:dyDescent="0.2">
      <c r="A180" s="57"/>
      <c r="B180" s="57"/>
      <c r="C180" s="57"/>
      <c r="D180" s="57"/>
      <c r="E180" s="11"/>
      <c r="G180" s="57"/>
      <c r="H180" s="57"/>
      <c r="I180" s="57"/>
    </row>
    <row r="181" spans="1:9" x14ac:dyDescent="0.2">
      <c r="A181" s="57"/>
      <c r="B181" s="57"/>
      <c r="C181" s="57"/>
      <c r="D181" s="57"/>
      <c r="E181" s="11"/>
      <c r="G181" s="57"/>
      <c r="H181" s="57"/>
      <c r="I181" s="57"/>
    </row>
    <row r="182" spans="1:9" x14ac:dyDescent="0.2">
      <c r="A182" s="57"/>
      <c r="B182" s="57"/>
      <c r="C182" s="57"/>
      <c r="D182" s="57"/>
      <c r="E182" s="11"/>
      <c r="G182" s="57"/>
      <c r="H182" s="57"/>
      <c r="I182" s="57"/>
    </row>
    <row r="183" spans="1:9" x14ac:dyDescent="0.2">
      <c r="A183" s="57"/>
      <c r="B183" s="57"/>
      <c r="C183" s="57"/>
      <c r="D183" s="57"/>
      <c r="E183" s="11"/>
      <c r="G183" s="57"/>
      <c r="H183" s="57"/>
      <c r="I183" s="57"/>
    </row>
    <row r="184" spans="1:9" x14ac:dyDescent="0.2">
      <c r="A184" s="57"/>
      <c r="B184" s="57"/>
      <c r="C184" s="57"/>
      <c r="D184" s="57"/>
      <c r="E184" s="11"/>
      <c r="G184" s="57"/>
      <c r="H184" s="57"/>
      <c r="I184" s="57"/>
    </row>
    <row r="185" spans="1:9" x14ac:dyDescent="0.2">
      <c r="A185" s="57"/>
      <c r="B185" s="57"/>
      <c r="C185" s="57"/>
      <c r="D185" s="57"/>
      <c r="E185" s="11"/>
      <c r="G185" s="57"/>
      <c r="H185" s="57"/>
      <c r="I185" s="57"/>
    </row>
    <row r="186" spans="1:9" x14ac:dyDescent="0.2">
      <c r="A186" s="57"/>
      <c r="B186" s="57"/>
      <c r="C186" s="57"/>
      <c r="D186" s="57"/>
      <c r="E186" s="11"/>
      <c r="G186" s="57"/>
      <c r="H186" s="57"/>
      <c r="I186" s="57"/>
    </row>
    <row r="187" spans="1:9" x14ac:dyDescent="0.2">
      <c r="A187" s="57"/>
      <c r="B187" s="57"/>
      <c r="C187" s="57"/>
      <c r="D187" s="57"/>
      <c r="E187" s="11"/>
      <c r="G187" s="57"/>
      <c r="H187" s="57"/>
      <c r="I187" s="57"/>
    </row>
    <row r="188" spans="1:9" x14ac:dyDescent="0.2">
      <c r="A188" s="57"/>
      <c r="B188" s="57"/>
      <c r="C188" s="57"/>
      <c r="D188" s="57"/>
      <c r="E188" s="11"/>
      <c r="G188" s="57"/>
      <c r="H188" s="57"/>
      <c r="I188" s="57"/>
    </row>
    <row r="189" spans="1:9" x14ac:dyDescent="0.2">
      <c r="A189" s="57"/>
      <c r="B189" s="57"/>
      <c r="C189" s="57"/>
      <c r="D189" s="57"/>
      <c r="E189" s="11"/>
      <c r="G189" s="57"/>
      <c r="H189" s="57"/>
      <c r="I189" s="57"/>
    </row>
    <row r="190" spans="1:9" x14ac:dyDescent="0.2">
      <c r="A190" s="57"/>
      <c r="B190" s="57"/>
      <c r="C190" s="57"/>
      <c r="D190" s="57"/>
      <c r="E190" s="11"/>
      <c r="G190" s="57"/>
      <c r="H190" s="57"/>
      <c r="I190" s="57"/>
    </row>
    <row r="191" spans="1:9" x14ac:dyDescent="0.2">
      <c r="A191" s="57"/>
      <c r="B191" s="57"/>
      <c r="C191" s="57"/>
      <c r="D191" s="57"/>
      <c r="E191" s="11"/>
      <c r="G191" s="57"/>
      <c r="H191" s="57"/>
      <c r="I191" s="57"/>
    </row>
    <row r="192" spans="1:9" x14ac:dyDescent="0.2">
      <c r="A192" s="57"/>
      <c r="B192" s="57"/>
      <c r="C192" s="57"/>
      <c r="D192" s="57"/>
      <c r="E192" s="11"/>
      <c r="G192" s="57"/>
      <c r="H192" s="57"/>
      <c r="I192" s="57"/>
    </row>
    <row r="193" spans="1:9" x14ac:dyDescent="0.2">
      <c r="A193" s="57"/>
      <c r="B193" s="57"/>
      <c r="C193" s="57"/>
      <c r="D193" s="57"/>
      <c r="E193" s="11"/>
      <c r="G193" s="57"/>
      <c r="H193" s="57"/>
      <c r="I193" s="57"/>
    </row>
    <row r="194" spans="1:9" x14ac:dyDescent="0.2">
      <c r="A194" s="57"/>
      <c r="B194" s="57"/>
      <c r="C194" s="57"/>
      <c r="D194" s="57"/>
      <c r="E194" s="11"/>
      <c r="G194" s="57"/>
      <c r="H194" s="57"/>
      <c r="I194" s="57"/>
    </row>
    <row r="195" spans="1:9" x14ac:dyDescent="0.2">
      <c r="A195" s="57"/>
      <c r="B195" s="57"/>
      <c r="C195" s="57"/>
      <c r="D195" s="57"/>
      <c r="E195" s="11"/>
      <c r="G195" s="57"/>
      <c r="H195" s="57"/>
      <c r="I195" s="57"/>
    </row>
    <row r="196" spans="1:9" x14ac:dyDescent="0.2">
      <c r="A196" s="57"/>
      <c r="B196" s="57"/>
      <c r="C196" s="57"/>
      <c r="D196" s="57"/>
      <c r="E196" s="11"/>
      <c r="G196" s="57"/>
      <c r="H196" s="57"/>
      <c r="I196" s="57"/>
    </row>
    <row r="197" spans="1:9" x14ac:dyDescent="0.2">
      <c r="A197" s="57"/>
      <c r="B197" s="57"/>
      <c r="C197" s="57"/>
      <c r="D197" s="57"/>
      <c r="E197" s="11"/>
      <c r="G197" s="57"/>
      <c r="H197" s="57"/>
      <c r="I197" s="57"/>
    </row>
    <row r="198" spans="1:9" x14ac:dyDescent="0.2">
      <c r="A198" s="57"/>
      <c r="B198" s="57"/>
      <c r="C198" s="57"/>
      <c r="D198" s="57"/>
      <c r="E198" s="11"/>
      <c r="G198" s="57"/>
      <c r="H198" s="57"/>
      <c r="I198" s="57"/>
    </row>
    <row r="199" spans="1:9" x14ac:dyDescent="0.2">
      <c r="A199" s="57"/>
      <c r="B199" s="57"/>
      <c r="C199" s="57"/>
      <c r="D199" s="57"/>
      <c r="E199" s="11"/>
      <c r="G199" s="57"/>
      <c r="H199" s="57"/>
      <c r="I199" s="57"/>
    </row>
    <row r="200" spans="1:9" x14ac:dyDescent="0.2">
      <c r="A200" s="57"/>
      <c r="B200" s="57"/>
      <c r="C200" s="57"/>
      <c r="D200" s="57"/>
      <c r="E200" s="11"/>
      <c r="G200" s="57"/>
      <c r="H200" s="57"/>
      <c r="I200" s="57"/>
    </row>
    <row r="201" spans="1:9" x14ac:dyDescent="0.2">
      <c r="A201" s="57"/>
      <c r="B201" s="57"/>
      <c r="C201" s="57"/>
      <c r="D201" s="57"/>
      <c r="E201" s="11"/>
      <c r="G201" s="57"/>
      <c r="H201" s="57"/>
      <c r="I201" s="57"/>
    </row>
    <row r="202" spans="1:9" x14ac:dyDescent="0.2">
      <c r="A202" s="57"/>
      <c r="B202" s="57"/>
      <c r="C202" s="57"/>
      <c r="D202" s="57"/>
      <c r="E202" s="11"/>
      <c r="G202" s="57"/>
      <c r="H202" s="57"/>
      <c r="I202" s="57"/>
    </row>
    <row r="203" spans="1:9" x14ac:dyDescent="0.2">
      <c r="A203" s="57"/>
      <c r="B203" s="57"/>
      <c r="C203" s="57"/>
      <c r="D203" s="57"/>
      <c r="E203" s="11"/>
      <c r="G203" s="57"/>
      <c r="H203" s="57"/>
      <c r="I203" s="57"/>
    </row>
    <row r="204" spans="1:9" x14ac:dyDescent="0.2">
      <c r="A204" s="57"/>
      <c r="B204" s="57"/>
      <c r="C204" s="57"/>
      <c r="D204" s="57"/>
      <c r="E204" s="11"/>
      <c r="G204" s="57"/>
      <c r="H204" s="57"/>
      <c r="I204" s="57"/>
    </row>
    <row r="205" spans="1:9" x14ac:dyDescent="0.2">
      <c r="A205" s="57"/>
      <c r="B205" s="57"/>
      <c r="C205" s="57"/>
      <c r="D205" s="57"/>
      <c r="E205" s="11"/>
      <c r="G205" s="57"/>
      <c r="H205" s="57"/>
      <c r="I205" s="57"/>
    </row>
    <row r="206" spans="1:9" x14ac:dyDescent="0.2">
      <c r="A206" s="57"/>
      <c r="B206" s="57"/>
      <c r="C206" s="57"/>
      <c r="D206" s="57"/>
      <c r="E206" s="11"/>
      <c r="G206" s="57"/>
      <c r="H206" s="57"/>
      <c r="I206" s="57"/>
    </row>
    <row r="207" spans="1:9" x14ac:dyDescent="0.2">
      <c r="A207" s="57"/>
      <c r="B207" s="57"/>
      <c r="C207" s="57"/>
      <c r="D207" s="57"/>
      <c r="E207" s="11"/>
      <c r="G207" s="57"/>
      <c r="H207" s="57"/>
      <c r="I207" s="57"/>
    </row>
    <row r="208" spans="1:9" x14ac:dyDescent="0.2">
      <c r="A208" s="57"/>
      <c r="B208" s="57"/>
      <c r="C208" s="57"/>
      <c r="D208" s="57"/>
      <c r="E208" s="11"/>
      <c r="G208" s="57"/>
      <c r="H208" s="57"/>
      <c r="I208" s="57"/>
    </row>
    <row r="209" spans="1:9" x14ac:dyDescent="0.2">
      <c r="A209" s="57"/>
      <c r="B209" s="57"/>
      <c r="C209" s="57"/>
      <c r="D209" s="57"/>
      <c r="E209" s="11"/>
      <c r="G209" s="57"/>
      <c r="H209" s="57"/>
      <c r="I209" s="57"/>
    </row>
    <row r="210" spans="1:9" x14ac:dyDescent="0.2">
      <c r="A210" s="57"/>
      <c r="B210" s="57"/>
      <c r="C210" s="57"/>
      <c r="D210" s="57"/>
      <c r="E210" s="11"/>
      <c r="G210" s="57"/>
      <c r="H210" s="57"/>
      <c r="I210" s="57"/>
    </row>
    <row r="211" spans="1:9" x14ac:dyDescent="0.2">
      <c r="A211" s="57"/>
      <c r="B211" s="57"/>
      <c r="C211" s="57"/>
      <c r="D211" s="57"/>
      <c r="E211" s="11"/>
      <c r="G211" s="57"/>
      <c r="H211" s="57"/>
      <c r="I211" s="57"/>
    </row>
    <row r="212" spans="1:9" x14ac:dyDescent="0.2">
      <c r="A212" s="57"/>
      <c r="B212" s="57"/>
      <c r="C212" s="57"/>
      <c r="D212" s="57"/>
      <c r="E212" s="11"/>
      <c r="G212" s="57"/>
      <c r="H212" s="57"/>
      <c r="I212" s="57"/>
    </row>
    <row r="213" spans="1:9" x14ac:dyDescent="0.2">
      <c r="A213" s="57"/>
      <c r="B213" s="57"/>
      <c r="C213" s="57"/>
      <c r="D213" s="57"/>
      <c r="E213" s="11"/>
      <c r="G213" s="57"/>
      <c r="H213" s="57"/>
      <c r="I213" s="57"/>
    </row>
    <row r="214" spans="1:9" x14ac:dyDescent="0.2">
      <c r="A214" s="57"/>
      <c r="B214" s="57"/>
      <c r="C214" s="57"/>
      <c r="D214" s="57"/>
      <c r="E214" s="11"/>
      <c r="G214" s="57"/>
      <c r="H214" s="57"/>
      <c r="I214" s="57"/>
    </row>
    <row r="215" spans="1:9" x14ac:dyDescent="0.2">
      <c r="A215" s="57"/>
      <c r="B215" s="57"/>
      <c r="C215" s="57"/>
      <c r="D215" s="57"/>
      <c r="E215" s="11"/>
      <c r="G215" s="57"/>
      <c r="H215" s="57"/>
      <c r="I215" s="57"/>
    </row>
    <row r="216" spans="1:9" x14ac:dyDescent="0.2">
      <c r="A216" s="57"/>
      <c r="B216" s="57"/>
      <c r="C216" s="57"/>
      <c r="D216" s="57"/>
      <c r="E216" s="11"/>
      <c r="G216" s="57"/>
      <c r="H216" s="57"/>
      <c r="I216" s="57"/>
    </row>
    <row r="217" spans="1:9" x14ac:dyDescent="0.2">
      <c r="A217" s="57"/>
      <c r="B217" s="57"/>
      <c r="C217" s="57"/>
      <c r="D217" s="57"/>
      <c r="E217" s="11"/>
      <c r="G217" s="57"/>
      <c r="H217" s="57"/>
      <c r="I217" s="57"/>
    </row>
    <row r="218" spans="1:9" x14ac:dyDescent="0.2">
      <c r="A218" s="57"/>
      <c r="B218" s="57"/>
      <c r="C218" s="57"/>
      <c r="D218" s="57"/>
      <c r="E218" s="11"/>
      <c r="G218" s="57"/>
      <c r="H218" s="57"/>
      <c r="I218" s="57"/>
    </row>
    <row r="219" spans="1:9" x14ac:dyDescent="0.2">
      <c r="A219" s="57"/>
      <c r="B219" s="57"/>
      <c r="C219" s="57"/>
      <c r="D219" s="57"/>
      <c r="E219" s="11"/>
      <c r="G219" s="57"/>
      <c r="H219" s="57"/>
      <c r="I219" s="57"/>
    </row>
    <row r="220" spans="1:9" x14ac:dyDescent="0.2">
      <c r="A220" s="57"/>
      <c r="B220" s="57"/>
      <c r="C220" s="57"/>
      <c r="D220" s="57"/>
      <c r="E220" s="11"/>
      <c r="G220" s="57"/>
      <c r="H220" s="57"/>
      <c r="I220" s="57"/>
    </row>
    <row r="221" spans="1:9" x14ac:dyDescent="0.2">
      <c r="A221" s="57"/>
      <c r="B221" s="57"/>
      <c r="C221" s="57"/>
      <c r="D221" s="57"/>
      <c r="E221" s="11"/>
      <c r="G221" s="57"/>
      <c r="H221" s="57"/>
      <c r="I221" s="57"/>
    </row>
    <row r="222" spans="1:9" x14ac:dyDescent="0.2">
      <c r="A222" s="57"/>
      <c r="B222" s="57"/>
      <c r="C222" s="57"/>
      <c r="D222" s="57"/>
      <c r="E222" s="11"/>
      <c r="G222" s="57"/>
      <c r="H222" s="57"/>
      <c r="I222" s="57"/>
    </row>
    <row r="223" spans="1:9" x14ac:dyDescent="0.2">
      <c r="A223" s="57"/>
      <c r="B223" s="57"/>
      <c r="C223" s="57"/>
      <c r="D223" s="57"/>
      <c r="E223" s="11"/>
      <c r="G223" s="57"/>
      <c r="H223" s="57"/>
      <c r="I223" s="57"/>
    </row>
    <row r="224" spans="1:9" x14ac:dyDescent="0.2">
      <c r="A224" s="57"/>
      <c r="B224" s="57"/>
      <c r="C224" s="57"/>
      <c r="D224" s="57"/>
      <c r="E224" s="11"/>
      <c r="G224" s="57"/>
      <c r="H224" s="57"/>
      <c r="I224" s="57"/>
    </row>
    <row r="225" spans="1:9" x14ac:dyDescent="0.2">
      <c r="A225" s="57"/>
      <c r="B225" s="57"/>
      <c r="C225" s="57"/>
      <c r="D225" s="57"/>
      <c r="E225" s="11"/>
      <c r="G225" s="57"/>
      <c r="H225" s="57"/>
      <c r="I225" s="57"/>
    </row>
    <row r="226" spans="1:9" x14ac:dyDescent="0.2">
      <c r="A226" s="57"/>
      <c r="B226" s="57"/>
      <c r="C226" s="57"/>
      <c r="D226" s="57"/>
      <c r="E226" s="11"/>
      <c r="G226" s="57"/>
      <c r="H226" s="57"/>
      <c r="I226" s="57"/>
    </row>
    <row r="227" spans="1:9" x14ac:dyDescent="0.2">
      <c r="A227" s="57"/>
      <c r="B227" s="57"/>
      <c r="C227" s="57"/>
      <c r="D227" s="57"/>
      <c r="E227" s="11"/>
      <c r="G227" s="57"/>
      <c r="H227" s="57"/>
      <c r="I227" s="57"/>
    </row>
    <row r="228" spans="1:9" x14ac:dyDescent="0.2">
      <c r="A228" s="57"/>
      <c r="B228" s="57"/>
      <c r="C228" s="57"/>
      <c r="D228" s="57"/>
      <c r="E228" s="11"/>
      <c r="G228" s="57"/>
      <c r="H228" s="57"/>
      <c r="I228" s="57"/>
    </row>
    <row r="229" spans="1:9" x14ac:dyDescent="0.2">
      <c r="A229" s="57"/>
      <c r="B229" s="57"/>
      <c r="C229" s="57"/>
      <c r="D229" s="57"/>
      <c r="E229" s="11"/>
      <c r="G229" s="57"/>
      <c r="H229" s="57"/>
      <c r="I229" s="57"/>
    </row>
    <row r="230" spans="1:9" x14ac:dyDescent="0.2">
      <c r="A230" s="57"/>
      <c r="B230" s="57"/>
      <c r="C230" s="57"/>
      <c r="D230" s="57"/>
      <c r="E230" s="11"/>
      <c r="G230" s="57"/>
      <c r="H230" s="57"/>
      <c r="I230" s="57"/>
    </row>
    <row r="231" spans="1:9" x14ac:dyDescent="0.2">
      <c r="A231" s="57"/>
      <c r="B231" s="57"/>
      <c r="C231" s="57"/>
      <c r="D231" s="57"/>
      <c r="E231" s="11"/>
      <c r="G231" s="57"/>
      <c r="H231" s="57"/>
      <c r="I231" s="57"/>
    </row>
    <row r="232" spans="1:9" x14ac:dyDescent="0.2">
      <c r="A232" s="57"/>
      <c r="B232" s="57"/>
      <c r="C232" s="57"/>
      <c r="D232" s="57"/>
      <c r="E232" s="11"/>
      <c r="G232" s="57"/>
      <c r="H232" s="57"/>
      <c r="I232" s="57"/>
    </row>
    <row r="233" spans="1:9" x14ac:dyDescent="0.2">
      <c r="A233" s="57"/>
      <c r="B233" s="57"/>
      <c r="C233" s="57"/>
      <c r="D233" s="57"/>
      <c r="E233" s="11"/>
      <c r="G233" s="57"/>
      <c r="H233" s="57"/>
      <c r="I233" s="57"/>
    </row>
    <row r="234" spans="1:9" x14ac:dyDescent="0.2">
      <c r="A234" s="57"/>
      <c r="B234" s="57"/>
      <c r="C234" s="57"/>
      <c r="D234" s="57"/>
      <c r="E234" s="11"/>
      <c r="G234" s="57"/>
      <c r="H234" s="57"/>
      <c r="I234" s="57"/>
    </row>
    <row r="235" spans="1:9" x14ac:dyDescent="0.2">
      <c r="A235" s="57"/>
      <c r="B235" s="57"/>
      <c r="C235" s="57"/>
      <c r="D235" s="57"/>
      <c r="E235" s="11"/>
      <c r="G235" s="57"/>
      <c r="H235" s="57"/>
      <c r="I235" s="57"/>
    </row>
    <row r="236" spans="1:9" x14ac:dyDescent="0.2">
      <c r="A236" s="57"/>
      <c r="B236" s="57"/>
      <c r="C236" s="57"/>
      <c r="D236" s="57"/>
      <c r="E236" s="11"/>
      <c r="G236" s="57"/>
      <c r="H236" s="57"/>
      <c r="I236" s="57"/>
    </row>
    <row r="237" spans="1:9" x14ac:dyDescent="0.2">
      <c r="A237" s="57"/>
      <c r="B237" s="57"/>
      <c r="C237" s="57"/>
      <c r="D237" s="57"/>
      <c r="E237" s="11"/>
      <c r="G237" s="57"/>
      <c r="H237" s="57"/>
      <c r="I237" s="57"/>
    </row>
    <row r="238" spans="1:9" x14ac:dyDescent="0.2">
      <c r="A238" s="57"/>
      <c r="B238" s="57"/>
      <c r="C238" s="57"/>
      <c r="D238" s="57"/>
      <c r="E238" s="11"/>
      <c r="G238" s="57"/>
      <c r="H238" s="57"/>
      <c r="I238" s="57"/>
    </row>
    <row r="239" spans="1:9" x14ac:dyDescent="0.2">
      <c r="A239" s="57"/>
      <c r="B239" s="57"/>
      <c r="C239" s="57"/>
      <c r="D239" s="57"/>
      <c r="E239" s="11"/>
      <c r="G239" s="57"/>
      <c r="H239" s="57"/>
      <c r="I239" s="57"/>
    </row>
    <row r="240" spans="1:9" x14ac:dyDescent="0.2">
      <c r="A240" s="57"/>
      <c r="B240" s="57"/>
      <c r="C240" s="57"/>
      <c r="D240" s="57"/>
      <c r="E240" s="11"/>
      <c r="G240" s="57"/>
      <c r="H240" s="57"/>
      <c r="I240" s="57"/>
    </row>
    <row r="241" spans="1:9" x14ac:dyDescent="0.2">
      <c r="A241" s="57"/>
      <c r="B241" s="57"/>
      <c r="C241" s="57"/>
      <c r="D241" s="57"/>
      <c r="E241" s="11"/>
      <c r="G241" s="57"/>
      <c r="H241" s="57"/>
      <c r="I241" s="57"/>
    </row>
    <row r="242" spans="1:9" x14ac:dyDescent="0.2">
      <c r="A242" s="57"/>
      <c r="B242" s="57"/>
      <c r="C242" s="57"/>
      <c r="D242" s="57"/>
      <c r="E242" s="11"/>
      <c r="G242" s="57"/>
      <c r="H242" s="57"/>
      <c r="I242" s="57"/>
    </row>
    <row r="243" spans="1:9" x14ac:dyDescent="0.2">
      <c r="A243" s="57"/>
      <c r="B243" s="57"/>
      <c r="C243" s="57"/>
      <c r="D243" s="57"/>
      <c r="E243" s="11"/>
      <c r="G243" s="57"/>
      <c r="H243" s="57"/>
      <c r="I243" s="57"/>
    </row>
    <row r="244" spans="1:9" x14ac:dyDescent="0.2">
      <c r="A244" s="57"/>
      <c r="B244" s="57"/>
      <c r="C244" s="57"/>
      <c r="D244" s="57"/>
      <c r="E244" s="11"/>
      <c r="G244" s="57"/>
      <c r="H244" s="57"/>
      <c r="I244" s="57"/>
    </row>
    <row r="245" spans="1:9" x14ac:dyDescent="0.2">
      <c r="A245" s="57"/>
      <c r="B245" s="57"/>
      <c r="C245" s="57"/>
      <c r="D245" s="57"/>
      <c r="E245" s="11"/>
      <c r="G245" s="57"/>
      <c r="H245" s="57"/>
      <c r="I245" s="57"/>
    </row>
    <row r="246" spans="1:9" x14ac:dyDescent="0.2">
      <c r="A246" s="57"/>
      <c r="B246" s="57"/>
      <c r="C246" s="57"/>
      <c r="D246" s="57"/>
      <c r="E246" s="11"/>
      <c r="G246" s="57"/>
      <c r="H246" s="57"/>
      <c r="I246" s="57"/>
    </row>
    <row r="247" spans="1:9" x14ac:dyDescent="0.2">
      <c r="A247" s="57"/>
      <c r="B247" s="57"/>
      <c r="C247" s="57"/>
      <c r="D247" s="57"/>
      <c r="E247" s="11"/>
      <c r="G247" s="57"/>
      <c r="H247" s="57"/>
      <c r="I247" s="57"/>
    </row>
    <row r="248" spans="1:9" x14ac:dyDescent="0.2">
      <c r="A248" s="57"/>
      <c r="B248" s="57"/>
      <c r="C248" s="57"/>
      <c r="D248" s="57"/>
      <c r="E248" s="11"/>
      <c r="G248" s="57"/>
      <c r="H248" s="57"/>
      <c r="I248" s="57"/>
    </row>
    <row r="249" spans="1:9" x14ac:dyDescent="0.2">
      <c r="A249" s="57"/>
      <c r="B249" s="57"/>
      <c r="C249" s="57"/>
      <c r="D249" s="57"/>
      <c r="E249" s="11"/>
      <c r="G249" s="57"/>
      <c r="H249" s="57"/>
      <c r="I249" s="57"/>
    </row>
    <row r="250" spans="1:9" x14ac:dyDescent="0.2">
      <c r="A250" s="57"/>
      <c r="B250" s="57"/>
      <c r="C250" s="57"/>
      <c r="D250" s="57"/>
      <c r="E250" s="11"/>
      <c r="G250" s="57"/>
      <c r="H250" s="57"/>
      <c r="I250" s="57"/>
    </row>
    <row r="251" spans="1:9" x14ac:dyDescent="0.2">
      <c r="A251" s="57"/>
      <c r="B251" s="57"/>
      <c r="C251" s="57"/>
      <c r="D251" s="57"/>
      <c r="E251" s="11"/>
      <c r="G251" s="57"/>
      <c r="H251" s="57"/>
      <c r="I251" s="57"/>
    </row>
    <row r="252" spans="1:9" x14ac:dyDescent="0.2">
      <c r="A252" s="57"/>
      <c r="B252" s="57"/>
      <c r="C252" s="57"/>
      <c r="D252" s="57"/>
      <c r="E252" s="11"/>
      <c r="G252" s="57"/>
      <c r="H252" s="57"/>
      <c r="I252" s="57"/>
    </row>
    <row r="253" spans="1:9" x14ac:dyDescent="0.2">
      <c r="A253" s="57"/>
      <c r="B253" s="57"/>
      <c r="C253" s="57"/>
      <c r="D253" s="57"/>
      <c r="E253" s="11"/>
      <c r="G253" s="57"/>
      <c r="H253" s="57"/>
      <c r="I253" s="57"/>
    </row>
    <row r="254" spans="1:9" x14ac:dyDescent="0.2">
      <c r="A254" s="57"/>
      <c r="B254" s="57"/>
      <c r="C254" s="57"/>
      <c r="D254" s="57"/>
      <c r="E254" s="11"/>
      <c r="G254" s="57"/>
      <c r="H254" s="57"/>
      <c r="I254" s="57"/>
    </row>
    <row r="255" spans="1:9" x14ac:dyDescent="0.2">
      <c r="A255" s="57"/>
      <c r="B255" s="57"/>
      <c r="C255" s="57"/>
      <c r="D255" s="57"/>
      <c r="E255" s="11"/>
      <c r="G255" s="57"/>
      <c r="H255" s="57"/>
      <c r="I255" s="57"/>
    </row>
  </sheetData>
  <mergeCells count="1">
    <mergeCell ref="A1:F1"/>
  </mergeCells>
  <conditionalFormatting sqref="F2:F3">
    <cfRule type="cellIs" dxfId="62" priority="9" stopIfTrue="1" operator="between">
      <formula>0.009</formula>
      <formula>-0.009</formula>
    </cfRule>
  </conditionalFormatting>
  <conditionalFormatting sqref="F5:F146">
    <cfRule type="cellIs" dxfId="61" priority="1" stopIfTrue="1" operator="between">
      <formula>0.009</formula>
      <formula>-0.009</formula>
    </cfRule>
  </conditionalFormatting>
  <conditionalFormatting sqref="F247:F249">
    <cfRule type="cellIs" dxfId="60" priority="3" stopIfTrue="1" operator="between">
      <formula>0.009</formula>
      <formula>-0.009</formula>
    </cfRule>
  </conditionalFormatting>
  <conditionalFormatting sqref="F252:F65541">
    <cfRule type="cellIs" dxfId="59" priority="4" stopIfTrue="1" operator="between">
      <formula>0.009</formula>
      <formula>-0.009</formula>
    </cfRule>
  </conditionalFormatting>
  <conditionalFormatting sqref="G77:G78">
    <cfRule type="cellIs" dxfId="58" priority="5" stopIfTrue="1" operator="between">
      <formula>0.009</formula>
      <formula>-0.009</formula>
    </cfRule>
  </conditionalFormatting>
  <conditionalFormatting sqref="G83">
    <cfRule type="cellIs" dxfId="57" priority="7" stopIfTrue="1" operator="between">
      <formula>0.009</formula>
      <formula>-0.009</formula>
    </cfRule>
  </conditionalFormatting>
  <conditionalFormatting sqref="G85:G86">
    <cfRule type="cellIs" dxfId="56" priority="6"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80"/>
  <sheetViews>
    <sheetView workbookViewId="0">
      <selection sqref="A1:F1"/>
    </sheetView>
  </sheetViews>
  <sheetFormatPr defaultColWidth="9.140625" defaultRowHeight="11.25" x14ac:dyDescent="0.2"/>
  <cols>
    <col min="1" max="1" width="38.7109375" style="7" bestFit="1" customWidth="1"/>
    <col min="2" max="3" width="35.42578125" style="7" bestFit="1" customWidth="1"/>
    <col min="4" max="4" width="15.42578125" style="7" bestFit="1" customWidth="1"/>
    <col min="5" max="5" width="26" style="10" customWidth="1"/>
    <col min="6" max="6" width="13.5703125" style="11" bestFit="1" customWidth="1"/>
    <col min="7" max="16384" width="9.140625" style="7"/>
  </cols>
  <sheetData>
    <row r="1" spans="1:7" s="1" customFormat="1" ht="15" x14ac:dyDescent="0.2">
      <c r="A1" s="110" t="s">
        <v>961</v>
      </c>
      <c r="B1" s="111"/>
      <c r="C1" s="111"/>
      <c r="D1" s="111"/>
      <c r="E1" s="111"/>
      <c r="F1" s="111"/>
    </row>
    <row r="2" spans="1:7" s="1" customFormat="1" ht="12" x14ac:dyDescent="0.2">
      <c r="E2" s="5"/>
      <c r="F2" s="9"/>
    </row>
    <row r="3" spans="1:7" s="1" customFormat="1" ht="12" x14ac:dyDescent="0.2">
      <c r="A3" s="8" t="s">
        <v>7</v>
      </c>
      <c r="B3" s="2"/>
      <c r="C3" s="3"/>
      <c r="D3" s="3"/>
      <c r="E3" s="4"/>
      <c r="F3" s="9"/>
    </row>
    <row r="4" spans="1:7" s="1" customFormat="1" ht="33.75" x14ac:dyDescent="0.2">
      <c r="A4" s="6" t="s">
        <v>2</v>
      </c>
      <c r="B4" s="6" t="s">
        <v>0</v>
      </c>
      <c r="C4" s="13" t="s">
        <v>4</v>
      </c>
      <c r="D4" s="13" t="s">
        <v>1</v>
      </c>
      <c r="E4" s="52" t="s">
        <v>6</v>
      </c>
      <c r="F4" s="12" t="s">
        <v>3</v>
      </c>
      <c r="G4" s="58" t="s">
        <v>5</v>
      </c>
    </row>
    <row r="5" spans="1:7" x14ac:dyDescent="0.2">
      <c r="A5" s="16" t="s">
        <v>103</v>
      </c>
      <c r="B5" s="17"/>
      <c r="C5" s="17"/>
      <c r="D5" s="17"/>
      <c r="E5" s="18"/>
      <c r="F5" s="19"/>
      <c r="G5" s="19"/>
    </row>
    <row r="6" spans="1:7" x14ac:dyDescent="0.2">
      <c r="A6" s="20" t="s">
        <v>20</v>
      </c>
      <c r="B6" s="21"/>
      <c r="C6" s="21"/>
      <c r="D6" s="21"/>
      <c r="E6" s="22"/>
      <c r="F6" s="23"/>
      <c r="G6" s="23"/>
    </row>
    <row r="7" spans="1:7" x14ac:dyDescent="0.2">
      <c r="A7" s="21" t="s">
        <v>721</v>
      </c>
      <c r="B7" s="21" t="s">
        <v>720</v>
      </c>
      <c r="C7" s="21" t="s">
        <v>106</v>
      </c>
      <c r="D7" s="24">
        <v>19143234</v>
      </c>
      <c r="E7" s="22">
        <v>36933.041360000003</v>
      </c>
      <c r="F7" s="23">
        <v>3.0241489707545401</v>
      </c>
      <c r="G7" s="23"/>
    </row>
    <row r="8" spans="1:7" x14ac:dyDescent="0.2">
      <c r="A8" s="21" t="s">
        <v>723</v>
      </c>
      <c r="B8" s="21" t="s">
        <v>722</v>
      </c>
      <c r="C8" s="21" t="s">
        <v>199</v>
      </c>
      <c r="D8" s="24">
        <v>717366</v>
      </c>
      <c r="E8" s="22">
        <v>28167.37599</v>
      </c>
      <c r="F8" s="23">
        <v>2.3063993100029498</v>
      </c>
      <c r="G8" s="23"/>
    </row>
    <row r="9" spans="1:7" x14ac:dyDescent="0.2">
      <c r="A9" s="21" t="s">
        <v>469</v>
      </c>
      <c r="B9" s="21" t="s">
        <v>468</v>
      </c>
      <c r="C9" s="21" t="s">
        <v>117</v>
      </c>
      <c r="D9" s="24">
        <v>1052885</v>
      </c>
      <c r="E9" s="22">
        <v>27951.990979999999</v>
      </c>
      <c r="F9" s="23">
        <v>2.2887631681548299</v>
      </c>
      <c r="G9" s="23"/>
    </row>
    <row r="10" spans="1:7" x14ac:dyDescent="0.2">
      <c r="A10" s="21" t="s">
        <v>697</v>
      </c>
      <c r="B10" s="21" t="s">
        <v>696</v>
      </c>
      <c r="C10" s="21" t="s">
        <v>199</v>
      </c>
      <c r="D10" s="24">
        <v>1499891</v>
      </c>
      <c r="E10" s="22">
        <v>25289.66215</v>
      </c>
      <c r="F10" s="23">
        <v>2.0707665262705199</v>
      </c>
      <c r="G10" s="23"/>
    </row>
    <row r="11" spans="1:7" x14ac:dyDescent="0.2">
      <c r="A11" s="21" t="s">
        <v>189</v>
      </c>
      <c r="B11" s="21" t="s">
        <v>188</v>
      </c>
      <c r="C11" s="21" t="s">
        <v>190</v>
      </c>
      <c r="D11" s="24">
        <v>1631918</v>
      </c>
      <c r="E11" s="22">
        <v>24643.593720000001</v>
      </c>
      <c r="F11" s="23">
        <v>2.0178651917019099</v>
      </c>
      <c r="G11" s="23"/>
    </row>
    <row r="12" spans="1:7" x14ac:dyDescent="0.2">
      <c r="A12" s="21" t="s">
        <v>149</v>
      </c>
      <c r="B12" s="21" t="s">
        <v>148</v>
      </c>
      <c r="C12" s="21" t="s">
        <v>150</v>
      </c>
      <c r="D12" s="24">
        <v>1300578</v>
      </c>
      <c r="E12" s="22">
        <v>22135.83756</v>
      </c>
      <c r="F12" s="23">
        <v>1.8125252594649499</v>
      </c>
      <c r="G12" s="23"/>
    </row>
    <row r="13" spans="1:7" x14ac:dyDescent="0.2">
      <c r="A13" s="21" t="s">
        <v>725</v>
      </c>
      <c r="B13" s="21" t="s">
        <v>724</v>
      </c>
      <c r="C13" s="21" t="s">
        <v>147</v>
      </c>
      <c r="D13" s="24">
        <v>1641580</v>
      </c>
      <c r="E13" s="22">
        <v>21980.7562</v>
      </c>
      <c r="F13" s="23">
        <v>1.79982689729499</v>
      </c>
      <c r="G13" s="23"/>
    </row>
    <row r="14" spans="1:7" x14ac:dyDescent="0.2">
      <c r="A14" s="21" t="s">
        <v>727</v>
      </c>
      <c r="B14" s="21" t="s">
        <v>726</v>
      </c>
      <c r="C14" s="21" t="s">
        <v>156</v>
      </c>
      <c r="D14" s="24">
        <v>1393160</v>
      </c>
      <c r="E14" s="22">
        <v>21954.808440000001</v>
      </c>
      <c r="F14" s="23">
        <v>1.7977022444419399</v>
      </c>
      <c r="G14" s="23"/>
    </row>
    <row r="15" spans="1:7" x14ac:dyDescent="0.2">
      <c r="A15" s="21" t="s">
        <v>729</v>
      </c>
      <c r="B15" s="21" t="s">
        <v>728</v>
      </c>
      <c r="C15" s="21" t="s">
        <v>215</v>
      </c>
      <c r="D15" s="24">
        <v>7894616</v>
      </c>
      <c r="E15" s="22">
        <v>21733.877850000001</v>
      </c>
      <c r="F15" s="23">
        <v>1.7796120197609</v>
      </c>
      <c r="G15" s="23"/>
    </row>
    <row r="16" spans="1:7" x14ac:dyDescent="0.2">
      <c r="A16" s="21" t="s">
        <v>731</v>
      </c>
      <c r="B16" s="21" t="s">
        <v>730</v>
      </c>
      <c r="C16" s="21" t="s">
        <v>130</v>
      </c>
      <c r="D16" s="24">
        <v>337051</v>
      </c>
      <c r="E16" s="22">
        <v>21234.213</v>
      </c>
      <c r="F16" s="23">
        <v>1.7386984939258401</v>
      </c>
      <c r="G16" s="23"/>
    </row>
    <row r="17" spans="1:7" x14ac:dyDescent="0.2">
      <c r="A17" s="21" t="s">
        <v>581</v>
      </c>
      <c r="B17" s="21" t="s">
        <v>580</v>
      </c>
      <c r="C17" s="21" t="s">
        <v>212</v>
      </c>
      <c r="D17" s="24">
        <v>1100123</v>
      </c>
      <c r="E17" s="22">
        <v>20188.357169999999</v>
      </c>
      <c r="F17" s="23">
        <v>1.6530617926040301</v>
      </c>
      <c r="G17" s="23"/>
    </row>
    <row r="18" spans="1:7" x14ac:dyDescent="0.2">
      <c r="A18" s="21" t="s">
        <v>195</v>
      </c>
      <c r="B18" s="21" t="s">
        <v>194</v>
      </c>
      <c r="C18" s="21" t="s">
        <v>196</v>
      </c>
      <c r="D18" s="24">
        <v>11850000</v>
      </c>
      <c r="E18" s="22">
        <v>19999.244999999999</v>
      </c>
      <c r="F18" s="23">
        <v>1.6375769217890901</v>
      </c>
      <c r="G18" s="23"/>
    </row>
    <row r="19" spans="1:7" x14ac:dyDescent="0.2">
      <c r="A19" s="21" t="s">
        <v>329</v>
      </c>
      <c r="B19" s="21" t="s">
        <v>328</v>
      </c>
      <c r="C19" s="21" t="s">
        <v>147</v>
      </c>
      <c r="D19" s="24">
        <v>5862280</v>
      </c>
      <c r="E19" s="22">
        <v>19990.374800000001</v>
      </c>
      <c r="F19" s="23">
        <v>1.6368506126303299</v>
      </c>
      <c r="G19" s="23"/>
    </row>
    <row r="20" spans="1:7" x14ac:dyDescent="0.2">
      <c r="A20" s="21" t="s">
        <v>733</v>
      </c>
      <c r="B20" s="21" t="s">
        <v>732</v>
      </c>
      <c r="C20" s="21" t="s">
        <v>114</v>
      </c>
      <c r="D20" s="24">
        <v>1178689</v>
      </c>
      <c r="E20" s="22">
        <v>19563.880020000001</v>
      </c>
      <c r="F20" s="23">
        <v>1.6019283938669999</v>
      </c>
      <c r="G20" s="23"/>
    </row>
    <row r="21" spans="1:7" x14ac:dyDescent="0.2">
      <c r="A21" s="21" t="s">
        <v>327</v>
      </c>
      <c r="B21" s="21" t="s">
        <v>326</v>
      </c>
      <c r="C21" s="21" t="s">
        <v>117</v>
      </c>
      <c r="D21" s="24">
        <v>1214825</v>
      </c>
      <c r="E21" s="22">
        <v>19327.865750000001</v>
      </c>
      <c r="F21" s="23">
        <v>1.5826030882484701</v>
      </c>
      <c r="G21" s="23"/>
    </row>
    <row r="22" spans="1:7" x14ac:dyDescent="0.2">
      <c r="A22" s="21" t="s">
        <v>174</v>
      </c>
      <c r="B22" s="21" t="s">
        <v>173</v>
      </c>
      <c r="C22" s="21" t="s">
        <v>172</v>
      </c>
      <c r="D22" s="24">
        <v>6391052</v>
      </c>
      <c r="E22" s="22">
        <v>18617.134480000001</v>
      </c>
      <c r="F22" s="23">
        <v>1.5244070350801699</v>
      </c>
      <c r="G22" s="23"/>
    </row>
    <row r="23" spans="1:7" x14ac:dyDescent="0.2">
      <c r="A23" s="21" t="s">
        <v>105</v>
      </c>
      <c r="B23" s="21" t="s">
        <v>104</v>
      </c>
      <c r="C23" s="21" t="s">
        <v>106</v>
      </c>
      <c r="D23" s="24">
        <v>1946350</v>
      </c>
      <c r="E23" s="22">
        <v>18509.788499999999</v>
      </c>
      <c r="F23" s="23">
        <v>1.5156173382943701</v>
      </c>
      <c r="G23" s="23"/>
    </row>
    <row r="24" spans="1:7" x14ac:dyDescent="0.2">
      <c r="A24" s="21" t="s">
        <v>490</v>
      </c>
      <c r="B24" s="21" t="s">
        <v>489</v>
      </c>
      <c r="C24" s="21" t="s">
        <v>491</v>
      </c>
      <c r="D24" s="24">
        <v>3326225</v>
      </c>
      <c r="E24" s="22">
        <v>17903.406060000001</v>
      </c>
      <c r="F24" s="23">
        <v>1.4659655694639899</v>
      </c>
      <c r="G24" s="23"/>
    </row>
    <row r="25" spans="1:7" x14ac:dyDescent="0.2">
      <c r="A25" s="21" t="s">
        <v>735</v>
      </c>
      <c r="B25" s="21" t="s">
        <v>734</v>
      </c>
      <c r="C25" s="21" t="s">
        <v>190</v>
      </c>
      <c r="D25" s="24">
        <v>1132124</v>
      </c>
      <c r="E25" s="22">
        <v>17610.188819999999</v>
      </c>
      <c r="F25" s="23">
        <v>1.4419563738521199</v>
      </c>
      <c r="G25" s="23"/>
    </row>
    <row r="26" spans="1:7" x14ac:dyDescent="0.2">
      <c r="A26" s="21" t="s">
        <v>737</v>
      </c>
      <c r="B26" s="21" t="s">
        <v>736</v>
      </c>
      <c r="C26" s="21" t="s">
        <v>180</v>
      </c>
      <c r="D26" s="24">
        <v>769590</v>
      </c>
      <c r="E26" s="22">
        <v>17303.46156</v>
      </c>
      <c r="F26" s="23">
        <v>1.41684095163195</v>
      </c>
      <c r="G26" s="23"/>
    </row>
    <row r="27" spans="1:7" x14ac:dyDescent="0.2">
      <c r="A27" s="21" t="s">
        <v>182</v>
      </c>
      <c r="B27" s="21" t="s">
        <v>181</v>
      </c>
      <c r="C27" s="21" t="s">
        <v>183</v>
      </c>
      <c r="D27" s="24">
        <v>541027</v>
      </c>
      <c r="E27" s="22">
        <v>16753.983110000001</v>
      </c>
      <c r="F27" s="23">
        <v>1.3718485917333501</v>
      </c>
      <c r="G27" s="23"/>
    </row>
    <row r="28" spans="1:7" x14ac:dyDescent="0.2">
      <c r="A28" s="21" t="s">
        <v>739</v>
      </c>
      <c r="B28" s="21" t="s">
        <v>738</v>
      </c>
      <c r="C28" s="21" t="s">
        <v>237</v>
      </c>
      <c r="D28" s="24">
        <v>475909</v>
      </c>
      <c r="E28" s="22">
        <v>16402.67959</v>
      </c>
      <c r="F28" s="23">
        <v>1.3430831789942499</v>
      </c>
      <c r="G28" s="23"/>
    </row>
    <row r="29" spans="1:7" x14ac:dyDescent="0.2">
      <c r="A29" s="21" t="s">
        <v>741</v>
      </c>
      <c r="B29" s="21" t="s">
        <v>740</v>
      </c>
      <c r="C29" s="21" t="s">
        <v>147</v>
      </c>
      <c r="D29" s="24">
        <v>300000</v>
      </c>
      <c r="E29" s="22">
        <v>16275</v>
      </c>
      <c r="F29" s="23">
        <v>1.33262852683276</v>
      </c>
      <c r="G29" s="23"/>
    </row>
    <row r="30" spans="1:7" x14ac:dyDescent="0.2">
      <c r="A30" s="21" t="s">
        <v>456</v>
      </c>
      <c r="B30" s="21" t="s">
        <v>455</v>
      </c>
      <c r="C30" s="21" t="s">
        <v>172</v>
      </c>
      <c r="D30" s="24">
        <v>3563102</v>
      </c>
      <c r="E30" s="22">
        <v>16187.17239</v>
      </c>
      <c r="F30" s="23">
        <v>1.32543703199223</v>
      </c>
      <c r="G30" s="23"/>
    </row>
    <row r="31" spans="1:7" x14ac:dyDescent="0.2">
      <c r="A31" s="21" t="s">
        <v>209</v>
      </c>
      <c r="B31" s="21" t="s">
        <v>208</v>
      </c>
      <c r="C31" s="21" t="s">
        <v>156</v>
      </c>
      <c r="D31" s="24">
        <v>850000</v>
      </c>
      <c r="E31" s="22">
        <v>16063.3</v>
      </c>
      <c r="F31" s="23">
        <v>1.3152941207417901</v>
      </c>
      <c r="G31" s="23"/>
    </row>
    <row r="32" spans="1:7" x14ac:dyDescent="0.2">
      <c r="A32" s="21" t="s">
        <v>291</v>
      </c>
      <c r="B32" s="21" t="s">
        <v>290</v>
      </c>
      <c r="C32" s="21" t="s">
        <v>122</v>
      </c>
      <c r="D32" s="24">
        <v>3593002</v>
      </c>
      <c r="E32" s="22">
        <v>15931.370870000001</v>
      </c>
      <c r="F32" s="23">
        <v>1.30449150801317</v>
      </c>
      <c r="G32" s="23"/>
    </row>
    <row r="33" spans="1:7" x14ac:dyDescent="0.2">
      <c r="A33" s="21" t="s">
        <v>497</v>
      </c>
      <c r="B33" s="21" t="s">
        <v>496</v>
      </c>
      <c r="C33" s="21" t="s">
        <v>180</v>
      </c>
      <c r="D33" s="24">
        <v>2425000</v>
      </c>
      <c r="E33" s="22">
        <v>15903.15</v>
      </c>
      <c r="F33" s="23">
        <v>1.30218072851001</v>
      </c>
      <c r="G33" s="23"/>
    </row>
    <row r="34" spans="1:7" x14ac:dyDescent="0.2">
      <c r="A34" s="21" t="s">
        <v>743</v>
      </c>
      <c r="B34" s="21" t="s">
        <v>742</v>
      </c>
      <c r="C34" s="21" t="s">
        <v>220</v>
      </c>
      <c r="D34" s="24">
        <v>38500</v>
      </c>
      <c r="E34" s="22">
        <v>15663.725</v>
      </c>
      <c r="F34" s="23">
        <v>1.2825761457120399</v>
      </c>
      <c r="G34" s="23"/>
    </row>
    <row r="35" spans="1:7" x14ac:dyDescent="0.2">
      <c r="A35" s="21" t="s">
        <v>745</v>
      </c>
      <c r="B35" s="21" t="s">
        <v>744</v>
      </c>
      <c r="C35" s="21" t="s">
        <v>172</v>
      </c>
      <c r="D35" s="24">
        <v>95340</v>
      </c>
      <c r="E35" s="22">
        <v>15561.3948</v>
      </c>
      <c r="F35" s="23">
        <v>1.2741971507088701</v>
      </c>
      <c r="G35" s="23"/>
    </row>
    <row r="36" spans="1:7" x14ac:dyDescent="0.2">
      <c r="A36" s="21" t="s">
        <v>478</v>
      </c>
      <c r="B36" s="21" t="s">
        <v>477</v>
      </c>
      <c r="C36" s="21" t="s">
        <v>190</v>
      </c>
      <c r="D36" s="24">
        <v>973135</v>
      </c>
      <c r="E36" s="22">
        <v>15395.96884</v>
      </c>
      <c r="F36" s="23">
        <v>1.26065175265206</v>
      </c>
      <c r="G36" s="23"/>
    </row>
    <row r="37" spans="1:7" x14ac:dyDescent="0.2">
      <c r="A37" s="21" t="s">
        <v>232</v>
      </c>
      <c r="B37" s="21" t="s">
        <v>231</v>
      </c>
      <c r="C37" s="21" t="s">
        <v>106</v>
      </c>
      <c r="D37" s="24">
        <v>22000000</v>
      </c>
      <c r="E37" s="22">
        <v>15349.4</v>
      </c>
      <c r="F37" s="23">
        <v>1.25683860582284</v>
      </c>
      <c r="G37" s="23"/>
    </row>
    <row r="38" spans="1:7" x14ac:dyDescent="0.2">
      <c r="A38" s="21" t="s">
        <v>747</v>
      </c>
      <c r="B38" s="21" t="s">
        <v>746</v>
      </c>
      <c r="C38" s="21" t="s">
        <v>147</v>
      </c>
      <c r="D38" s="24">
        <v>52304</v>
      </c>
      <c r="E38" s="22">
        <v>15319.8416</v>
      </c>
      <c r="F38" s="23">
        <v>1.2544183067723</v>
      </c>
      <c r="G38" s="23"/>
    </row>
    <row r="39" spans="1:7" x14ac:dyDescent="0.2">
      <c r="A39" s="21" t="s">
        <v>570</v>
      </c>
      <c r="B39" s="21" t="s">
        <v>569</v>
      </c>
      <c r="C39" s="21" t="s">
        <v>138</v>
      </c>
      <c r="D39" s="24">
        <v>2407002</v>
      </c>
      <c r="E39" s="22">
        <v>15090.69904</v>
      </c>
      <c r="F39" s="23">
        <v>1.2356556700799799</v>
      </c>
      <c r="G39" s="23"/>
    </row>
    <row r="40" spans="1:7" x14ac:dyDescent="0.2">
      <c r="A40" s="21" t="s">
        <v>473</v>
      </c>
      <c r="B40" s="21" t="s">
        <v>472</v>
      </c>
      <c r="C40" s="21" t="s">
        <v>212</v>
      </c>
      <c r="D40" s="24">
        <v>530000</v>
      </c>
      <c r="E40" s="22">
        <v>14965.08</v>
      </c>
      <c r="F40" s="23">
        <v>1.2253697397440499</v>
      </c>
      <c r="G40" s="23"/>
    </row>
    <row r="41" spans="1:7" x14ac:dyDescent="0.2">
      <c r="A41" s="21" t="s">
        <v>749</v>
      </c>
      <c r="B41" s="21" t="s">
        <v>748</v>
      </c>
      <c r="C41" s="21" t="s">
        <v>141</v>
      </c>
      <c r="D41" s="24">
        <v>828517</v>
      </c>
      <c r="E41" s="22">
        <v>14919.934139999999</v>
      </c>
      <c r="F41" s="23">
        <v>1.2216731092737301</v>
      </c>
      <c r="G41" s="23"/>
    </row>
    <row r="42" spans="1:7" x14ac:dyDescent="0.2">
      <c r="A42" s="21" t="s">
        <v>488</v>
      </c>
      <c r="B42" s="21" t="s">
        <v>487</v>
      </c>
      <c r="C42" s="21" t="s">
        <v>106</v>
      </c>
      <c r="D42" s="24">
        <v>6650732</v>
      </c>
      <c r="E42" s="22">
        <v>14214.6095</v>
      </c>
      <c r="F42" s="23">
        <v>1.16391976144319</v>
      </c>
      <c r="G42" s="23"/>
    </row>
    <row r="43" spans="1:7" x14ac:dyDescent="0.2">
      <c r="A43" s="21" t="s">
        <v>241</v>
      </c>
      <c r="B43" s="21" t="s">
        <v>240</v>
      </c>
      <c r="C43" s="21" t="s">
        <v>125</v>
      </c>
      <c r="D43" s="24">
        <v>293937</v>
      </c>
      <c r="E43" s="22">
        <v>13748.903179999999</v>
      </c>
      <c r="F43" s="23">
        <v>1.1257868258267001</v>
      </c>
      <c r="G43" s="23"/>
    </row>
    <row r="44" spans="1:7" x14ac:dyDescent="0.2">
      <c r="A44" s="21" t="s">
        <v>438</v>
      </c>
      <c r="B44" s="21" t="s">
        <v>437</v>
      </c>
      <c r="C44" s="21" t="s">
        <v>396</v>
      </c>
      <c r="D44" s="24">
        <v>1845695</v>
      </c>
      <c r="E44" s="22">
        <v>13675.677100000001</v>
      </c>
      <c r="F44" s="23">
        <v>1.11979093254768</v>
      </c>
      <c r="G44" s="23"/>
    </row>
    <row r="45" spans="1:7" x14ac:dyDescent="0.2">
      <c r="A45" s="21" t="s">
        <v>161</v>
      </c>
      <c r="B45" s="21" t="s">
        <v>160</v>
      </c>
      <c r="C45" s="21" t="s">
        <v>162</v>
      </c>
      <c r="D45" s="24">
        <v>3367750</v>
      </c>
      <c r="E45" s="22">
        <v>13604.02613</v>
      </c>
      <c r="F45" s="23">
        <v>1.1139240123266501</v>
      </c>
      <c r="G45" s="23"/>
    </row>
    <row r="46" spans="1:7" x14ac:dyDescent="0.2">
      <c r="A46" s="21" t="s">
        <v>579</v>
      </c>
      <c r="B46" s="21" t="s">
        <v>578</v>
      </c>
      <c r="C46" s="21" t="s">
        <v>106</v>
      </c>
      <c r="D46" s="24">
        <v>23580355</v>
      </c>
      <c r="E46" s="22">
        <v>13483.24699</v>
      </c>
      <c r="F46" s="23">
        <v>1.1040343823782399</v>
      </c>
      <c r="G46" s="23"/>
    </row>
    <row r="47" spans="1:7" x14ac:dyDescent="0.2">
      <c r="A47" s="21" t="s">
        <v>137</v>
      </c>
      <c r="B47" s="21" t="s">
        <v>136</v>
      </c>
      <c r="C47" s="21" t="s">
        <v>138</v>
      </c>
      <c r="D47" s="24">
        <v>180000</v>
      </c>
      <c r="E47" s="22">
        <v>13336.2</v>
      </c>
      <c r="F47" s="23">
        <v>1.0919938899875301</v>
      </c>
      <c r="G47" s="23"/>
    </row>
    <row r="48" spans="1:7" x14ac:dyDescent="0.2">
      <c r="A48" s="21" t="s">
        <v>179</v>
      </c>
      <c r="B48" s="21" t="s">
        <v>178</v>
      </c>
      <c r="C48" s="21" t="s">
        <v>180</v>
      </c>
      <c r="D48" s="24">
        <v>374936</v>
      </c>
      <c r="E48" s="22">
        <v>13173.37636</v>
      </c>
      <c r="F48" s="23">
        <v>1.0786615749333499</v>
      </c>
      <c r="G48" s="23"/>
    </row>
    <row r="49" spans="1:7" x14ac:dyDescent="0.2">
      <c r="A49" s="21" t="s">
        <v>426</v>
      </c>
      <c r="B49" s="21" t="s">
        <v>425</v>
      </c>
      <c r="C49" s="21" t="s">
        <v>138</v>
      </c>
      <c r="D49" s="24">
        <v>1176886</v>
      </c>
      <c r="E49" s="22">
        <v>13118.748240000001</v>
      </c>
      <c r="F49" s="23">
        <v>1.07418851864584</v>
      </c>
      <c r="G49" s="23"/>
    </row>
    <row r="50" spans="1:7" x14ac:dyDescent="0.2">
      <c r="A50" s="21" t="s">
        <v>454</v>
      </c>
      <c r="B50" s="21" t="s">
        <v>453</v>
      </c>
      <c r="C50" s="21" t="s">
        <v>117</v>
      </c>
      <c r="D50" s="24">
        <v>267491</v>
      </c>
      <c r="E50" s="22">
        <v>12899.753479999999</v>
      </c>
      <c r="F50" s="23">
        <v>1.0562568034751501</v>
      </c>
      <c r="G50" s="23"/>
    </row>
    <row r="51" spans="1:7" x14ac:dyDescent="0.2">
      <c r="A51" s="21" t="s">
        <v>587</v>
      </c>
      <c r="B51" s="21" t="s">
        <v>586</v>
      </c>
      <c r="C51" s="21" t="s">
        <v>220</v>
      </c>
      <c r="D51" s="24">
        <v>1200000</v>
      </c>
      <c r="E51" s="22">
        <v>12778.2</v>
      </c>
      <c r="F51" s="23">
        <v>1.0463037690675501</v>
      </c>
      <c r="G51" s="23"/>
    </row>
    <row r="52" spans="1:7" x14ac:dyDescent="0.2">
      <c r="A52" s="21" t="s">
        <v>599</v>
      </c>
      <c r="B52" s="21" t="s">
        <v>598</v>
      </c>
      <c r="C52" s="21" t="s">
        <v>130</v>
      </c>
      <c r="D52" s="24">
        <v>1278181</v>
      </c>
      <c r="E52" s="22">
        <v>12595.19557</v>
      </c>
      <c r="F52" s="23">
        <v>1.0313190118352999</v>
      </c>
      <c r="G52" s="23"/>
    </row>
    <row r="53" spans="1:7" x14ac:dyDescent="0.2">
      <c r="A53" s="21" t="s">
        <v>192</v>
      </c>
      <c r="B53" s="21" t="s">
        <v>191</v>
      </c>
      <c r="C53" s="21" t="s">
        <v>193</v>
      </c>
      <c r="D53" s="24">
        <v>1800000</v>
      </c>
      <c r="E53" s="22">
        <v>12553.2</v>
      </c>
      <c r="F53" s="23">
        <v>1.02788033321272</v>
      </c>
      <c r="G53" s="23"/>
    </row>
    <row r="54" spans="1:7" x14ac:dyDescent="0.2">
      <c r="A54" s="21" t="s">
        <v>751</v>
      </c>
      <c r="B54" s="21" t="s">
        <v>750</v>
      </c>
      <c r="C54" s="21" t="s">
        <v>491</v>
      </c>
      <c r="D54" s="24">
        <v>88662</v>
      </c>
      <c r="E54" s="22">
        <v>12541.2399</v>
      </c>
      <c r="F54" s="23">
        <v>1.0269010170564199</v>
      </c>
      <c r="G54" s="23"/>
    </row>
    <row r="55" spans="1:7" x14ac:dyDescent="0.2">
      <c r="A55" s="21" t="s">
        <v>214</v>
      </c>
      <c r="B55" s="21" t="s">
        <v>213</v>
      </c>
      <c r="C55" s="21" t="s">
        <v>215</v>
      </c>
      <c r="D55" s="24">
        <v>1400001</v>
      </c>
      <c r="E55" s="22">
        <v>12090.40864</v>
      </c>
      <c r="F55" s="23">
        <v>0.98998608016769596</v>
      </c>
      <c r="G55" s="23"/>
    </row>
    <row r="56" spans="1:7" x14ac:dyDescent="0.2">
      <c r="A56" s="21" t="s">
        <v>680</v>
      </c>
      <c r="B56" s="21" t="s">
        <v>679</v>
      </c>
      <c r="C56" s="21" t="s">
        <v>183</v>
      </c>
      <c r="D56" s="24">
        <v>26204805</v>
      </c>
      <c r="E56" s="22">
        <v>11978.21637</v>
      </c>
      <c r="F56" s="23">
        <v>0.98079955976879396</v>
      </c>
      <c r="G56" s="23"/>
    </row>
    <row r="57" spans="1:7" x14ac:dyDescent="0.2">
      <c r="A57" s="21" t="s">
        <v>703</v>
      </c>
      <c r="B57" s="21" t="s">
        <v>702</v>
      </c>
      <c r="C57" s="21" t="s">
        <v>114</v>
      </c>
      <c r="D57" s="24">
        <v>734291</v>
      </c>
      <c r="E57" s="22">
        <v>11846.316699999999</v>
      </c>
      <c r="F57" s="23">
        <v>0.96999935928204595</v>
      </c>
      <c r="G57" s="23"/>
    </row>
    <row r="58" spans="1:7" x14ac:dyDescent="0.2">
      <c r="A58" s="21" t="s">
        <v>753</v>
      </c>
      <c r="B58" s="21" t="s">
        <v>752</v>
      </c>
      <c r="C58" s="21" t="s">
        <v>177</v>
      </c>
      <c r="D58" s="24">
        <v>5193530</v>
      </c>
      <c r="E58" s="22">
        <v>11803.33563</v>
      </c>
      <c r="F58" s="23">
        <v>0.96647998601041496</v>
      </c>
      <c r="G58" s="23"/>
    </row>
    <row r="59" spans="1:7" x14ac:dyDescent="0.2">
      <c r="A59" s="21" t="s">
        <v>132</v>
      </c>
      <c r="B59" s="21" t="s">
        <v>131</v>
      </c>
      <c r="C59" s="21" t="s">
        <v>106</v>
      </c>
      <c r="D59" s="24">
        <v>1332729</v>
      </c>
      <c r="E59" s="22">
        <v>11627.39416</v>
      </c>
      <c r="F59" s="23">
        <v>0.95207355762486101</v>
      </c>
      <c r="G59" s="23"/>
    </row>
    <row r="60" spans="1:7" x14ac:dyDescent="0.2">
      <c r="A60" s="21" t="s">
        <v>755</v>
      </c>
      <c r="B60" s="21" t="s">
        <v>754</v>
      </c>
      <c r="C60" s="21" t="s">
        <v>183</v>
      </c>
      <c r="D60" s="24">
        <v>500000</v>
      </c>
      <c r="E60" s="22">
        <v>11474</v>
      </c>
      <c r="F60" s="23">
        <v>0.93951334665923603</v>
      </c>
      <c r="G60" s="23"/>
    </row>
    <row r="61" spans="1:7" x14ac:dyDescent="0.2">
      <c r="A61" s="21" t="s">
        <v>176</v>
      </c>
      <c r="B61" s="21" t="s">
        <v>175</v>
      </c>
      <c r="C61" s="21" t="s">
        <v>177</v>
      </c>
      <c r="D61" s="24">
        <v>1837180</v>
      </c>
      <c r="E61" s="22">
        <v>11342.749320000001</v>
      </c>
      <c r="F61" s="23">
        <v>0.92876628673086703</v>
      </c>
      <c r="G61" s="23"/>
    </row>
    <row r="62" spans="1:7" x14ac:dyDescent="0.2">
      <c r="A62" s="21" t="s">
        <v>609</v>
      </c>
      <c r="B62" s="21" t="s">
        <v>608</v>
      </c>
      <c r="C62" s="21" t="s">
        <v>183</v>
      </c>
      <c r="D62" s="24">
        <v>2803019</v>
      </c>
      <c r="E62" s="22">
        <v>10952.79674</v>
      </c>
      <c r="F62" s="23">
        <v>0.89683621409061898</v>
      </c>
      <c r="G62" s="23"/>
    </row>
    <row r="63" spans="1:7" x14ac:dyDescent="0.2">
      <c r="A63" s="21" t="s">
        <v>463</v>
      </c>
      <c r="B63" s="21" t="s">
        <v>462</v>
      </c>
      <c r="C63" s="21" t="s">
        <v>177</v>
      </c>
      <c r="D63" s="24">
        <v>1452118</v>
      </c>
      <c r="E63" s="22">
        <v>10459.605949999999</v>
      </c>
      <c r="F63" s="23">
        <v>0.85645279682947095</v>
      </c>
      <c r="G63" s="23"/>
    </row>
    <row r="64" spans="1:7" x14ac:dyDescent="0.2">
      <c r="A64" s="21" t="s">
        <v>757</v>
      </c>
      <c r="B64" s="21" t="s">
        <v>756</v>
      </c>
      <c r="C64" s="21" t="s">
        <v>130</v>
      </c>
      <c r="D64" s="24">
        <v>571157</v>
      </c>
      <c r="E64" s="22">
        <v>10421.90178</v>
      </c>
      <c r="F64" s="23">
        <v>0.85336550635189501</v>
      </c>
      <c r="G64" s="23"/>
    </row>
    <row r="65" spans="1:7" x14ac:dyDescent="0.2">
      <c r="A65" s="21" t="s">
        <v>217</v>
      </c>
      <c r="B65" s="21" t="s">
        <v>216</v>
      </c>
      <c r="C65" s="21" t="s">
        <v>114</v>
      </c>
      <c r="D65" s="24">
        <v>2938655</v>
      </c>
      <c r="E65" s="22">
        <v>10076.647999999999</v>
      </c>
      <c r="F65" s="23">
        <v>0.82509545804314899</v>
      </c>
      <c r="G65" s="23"/>
    </row>
    <row r="66" spans="1:7" x14ac:dyDescent="0.2">
      <c r="A66" s="21" t="s">
        <v>759</v>
      </c>
      <c r="B66" s="21" t="s">
        <v>758</v>
      </c>
      <c r="C66" s="21" t="s">
        <v>215</v>
      </c>
      <c r="D66" s="24">
        <v>1143767</v>
      </c>
      <c r="E66" s="22">
        <v>10030.264709999999</v>
      </c>
      <c r="F66" s="23">
        <v>0.82129750440736704</v>
      </c>
      <c r="G66" s="23"/>
    </row>
    <row r="67" spans="1:7" x14ac:dyDescent="0.2">
      <c r="A67" s="21" t="s">
        <v>289</v>
      </c>
      <c r="B67" s="21" t="s">
        <v>288</v>
      </c>
      <c r="C67" s="21" t="s">
        <v>162</v>
      </c>
      <c r="D67" s="24">
        <v>206300</v>
      </c>
      <c r="E67" s="22">
        <v>9792.0295000000006</v>
      </c>
      <c r="F67" s="23">
        <v>0.80179034391937998</v>
      </c>
      <c r="G67" s="23"/>
    </row>
    <row r="68" spans="1:7" x14ac:dyDescent="0.2">
      <c r="A68" s="21" t="s">
        <v>761</v>
      </c>
      <c r="B68" s="21" t="s">
        <v>760</v>
      </c>
      <c r="C68" s="21" t="s">
        <v>183</v>
      </c>
      <c r="D68" s="24">
        <v>745117</v>
      </c>
      <c r="E68" s="22">
        <v>9677.5795959999996</v>
      </c>
      <c r="F68" s="23">
        <v>0.79241896407522205</v>
      </c>
      <c r="G68" s="23"/>
    </row>
    <row r="69" spans="1:7" x14ac:dyDescent="0.2">
      <c r="A69" s="21" t="s">
        <v>763</v>
      </c>
      <c r="B69" s="21" t="s">
        <v>762</v>
      </c>
      <c r="C69" s="21" t="s">
        <v>147</v>
      </c>
      <c r="D69" s="24">
        <v>392457</v>
      </c>
      <c r="E69" s="22">
        <v>9443.6927909999995</v>
      </c>
      <c r="F69" s="23">
        <v>0.77326785941207099</v>
      </c>
      <c r="G69" s="23"/>
    </row>
    <row r="70" spans="1:7" x14ac:dyDescent="0.2">
      <c r="A70" s="21" t="s">
        <v>765</v>
      </c>
      <c r="B70" s="21" t="s">
        <v>764</v>
      </c>
      <c r="C70" s="21" t="s">
        <v>183</v>
      </c>
      <c r="D70" s="24">
        <v>943493</v>
      </c>
      <c r="E70" s="22">
        <v>9419.8341120000005</v>
      </c>
      <c r="F70" s="23">
        <v>0.77131426455812702</v>
      </c>
      <c r="G70" s="23"/>
    </row>
    <row r="71" spans="1:7" x14ac:dyDescent="0.2">
      <c r="A71" s="21" t="s">
        <v>313</v>
      </c>
      <c r="B71" s="21" t="s">
        <v>312</v>
      </c>
      <c r="C71" s="21" t="s">
        <v>190</v>
      </c>
      <c r="D71" s="24">
        <v>475956</v>
      </c>
      <c r="E71" s="22">
        <v>9370.6217280000001</v>
      </c>
      <c r="F71" s="23">
        <v>0.76728465922529498</v>
      </c>
      <c r="G71" s="23"/>
    </row>
    <row r="72" spans="1:7" x14ac:dyDescent="0.2">
      <c r="A72" s="21" t="s">
        <v>767</v>
      </c>
      <c r="B72" s="21" t="s">
        <v>766</v>
      </c>
      <c r="C72" s="21" t="s">
        <v>199</v>
      </c>
      <c r="D72" s="24">
        <v>675000</v>
      </c>
      <c r="E72" s="22">
        <v>9223.2000000000007</v>
      </c>
      <c r="F72" s="23">
        <v>0.755213482561222</v>
      </c>
      <c r="G72" s="23"/>
    </row>
    <row r="73" spans="1:7" x14ac:dyDescent="0.2">
      <c r="A73" s="21" t="s">
        <v>493</v>
      </c>
      <c r="B73" s="21" t="s">
        <v>492</v>
      </c>
      <c r="C73" s="21" t="s">
        <v>215</v>
      </c>
      <c r="D73" s="24">
        <v>1225000</v>
      </c>
      <c r="E73" s="22">
        <v>9191.1749999999993</v>
      </c>
      <c r="F73" s="23">
        <v>0.75259121352455105</v>
      </c>
      <c r="G73" s="23"/>
    </row>
    <row r="74" spans="1:7" x14ac:dyDescent="0.2">
      <c r="A74" s="21" t="s">
        <v>769</v>
      </c>
      <c r="B74" s="21" t="s">
        <v>768</v>
      </c>
      <c r="C74" s="21" t="s">
        <v>125</v>
      </c>
      <c r="D74" s="24">
        <v>6091030</v>
      </c>
      <c r="E74" s="22">
        <v>9076.2438029999994</v>
      </c>
      <c r="F74" s="23">
        <v>0.74318042447722499</v>
      </c>
      <c r="G74" s="23"/>
    </row>
    <row r="75" spans="1:7" x14ac:dyDescent="0.2">
      <c r="A75" s="21" t="s">
        <v>682</v>
      </c>
      <c r="B75" s="21" t="s">
        <v>681</v>
      </c>
      <c r="C75" s="21" t="s">
        <v>177</v>
      </c>
      <c r="D75" s="24">
        <v>5217419</v>
      </c>
      <c r="E75" s="22">
        <v>8766.829146</v>
      </c>
      <c r="F75" s="23">
        <v>0.71784495298485196</v>
      </c>
      <c r="G75" s="23"/>
    </row>
    <row r="76" spans="1:7" x14ac:dyDescent="0.2">
      <c r="A76" s="21" t="s">
        <v>771</v>
      </c>
      <c r="B76" s="21" t="s">
        <v>770</v>
      </c>
      <c r="C76" s="21" t="s">
        <v>215</v>
      </c>
      <c r="D76" s="24">
        <v>3500000</v>
      </c>
      <c r="E76" s="22">
        <v>8724.7999999999993</v>
      </c>
      <c r="F76" s="23">
        <v>0.71440352509434402</v>
      </c>
      <c r="G76" s="23"/>
    </row>
    <row r="77" spans="1:7" x14ac:dyDescent="0.2">
      <c r="A77" s="21" t="s">
        <v>236</v>
      </c>
      <c r="B77" s="21" t="s">
        <v>235</v>
      </c>
      <c r="C77" s="21" t="s">
        <v>237</v>
      </c>
      <c r="D77" s="24">
        <v>6000000</v>
      </c>
      <c r="E77" s="22">
        <v>8560.2000000000007</v>
      </c>
      <c r="F77" s="23">
        <v>0.70092575824232095</v>
      </c>
      <c r="G77" s="23"/>
    </row>
    <row r="78" spans="1:7" x14ac:dyDescent="0.2">
      <c r="A78" s="21" t="s">
        <v>234</v>
      </c>
      <c r="B78" s="21" t="s">
        <v>233</v>
      </c>
      <c r="C78" s="21" t="s">
        <v>135</v>
      </c>
      <c r="D78" s="24">
        <v>2200000</v>
      </c>
      <c r="E78" s="22">
        <v>8550.2999999999993</v>
      </c>
      <c r="F78" s="23">
        <v>0.70011512706470802</v>
      </c>
      <c r="G78" s="23"/>
    </row>
    <row r="79" spans="1:7" x14ac:dyDescent="0.2">
      <c r="A79" s="21" t="s">
        <v>325</v>
      </c>
      <c r="B79" s="21" t="s">
        <v>324</v>
      </c>
      <c r="C79" s="21" t="s">
        <v>215</v>
      </c>
      <c r="D79" s="24">
        <v>2200000</v>
      </c>
      <c r="E79" s="22">
        <v>8202.7000000000007</v>
      </c>
      <c r="F79" s="23">
        <v>0.67165296571742295</v>
      </c>
      <c r="G79" s="23"/>
    </row>
    <row r="80" spans="1:7" x14ac:dyDescent="0.2">
      <c r="A80" s="21" t="s">
        <v>773</v>
      </c>
      <c r="B80" s="21" t="s">
        <v>772</v>
      </c>
      <c r="C80" s="21" t="s">
        <v>165</v>
      </c>
      <c r="D80" s="24">
        <v>1512125</v>
      </c>
      <c r="E80" s="22">
        <v>7950.7532499999998</v>
      </c>
      <c r="F80" s="23">
        <v>0.65102307777316504</v>
      </c>
      <c r="G80" s="23"/>
    </row>
    <row r="81" spans="1:9" x14ac:dyDescent="0.2">
      <c r="A81" s="21" t="s">
        <v>775</v>
      </c>
      <c r="B81" s="21" t="s">
        <v>774</v>
      </c>
      <c r="C81" s="21" t="s">
        <v>396</v>
      </c>
      <c r="D81" s="24">
        <v>225000</v>
      </c>
      <c r="E81" s="22">
        <v>7723.8</v>
      </c>
      <c r="F81" s="23">
        <v>0.63243970602462996</v>
      </c>
      <c r="G81" s="23"/>
    </row>
    <row r="82" spans="1:9" x14ac:dyDescent="0.2">
      <c r="A82" s="21" t="s">
        <v>245</v>
      </c>
      <c r="B82" s="21" t="s">
        <v>244</v>
      </c>
      <c r="C82" s="21" t="s">
        <v>144</v>
      </c>
      <c r="D82" s="24">
        <v>140287</v>
      </c>
      <c r="E82" s="22">
        <v>7677.2060750000001</v>
      </c>
      <c r="F82" s="23">
        <v>0.62862450518701996</v>
      </c>
      <c r="G82" s="23"/>
    </row>
    <row r="83" spans="1:9" x14ac:dyDescent="0.2">
      <c r="A83" s="21" t="s">
        <v>777</v>
      </c>
      <c r="B83" s="21" t="s">
        <v>776</v>
      </c>
      <c r="C83" s="21" t="s">
        <v>199</v>
      </c>
      <c r="D83" s="24">
        <v>250000</v>
      </c>
      <c r="E83" s="22">
        <v>7524.75</v>
      </c>
      <c r="F83" s="23">
        <v>0.61614110643839004</v>
      </c>
      <c r="G83" s="23"/>
    </row>
    <row r="84" spans="1:9" x14ac:dyDescent="0.2">
      <c r="A84" s="21" t="s">
        <v>779</v>
      </c>
      <c r="B84" s="21" t="s">
        <v>778</v>
      </c>
      <c r="C84" s="21" t="s">
        <v>183</v>
      </c>
      <c r="D84" s="24">
        <v>255145</v>
      </c>
      <c r="E84" s="22">
        <v>7004.75083</v>
      </c>
      <c r="F84" s="23">
        <v>0.57356256709145503</v>
      </c>
      <c r="G84" s="23"/>
    </row>
    <row r="85" spans="1:9" x14ac:dyDescent="0.2">
      <c r="A85" s="21" t="s">
        <v>540</v>
      </c>
      <c r="B85" s="21" t="s">
        <v>539</v>
      </c>
      <c r="C85" s="21" t="s">
        <v>117</v>
      </c>
      <c r="D85" s="24">
        <v>998978</v>
      </c>
      <c r="E85" s="22">
        <v>6698.1474900000003</v>
      </c>
      <c r="F85" s="23">
        <v>0.54845729168093604</v>
      </c>
      <c r="G85" s="23"/>
    </row>
    <row r="86" spans="1:9" x14ac:dyDescent="0.2">
      <c r="A86" s="21" t="s">
        <v>203</v>
      </c>
      <c r="B86" s="21" t="s">
        <v>202</v>
      </c>
      <c r="C86" s="21" t="s">
        <v>183</v>
      </c>
      <c r="D86" s="24">
        <v>46342</v>
      </c>
      <c r="E86" s="22">
        <v>5980.4350999999997</v>
      </c>
      <c r="F86" s="23">
        <v>0.48968961088368101</v>
      </c>
      <c r="G86" s="23"/>
    </row>
    <row r="87" spans="1:9" x14ac:dyDescent="0.2">
      <c r="A87" s="21" t="s">
        <v>630</v>
      </c>
      <c r="B87" s="21" t="s">
        <v>629</v>
      </c>
      <c r="C87" s="21" t="s">
        <v>172</v>
      </c>
      <c r="D87" s="24">
        <v>495000</v>
      </c>
      <c r="E87" s="22">
        <v>5775.66</v>
      </c>
      <c r="F87" s="23">
        <v>0.47292222901916298</v>
      </c>
      <c r="G87" s="23"/>
    </row>
    <row r="88" spans="1:9" x14ac:dyDescent="0.2">
      <c r="A88" s="21" t="s">
        <v>781</v>
      </c>
      <c r="B88" s="21" t="s">
        <v>780</v>
      </c>
      <c r="C88" s="21" t="s">
        <v>183</v>
      </c>
      <c r="D88" s="24">
        <v>1200000</v>
      </c>
      <c r="E88" s="22">
        <v>5675.4</v>
      </c>
      <c r="F88" s="23">
        <v>0.46471274600225099</v>
      </c>
      <c r="G88" s="23"/>
    </row>
    <row r="89" spans="1:9" x14ac:dyDescent="0.2">
      <c r="A89" s="21" t="s">
        <v>783</v>
      </c>
      <c r="B89" s="21" t="s">
        <v>782</v>
      </c>
      <c r="C89" s="21" t="s">
        <v>396</v>
      </c>
      <c r="D89" s="24">
        <v>10000000</v>
      </c>
      <c r="E89" s="22">
        <v>5505</v>
      </c>
      <c r="F89" s="23">
        <v>0.45076006391485901</v>
      </c>
      <c r="G89" s="23"/>
    </row>
    <row r="90" spans="1:9" x14ac:dyDescent="0.2">
      <c r="A90" s="21" t="s">
        <v>229</v>
      </c>
      <c r="B90" s="21" t="s">
        <v>228</v>
      </c>
      <c r="C90" s="21" t="s">
        <v>230</v>
      </c>
      <c r="D90" s="24">
        <v>200000</v>
      </c>
      <c r="E90" s="22">
        <v>4265</v>
      </c>
      <c r="F90" s="23">
        <v>0.34922646187045803</v>
      </c>
      <c r="G90" s="23"/>
    </row>
    <row r="91" spans="1:9" x14ac:dyDescent="0.2">
      <c r="A91" s="21" t="s">
        <v>402</v>
      </c>
      <c r="B91" s="21" t="s">
        <v>401</v>
      </c>
      <c r="C91" s="21" t="s">
        <v>147</v>
      </c>
      <c r="D91" s="24">
        <v>472358</v>
      </c>
      <c r="E91" s="22">
        <v>3976.3096439999999</v>
      </c>
      <c r="F91" s="23">
        <v>0.32558793628968402</v>
      </c>
      <c r="G91" s="23"/>
    </row>
    <row r="92" spans="1:9" x14ac:dyDescent="0.2">
      <c r="A92" s="21" t="s">
        <v>785</v>
      </c>
      <c r="B92" s="21" t="s">
        <v>784</v>
      </c>
      <c r="C92" s="21" t="s">
        <v>147</v>
      </c>
      <c r="D92" s="24">
        <v>409407</v>
      </c>
      <c r="E92" s="22">
        <v>3116.4060840000002</v>
      </c>
      <c r="F92" s="23">
        <v>0.25517736704968103</v>
      </c>
      <c r="G92" s="23"/>
    </row>
    <row r="93" spans="1:9" x14ac:dyDescent="0.2">
      <c r="A93" s="20" t="s">
        <v>27</v>
      </c>
      <c r="B93" s="20"/>
      <c r="C93" s="20"/>
      <c r="D93" s="20"/>
      <c r="E93" s="25">
        <f>SUM(E7:E92)</f>
        <v>1179520.3973889996</v>
      </c>
      <c r="F93" s="26">
        <f>SUM(F7:F92)</f>
        <v>96.581415025603135</v>
      </c>
      <c r="G93" s="23"/>
      <c r="H93" s="14"/>
      <c r="I93" s="14"/>
    </row>
    <row r="94" spans="1:9" x14ac:dyDescent="0.2">
      <c r="A94" s="21"/>
      <c r="B94" s="21"/>
      <c r="C94" s="21"/>
      <c r="D94" s="21"/>
      <c r="E94" s="22"/>
      <c r="F94" s="23"/>
      <c r="G94" s="23"/>
    </row>
    <row r="95" spans="1:9" x14ac:dyDescent="0.2">
      <c r="A95" s="20" t="s">
        <v>1424</v>
      </c>
      <c r="B95" s="21"/>
      <c r="C95" s="21"/>
      <c r="D95" s="21"/>
      <c r="E95" s="22"/>
      <c r="F95" s="23"/>
      <c r="G95" s="23"/>
    </row>
    <row r="96" spans="1:9" x14ac:dyDescent="0.2">
      <c r="A96" s="21"/>
      <c r="B96" s="21" t="s">
        <v>366</v>
      </c>
      <c r="C96" s="21" t="s">
        <v>215</v>
      </c>
      <c r="D96" s="24">
        <v>8100</v>
      </c>
      <c r="E96" s="22">
        <v>8.0999999999999996E-4</v>
      </c>
      <c r="F96" s="23">
        <v>6.6324369077390695E-8</v>
      </c>
      <c r="G96" s="23"/>
    </row>
    <row r="97" spans="1:9" x14ac:dyDescent="0.2">
      <c r="A97" s="20" t="s">
        <v>27</v>
      </c>
      <c r="B97" s="20"/>
      <c r="C97" s="20"/>
      <c r="D97" s="20"/>
      <c r="E97" s="25">
        <f>SUM(E95:E96)</f>
        <v>8.0999999999999996E-4</v>
      </c>
      <c r="F97" s="26">
        <f>SUM(F95:F96)</f>
        <v>6.6324369077390695E-8</v>
      </c>
      <c r="G97" s="23"/>
      <c r="H97" s="14"/>
      <c r="I97" s="14"/>
    </row>
    <row r="98" spans="1:9" x14ac:dyDescent="0.2">
      <c r="A98" s="21"/>
      <c r="B98" s="21"/>
      <c r="C98" s="21"/>
      <c r="D98" s="21"/>
      <c r="E98" s="22"/>
      <c r="F98" s="23"/>
      <c r="G98" s="23"/>
    </row>
    <row r="99" spans="1:9" x14ac:dyDescent="0.2">
      <c r="A99" s="20" t="s">
        <v>28</v>
      </c>
      <c r="B99" s="21"/>
      <c r="C99" s="21"/>
      <c r="D99" s="21"/>
      <c r="E99" s="22"/>
      <c r="F99" s="23"/>
      <c r="G99" s="23"/>
    </row>
    <row r="100" spans="1:9" x14ac:dyDescent="0.2">
      <c r="A100" s="20" t="s">
        <v>33</v>
      </c>
      <c r="B100" s="21"/>
      <c r="C100" s="21"/>
      <c r="D100" s="21"/>
      <c r="E100" s="22"/>
      <c r="F100" s="23"/>
      <c r="G100" s="23"/>
    </row>
    <row r="101" spans="1:9" x14ac:dyDescent="0.2">
      <c r="A101" s="21" t="s">
        <v>275</v>
      </c>
      <c r="B101" s="21" t="s">
        <v>1449</v>
      </c>
      <c r="C101" s="21" t="s">
        <v>35</v>
      </c>
      <c r="D101" s="24">
        <v>2500000</v>
      </c>
      <c r="E101" s="22">
        <v>2484.1975000000002</v>
      </c>
      <c r="F101" s="23">
        <v>0.203410903519915</v>
      </c>
      <c r="G101" s="23">
        <v>5.3996000000000004</v>
      </c>
    </row>
    <row r="102" spans="1:9" x14ac:dyDescent="0.2">
      <c r="A102" s="20" t="s">
        <v>27</v>
      </c>
      <c r="B102" s="20"/>
      <c r="C102" s="20"/>
      <c r="D102" s="20"/>
      <c r="E102" s="25">
        <f>SUM(E100:E101)</f>
        <v>2484.1975000000002</v>
      </c>
      <c r="F102" s="26">
        <f>SUM(F100:F101)</f>
        <v>0.203410903519915</v>
      </c>
      <c r="G102" s="23"/>
      <c r="H102" s="14"/>
      <c r="I102" s="14"/>
    </row>
    <row r="103" spans="1:9" x14ac:dyDescent="0.2">
      <c r="A103" s="21"/>
      <c r="B103" s="21"/>
      <c r="C103" s="21"/>
      <c r="D103" s="21"/>
      <c r="E103" s="22"/>
      <c r="F103" s="23"/>
      <c r="G103" s="23"/>
    </row>
    <row r="104" spans="1:9" x14ac:dyDescent="0.2">
      <c r="A104" s="20" t="s">
        <v>37</v>
      </c>
      <c r="B104" s="20"/>
      <c r="C104" s="20"/>
      <c r="D104" s="20"/>
      <c r="E104" s="25">
        <f>E93+E97+E102</f>
        <v>1182004.5956989997</v>
      </c>
      <c r="F104" s="26">
        <f>F93+F97+F102</f>
        <v>96.78482599544742</v>
      </c>
      <c r="G104" s="20"/>
      <c r="H104" s="14"/>
      <c r="I104" s="14"/>
    </row>
    <row r="105" spans="1:9" x14ac:dyDescent="0.2">
      <c r="A105" s="20"/>
      <c r="B105" s="20"/>
      <c r="C105" s="20"/>
      <c r="D105" s="20"/>
      <c r="E105" s="25"/>
      <c r="F105" s="26"/>
      <c r="G105" s="20"/>
      <c r="H105" s="14"/>
      <c r="I105" s="14"/>
    </row>
    <row r="106" spans="1:9" x14ac:dyDescent="0.2">
      <c r="A106" s="20" t="s">
        <v>39</v>
      </c>
      <c r="B106" s="20"/>
      <c r="C106" s="20"/>
      <c r="D106" s="20"/>
      <c r="E106" s="25">
        <f>E108-(E93+E97+E102)</f>
        <v>39265.973878300283</v>
      </c>
      <c r="F106" s="26">
        <f>F108-(F93+F97+F102)</f>
        <v>3.2151740045525798</v>
      </c>
      <c r="G106" s="20"/>
      <c r="H106" s="14"/>
      <c r="I106" s="14"/>
    </row>
    <row r="107" spans="1:9" x14ac:dyDescent="0.2">
      <c r="A107" s="20"/>
      <c r="B107" s="20"/>
      <c r="C107" s="20"/>
      <c r="D107" s="20"/>
      <c r="E107" s="25"/>
      <c r="F107" s="26"/>
      <c r="G107" s="20"/>
      <c r="H107" s="14"/>
      <c r="I107" s="14"/>
    </row>
    <row r="108" spans="1:9" x14ac:dyDescent="0.2">
      <c r="A108" s="27" t="s">
        <v>38</v>
      </c>
      <c r="B108" s="27"/>
      <c r="C108" s="27"/>
      <c r="D108" s="27"/>
      <c r="E108" s="28">
        <v>1221270.5695773</v>
      </c>
      <c r="F108" s="29">
        <v>100</v>
      </c>
      <c r="G108" s="27"/>
      <c r="H108" s="14"/>
      <c r="I108" s="14"/>
    </row>
    <row r="109" spans="1:9" x14ac:dyDescent="0.2">
      <c r="A109" s="7" t="s">
        <v>1494</v>
      </c>
      <c r="F109" s="71" t="s">
        <v>933</v>
      </c>
      <c r="G109" s="11"/>
    </row>
    <row r="110" spans="1:9" x14ac:dyDescent="0.2">
      <c r="F110" s="71"/>
      <c r="G110" s="11"/>
    </row>
    <row r="111" spans="1:9" x14ac:dyDescent="0.2">
      <c r="A111" s="14" t="s">
        <v>40</v>
      </c>
    </row>
    <row r="112" spans="1:9" x14ac:dyDescent="0.2">
      <c r="A112" s="14" t="s">
        <v>375</v>
      </c>
    </row>
    <row r="114" spans="1:4" x14ac:dyDescent="0.2">
      <c r="A114" s="14" t="s">
        <v>41</v>
      </c>
    </row>
    <row r="115" spans="1:4" x14ac:dyDescent="0.2">
      <c r="A115" s="14" t="s">
        <v>42</v>
      </c>
    </row>
    <row r="116" spans="1:4" x14ac:dyDescent="0.2">
      <c r="A116" s="14" t="s">
        <v>43</v>
      </c>
      <c r="B116" s="14"/>
      <c r="C116" s="30" t="s">
        <v>987</v>
      </c>
      <c r="D116" s="14" t="s">
        <v>44</v>
      </c>
    </row>
    <row r="117" spans="1:4" x14ac:dyDescent="0.2">
      <c r="A117" s="7" t="s">
        <v>46</v>
      </c>
      <c r="C117" s="31">
        <v>2508.6586000000002</v>
      </c>
      <c r="D117" s="31">
        <v>2672.8537999999999</v>
      </c>
    </row>
    <row r="118" spans="1:4" x14ac:dyDescent="0.2">
      <c r="A118" s="7" t="s">
        <v>47</v>
      </c>
      <c r="C118" s="31">
        <v>92.744900000000001</v>
      </c>
      <c r="D118" s="31">
        <v>90.745599999999996</v>
      </c>
    </row>
    <row r="119" spans="1:4" x14ac:dyDescent="0.2">
      <c r="A119" s="7" t="s">
        <v>48</v>
      </c>
      <c r="C119" s="31">
        <v>2813.3973999999998</v>
      </c>
      <c r="D119" s="31">
        <v>3009.5819000000001</v>
      </c>
    </row>
    <row r="120" spans="1:4" x14ac:dyDescent="0.2">
      <c r="A120" s="7" t="s">
        <v>49</v>
      </c>
      <c r="C120" s="31">
        <v>111.09059999999999</v>
      </c>
      <c r="D120" s="31">
        <v>109.3201</v>
      </c>
    </row>
    <row r="121" spans="1:4" x14ac:dyDescent="0.2">
      <c r="C121" s="31"/>
      <c r="D121" s="31"/>
    </row>
    <row r="122" spans="1:4" x14ac:dyDescent="0.2">
      <c r="A122" s="7" t="s">
        <v>988</v>
      </c>
      <c r="C122" s="31"/>
      <c r="D122" s="31"/>
    </row>
    <row r="124" spans="1:4" x14ac:dyDescent="0.2">
      <c r="A124" s="14" t="s">
        <v>50</v>
      </c>
    </row>
    <row r="125" spans="1:4" x14ac:dyDescent="0.2">
      <c r="A125" s="112" t="s">
        <v>51</v>
      </c>
      <c r="B125" s="113"/>
      <c r="C125" s="32" t="s">
        <v>52</v>
      </c>
    </row>
    <row r="126" spans="1:4" x14ac:dyDescent="0.2">
      <c r="A126" s="108" t="s">
        <v>47</v>
      </c>
      <c r="B126" s="109"/>
      <c r="C126" s="33">
        <v>8.5</v>
      </c>
    </row>
    <row r="127" spans="1:4" x14ac:dyDescent="0.2">
      <c r="A127" s="108" t="s">
        <v>49</v>
      </c>
      <c r="B127" s="109"/>
      <c r="C127" s="33">
        <v>10</v>
      </c>
    </row>
    <row r="128" spans="1:4" x14ac:dyDescent="0.2">
      <c r="A128" s="7" t="s">
        <v>53</v>
      </c>
    </row>
    <row r="129" spans="1:9" x14ac:dyDescent="0.2">
      <c r="A129" s="7" t="s">
        <v>54</v>
      </c>
    </row>
    <row r="131" spans="1:9" x14ac:dyDescent="0.2">
      <c r="A131" s="14" t="s">
        <v>281</v>
      </c>
      <c r="D131" s="36">
        <v>0.14632998735731972</v>
      </c>
    </row>
    <row r="133" spans="1:9" x14ac:dyDescent="0.2">
      <c r="A133" s="14" t="s">
        <v>1430</v>
      </c>
    </row>
    <row r="135" spans="1:9" x14ac:dyDescent="0.2">
      <c r="A135" s="14" t="s">
        <v>1420</v>
      </c>
      <c r="D135" s="30" t="s">
        <v>56</v>
      </c>
    </row>
    <row r="136" spans="1:9" x14ac:dyDescent="0.2">
      <c r="A136" s="104" t="s">
        <v>1422</v>
      </c>
      <c r="D136" s="30"/>
    </row>
    <row r="137" spans="1:9" ht="15" x14ac:dyDescent="0.25">
      <c r="A137" s="86" t="s">
        <v>1423</v>
      </c>
      <c r="D137" s="30"/>
    </row>
    <row r="139" spans="1:9" x14ac:dyDescent="0.2">
      <c r="A139" s="56" t="s">
        <v>996</v>
      </c>
      <c r="B139" s="57"/>
      <c r="C139" s="57"/>
      <c r="D139" s="57"/>
      <c r="E139" s="11"/>
      <c r="G139" s="57"/>
      <c r="H139" s="57"/>
      <c r="I139" s="57"/>
    </row>
    <row r="140" spans="1:9" x14ac:dyDescent="0.2">
      <c r="A140" s="56"/>
      <c r="B140" s="57"/>
      <c r="C140" s="57"/>
      <c r="D140" s="57"/>
      <c r="E140" s="11"/>
      <c r="G140" s="57"/>
      <c r="H140" s="57"/>
      <c r="I140" s="57"/>
    </row>
    <row r="141" spans="1:9" x14ac:dyDescent="0.2">
      <c r="A141" s="56" t="s">
        <v>993</v>
      </c>
      <c r="B141" s="57"/>
      <c r="C141" s="57"/>
      <c r="D141" s="57"/>
      <c r="E141" s="11"/>
      <c r="G141" s="57"/>
      <c r="H141" s="57"/>
      <c r="I141" s="57"/>
    </row>
    <row r="142" spans="1:9" x14ac:dyDescent="0.2">
      <c r="A142" s="66"/>
      <c r="B142" s="57"/>
      <c r="C142" s="57"/>
      <c r="D142" s="57"/>
      <c r="E142" s="11"/>
      <c r="G142" s="57"/>
      <c r="H142" s="57"/>
      <c r="I142" s="57"/>
    </row>
    <row r="143" spans="1:9" x14ac:dyDescent="0.2">
      <c r="A143" s="57"/>
      <c r="B143" s="57"/>
      <c r="C143" s="57"/>
      <c r="D143" s="57"/>
      <c r="E143" s="11"/>
      <c r="G143" s="57"/>
      <c r="H143" s="57"/>
      <c r="I143" s="57"/>
    </row>
    <row r="144" spans="1:9" x14ac:dyDescent="0.2">
      <c r="A144" s="57"/>
      <c r="B144" s="57"/>
      <c r="C144" s="57"/>
      <c r="D144" s="57"/>
      <c r="E144" s="11"/>
      <c r="G144" s="57"/>
      <c r="H144" s="57"/>
      <c r="I144" s="57"/>
    </row>
    <row r="145" spans="1:9" x14ac:dyDescent="0.2">
      <c r="A145" s="57"/>
      <c r="B145" s="57"/>
      <c r="C145" s="57"/>
      <c r="D145" s="57"/>
      <c r="E145" s="11"/>
      <c r="G145" s="57"/>
      <c r="H145" s="57"/>
      <c r="I145" s="57"/>
    </row>
    <row r="146" spans="1:9" x14ac:dyDescent="0.2">
      <c r="A146" s="57"/>
      <c r="B146" s="57"/>
      <c r="C146" s="57"/>
      <c r="D146" s="57"/>
      <c r="E146" s="11"/>
      <c r="G146" s="57"/>
      <c r="H146" s="57"/>
      <c r="I146" s="57"/>
    </row>
    <row r="147" spans="1:9" x14ac:dyDescent="0.2">
      <c r="A147" s="57"/>
      <c r="B147" s="57"/>
      <c r="C147" s="57"/>
      <c r="D147" s="57"/>
      <c r="E147" s="11"/>
      <c r="G147" s="57"/>
      <c r="H147" s="57"/>
      <c r="I147" s="57"/>
    </row>
    <row r="148" spans="1:9" x14ac:dyDescent="0.2">
      <c r="A148" s="57"/>
      <c r="B148" s="57"/>
      <c r="C148" s="57"/>
      <c r="D148" s="57"/>
      <c r="E148" s="11"/>
      <c r="G148" s="57"/>
      <c r="H148" s="57"/>
      <c r="I148" s="57"/>
    </row>
    <row r="149" spans="1:9" x14ac:dyDescent="0.2">
      <c r="A149" s="57"/>
      <c r="B149" s="57"/>
      <c r="C149" s="57"/>
      <c r="D149" s="57"/>
      <c r="E149" s="11"/>
      <c r="G149" s="57"/>
      <c r="H149" s="57"/>
      <c r="I149" s="57"/>
    </row>
    <row r="150" spans="1:9" x14ac:dyDescent="0.2">
      <c r="A150" s="57"/>
      <c r="B150" s="57"/>
      <c r="C150" s="57"/>
      <c r="D150" s="57"/>
      <c r="E150" s="11"/>
      <c r="G150" s="57"/>
      <c r="H150" s="57"/>
      <c r="I150" s="57"/>
    </row>
    <row r="151" spans="1:9" x14ac:dyDescent="0.2">
      <c r="A151" s="57"/>
      <c r="B151" s="57"/>
      <c r="C151" s="57"/>
      <c r="D151" s="57"/>
      <c r="E151" s="11"/>
      <c r="G151" s="57"/>
      <c r="H151" s="57"/>
      <c r="I151" s="57"/>
    </row>
    <row r="152" spans="1:9" x14ac:dyDescent="0.2">
      <c r="A152" s="57"/>
      <c r="B152" s="57"/>
      <c r="C152" s="57"/>
      <c r="D152" s="57"/>
      <c r="E152" s="11"/>
      <c r="G152" s="57"/>
      <c r="H152" s="57"/>
      <c r="I152" s="57"/>
    </row>
    <row r="153" spans="1:9" x14ac:dyDescent="0.2">
      <c r="A153" s="57"/>
      <c r="B153" s="57"/>
      <c r="C153" s="57"/>
      <c r="D153" s="57"/>
      <c r="E153" s="11"/>
      <c r="G153" s="57"/>
      <c r="H153" s="57"/>
      <c r="I153" s="57"/>
    </row>
    <row r="154" spans="1:9" x14ac:dyDescent="0.2">
      <c r="A154" s="57"/>
      <c r="B154" s="57"/>
      <c r="C154" s="57"/>
      <c r="D154" s="57"/>
      <c r="E154" s="11"/>
      <c r="G154" s="57"/>
      <c r="H154" s="57"/>
      <c r="I154" s="57"/>
    </row>
    <row r="155" spans="1:9" x14ac:dyDescent="0.2">
      <c r="A155" s="57"/>
      <c r="B155" s="57"/>
      <c r="C155" s="57"/>
      <c r="D155" s="57"/>
      <c r="E155" s="11"/>
      <c r="G155" s="57"/>
      <c r="H155" s="57"/>
      <c r="I155" s="57"/>
    </row>
    <row r="156" spans="1:9" x14ac:dyDescent="0.2">
      <c r="A156" s="57"/>
      <c r="B156" s="57"/>
      <c r="C156" s="57"/>
      <c r="D156" s="57"/>
      <c r="E156" s="11"/>
      <c r="G156" s="57"/>
      <c r="H156" s="57"/>
      <c r="I156" s="57"/>
    </row>
    <row r="157" spans="1:9" x14ac:dyDescent="0.2">
      <c r="A157" s="57"/>
      <c r="B157" s="57"/>
      <c r="C157" s="57"/>
      <c r="D157" s="57"/>
      <c r="E157" s="11"/>
      <c r="G157" s="57"/>
      <c r="H157" s="57"/>
      <c r="I157" s="57"/>
    </row>
    <row r="158" spans="1:9" x14ac:dyDescent="0.2">
      <c r="A158" s="57"/>
      <c r="B158" s="57"/>
      <c r="C158" s="57"/>
      <c r="D158" s="57"/>
      <c r="E158" s="11"/>
      <c r="G158" s="57"/>
      <c r="H158" s="57"/>
      <c r="I158" s="57"/>
    </row>
    <row r="159" spans="1:9" x14ac:dyDescent="0.2">
      <c r="A159" s="56" t="s">
        <v>1006</v>
      </c>
      <c r="B159" s="57"/>
      <c r="C159" s="57"/>
      <c r="D159" s="57"/>
      <c r="E159" s="11"/>
      <c r="G159" s="57"/>
      <c r="H159" s="57"/>
      <c r="I159" s="57"/>
    </row>
    <row r="160" spans="1:9" x14ac:dyDescent="0.2">
      <c r="A160" s="57"/>
      <c r="B160" s="57"/>
      <c r="C160" s="57"/>
      <c r="D160" s="57"/>
      <c r="E160" s="11"/>
      <c r="G160" s="57"/>
      <c r="H160" s="57"/>
      <c r="I160" s="57"/>
    </row>
    <row r="161" spans="1:9" x14ac:dyDescent="0.2">
      <c r="A161" s="56" t="s">
        <v>994</v>
      </c>
      <c r="B161" s="57"/>
      <c r="C161" s="57"/>
      <c r="D161" s="57"/>
      <c r="E161" s="11"/>
      <c r="G161" s="57"/>
      <c r="H161" s="57"/>
      <c r="I161" s="57"/>
    </row>
    <row r="162" spans="1:9" x14ac:dyDescent="0.2">
      <c r="A162" s="57"/>
      <c r="B162" s="57"/>
      <c r="C162" s="57"/>
      <c r="D162" s="57"/>
      <c r="E162" s="11"/>
      <c r="G162" s="57"/>
      <c r="H162" s="57"/>
      <c r="I162" s="57"/>
    </row>
    <row r="163" spans="1:9" x14ac:dyDescent="0.2">
      <c r="A163" s="57"/>
      <c r="B163" s="57"/>
      <c r="C163" s="57"/>
      <c r="D163" s="57"/>
      <c r="E163" s="11"/>
      <c r="G163" s="57"/>
      <c r="H163" s="57"/>
      <c r="I163" s="57"/>
    </row>
    <row r="164" spans="1:9" x14ac:dyDescent="0.2">
      <c r="A164" s="57"/>
      <c r="B164" s="57"/>
      <c r="C164" s="57"/>
      <c r="D164" s="57"/>
      <c r="E164" s="11"/>
      <c r="G164" s="57"/>
      <c r="H164" s="57"/>
      <c r="I164" s="57"/>
    </row>
    <row r="165" spans="1:9" x14ac:dyDescent="0.2">
      <c r="A165" s="57"/>
      <c r="B165" s="57"/>
      <c r="C165" s="57"/>
      <c r="D165" s="57"/>
      <c r="E165" s="11"/>
      <c r="G165" s="57"/>
      <c r="H165" s="57"/>
      <c r="I165" s="57"/>
    </row>
    <row r="166" spans="1:9" x14ac:dyDescent="0.2">
      <c r="A166" s="57"/>
      <c r="B166" s="57"/>
      <c r="C166" s="57"/>
      <c r="D166" s="57"/>
      <c r="E166" s="11"/>
      <c r="G166" s="57"/>
      <c r="H166" s="57"/>
      <c r="I166" s="57"/>
    </row>
    <row r="167" spans="1:9" x14ac:dyDescent="0.2">
      <c r="A167" s="57"/>
      <c r="B167" s="57"/>
      <c r="C167" s="57"/>
      <c r="D167" s="57"/>
      <c r="E167" s="11"/>
      <c r="G167" s="57"/>
      <c r="H167" s="57"/>
      <c r="I167" s="57"/>
    </row>
    <row r="168" spans="1:9" x14ac:dyDescent="0.2">
      <c r="A168" s="57"/>
      <c r="B168" s="57"/>
      <c r="C168" s="57"/>
      <c r="D168" s="57"/>
      <c r="E168" s="11"/>
      <c r="G168" s="57"/>
      <c r="H168" s="57"/>
      <c r="I168" s="57"/>
    </row>
    <row r="169" spans="1:9" x14ac:dyDescent="0.2">
      <c r="A169" s="57"/>
      <c r="B169" s="57"/>
      <c r="C169" s="57"/>
      <c r="D169" s="57"/>
      <c r="E169" s="11"/>
      <c r="G169" s="57"/>
      <c r="H169" s="57"/>
      <c r="I169" s="57"/>
    </row>
    <row r="170" spans="1:9" x14ac:dyDescent="0.2">
      <c r="A170" s="57"/>
      <c r="B170" s="57"/>
      <c r="C170" s="57"/>
      <c r="D170" s="57"/>
      <c r="E170" s="11"/>
      <c r="G170" s="57"/>
      <c r="H170" s="57"/>
      <c r="I170" s="57"/>
    </row>
    <row r="171" spans="1:9" x14ac:dyDescent="0.2">
      <c r="A171" s="57"/>
      <c r="B171" s="57"/>
      <c r="C171" s="57"/>
      <c r="D171" s="57"/>
      <c r="E171" s="11"/>
      <c r="G171" s="57"/>
      <c r="H171" s="57"/>
      <c r="I171" s="57"/>
    </row>
    <row r="172" spans="1:9" x14ac:dyDescent="0.2">
      <c r="A172" s="57"/>
      <c r="B172" s="57"/>
      <c r="C172" s="57"/>
      <c r="D172" s="57"/>
      <c r="E172" s="11"/>
      <c r="G172" s="57"/>
      <c r="H172" s="57"/>
      <c r="I172" s="57"/>
    </row>
    <row r="173" spans="1:9" x14ac:dyDescent="0.2">
      <c r="A173" s="57"/>
      <c r="B173" s="57"/>
      <c r="C173" s="57"/>
      <c r="D173" s="57"/>
      <c r="E173" s="11"/>
      <c r="G173" s="57"/>
      <c r="H173" s="57"/>
      <c r="I173" s="57"/>
    </row>
    <row r="174" spans="1:9" x14ac:dyDescent="0.2">
      <c r="A174" s="57"/>
      <c r="B174" s="57"/>
      <c r="C174" s="57"/>
      <c r="D174" s="57"/>
      <c r="E174" s="11"/>
      <c r="G174" s="57"/>
      <c r="H174" s="57"/>
      <c r="I174" s="57"/>
    </row>
    <row r="175" spans="1:9" x14ac:dyDescent="0.2">
      <c r="A175" s="57"/>
      <c r="B175" s="57"/>
      <c r="C175" s="57"/>
      <c r="D175" s="57"/>
      <c r="E175" s="11"/>
      <c r="G175" s="57"/>
      <c r="H175" s="57"/>
      <c r="I175" s="57"/>
    </row>
    <row r="176" spans="1:9" x14ac:dyDescent="0.2">
      <c r="A176" s="57"/>
      <c r="B176" s="57"/>
      <c r="C176" s="57"/>
      <c r="D176" s="57"/>
      <c r="E176" s="11"/>
      <c r="G176" s="57"/>
      <c r="H176" s="57"/>
      <c r="I176" s="57"/>
    </row>
    <row r="177" spans="1:9" x14ac:dyDescent="0.2">
      <c r="A177" s="57"/>
      <c r="B177" s="57"/>
      <c r="C177" s="57"/>
      <c r="D177" s="57"/>
      <c r="E177" s="11"/>
      <c r="G177" s="57"/>
      <c r="H177" s="57"/>
      <c r="I177" s="57"/>
    </row>
    <row r="178" spans="1:9" x14ac:dyDescent="0.2">
      <c r="A178" s="57" t="s">
        <v>1007</v>
      </c>
      <c r="B178" s="57"/>
      <c r="C178" s="57"/>
      <c r="D178" s="57"/>
      <c r="E178" s="11"/>
      <c r="G178" s="57"/>
      <c r="H178" s="57"/>
      <c r="I178" s="57"/>
    </row>
    <row r="179" spans="1:9" x14ac:dyDescent="0.2">
      <c r="B179" s="57"/>
      <c r="C179" s="57"/>
      <c r="D179" s="57"/>
      <c r="E179" s="11"/>
      <c r="G179" s="57"/>
      <c r="H179" s="57"/>
      <c r="I179" s="57"/>
    </row>
    <row r="180" spans="1:9" x14ac:dyDescent="0.2">
      <c r="A180" s="57" t="s">
        <v>992</v>
      </c>
      <c r="G180" s="57"/>
    </row>
    <row r="181" spans="1:9" x14ac:dyDescent="0.2">
      <c r="G181" s="57"/>
    </row>
    <row r="182" spans="1:9" x14ac:dyDescent="0.2">
      <c r="G182" s="57"/>
    </row>
    <row r="183" spans="1:9" x14ac:dyDescent="0.2">
      <c r="G183" s="57"/>
    </row>
    <row r="184" spans="1:9" x14ac:dyDescent="0.2">
      <c r="G184" s="57"/>
    </row>
    <row r="185" spans="1:9" x14ac:dyDescent="0.2">
      <c r="G185" s="57"/>
    </row>
    <row r="186" spans="1:9" x14ac:dyDescent="0.2">
      <c r="G186" s="57"/>
    </row>
    <row r="187" spans="1:9" x14ac:dyDescent="0.2">
      <c r="G187" s="57"/>
    </row>
    <row r="188" spans="1:9" x14ac:dyDescent="0.2">
      <c r="G188" s="57"/>
    </row>
    <row r="189" spans="1:9" x14ac:dyDescent="0.2">
      <c r="G189" s="57"/>
    </row>
    <row r="190" spans="1:9" x14ac:dyDescent="0.2">
      <c r="G190" s="57"/>
    </row>
    <row r="191" spans="1:9" x14ac:dyDescent="0.2">
      <c r="G191" s="57"/>
    </row>
    <row r="192" spans="1:9" x14ac:dyDescent="0.2">
      <c r="G192" s="57"/>
    </row>
    <row r="193" spans="7:7" x14ac:dyDescent="0.2">
      <c r="G193" s="57"/>
    </row>
    <row r="194" spans="7:7" x14ac:dyDescent="0.2">
      <c r="G194" s="57"/>
    </row>
    <row r="195" spans="7:7" x14ac:dyDescent="0.2">
      <c r="G195" s="57"/>
    </row>
    <row r="196" spans="7:7" x14ac:dyDescent="0.2">
      <c r="G196" s="57"/>
    </row>
    <row r="197" spans="7:7" x14ac:dyDescent="0.2">
      <c r="G197" s="57"/>
    </row>
    <row r="198" spans="7:7" x14ac:dyDescent="0.2">
      <c r="G198" s="57"/>
    </row>
    <row r="199" spans="7:7" x14ac:dyDescent="0.2">
      <c r="G199" s="57"/>
    </row>
    <row r="200" spans="7:7" x14ac:dyDescent="0.2">
      <c r="G200" s="57"/>
    </row>
    <row r="201" spans="7:7" x14ac:dyDescent="0.2">
      <c r="G201" s="57"/>
    </row>
    <row r="202" spans="7:7" x14ac:dyDescent="0.2">
      <c r="G202" s="57"/>
    </row>
    <row r="203" spans="7:7" x14ac:dyDescent="0.2">
      <c r="G203" s="57"/>
    </row>
    <row r="204" spans="7:7" x14ac:dyDescent="0.2">
      <c r="G204" s="57"/>
    </row>
    <row r="205" spans="7:7" x14ac:dyDescent="0.2">
      <c r="G205" s="57"/>
    </row>
    <row r="206" spans="7:7" x14ac:dyDescent="0.2">
      <c r="G206" s="57"/>
    </row>
    <row r="207" spans="7:7" x14ac:dyDescent="0.2">
      <c r="G207" s="57"/>
    </row>
    <row r="208" spans="7:7" x14ac:dyDescent="0.2">
      <c r="G208" s="57"/>
    </row>
    <row r="209" spans="7:7" x14ac:dyDescent="0.2">
      <c r="G209" s="57"/>
    </row>
    <row r="210" spans="7:7" x14ac:dyDescent="0.2">
      <c r="G210" s="57"/>
    </row>
    <row r="211" spans="7:7" x14ac:dyDescent="0.2">
      <c r="G211" s="57"/>
    </row>
    <row r="212" spans="7:7" x14ac:dyDescent="0.2">
      <c r="G212" s="57"/>
    </row>
    <row r="213" spans="7:7" x14ac:dyDescent="0.2">
      <c r="G213" s="57"/>
    </row>
    <row r="214" spans="7:7" x14ac:dyDescent="0.2">
      <c r="G214" s="57"/>
    </row>
    <row r="215" spans="7:7" x14ac:dyDescent="0.2">
      <c r="G215" s="57"/>
    </row>
    <row r="216" spans="7:7" x14ac:dyDescent="0.2">
      <c r="G216" s="57"/>
    </row>
    <row r="217" spans="7:7" x14ac:dyDescent="0.2">
      <c r="G217" s="57"/>
    </row>
    <row r="218" spans="7:7" x14ac:dyDescent="0.2">
      <c r="G218" s="57"/>
    </row>
    <row r="219" spans="7:7" x14ac:dyDescent="0.2">
      <c r="G219" s="57"/>
    </row>
    <row r="220" spans="7:7" x14ac:dyDescent="0.2">
      <c r="G220" s="57"/>
    </row>
    <row r="221" spans="7:7" x14ac:dyDescent="0.2">
      <c r="G221" s="57"/>
    </row>
    <row r="222" spans="7:7" x14ac:dyDescent="0.2">
      <c r="G222" s="57"/>
    </row>
    <row r="223" spans="7:7" x14ac:dyDescent="0.2">
      <c r="G223" s="57"/>
    </row>
    <row r="224" spans="7:7" x14ac:dyDescent="0.2">
      <c r="G224" s="57"/>
    </row>
    <row r="225" spans="7:7" x14ac:dyDescent="0.2">
      <c r="G225" s="57"/>
    </row>
    <row r="226" spans="7:7" x14ac:dyDescent="0.2">
      <c r="G226" s="57"/>
    </row>
    <row r="227" spans="7:7" x14ac:dyDescent="0.2">
      <c r="G227" s="57"/>
    </row>
    <row r="228" spans="7:7" x14ac:dyDescent="0.2">
      <c r="G228" s="57"/>
    </row>
    <row r="229" spans="7:7" x14ac:dyDescent="0.2">
      <c r="G229" s="57"/>
    </row>
    <row r="230" spans="7:7" x14ac:dyDescent="0.2">
      <c r="G230" s="57"/>
    </row>
    <row r="231" spans="7:7" x14ac:dyDescent="0.2">
      <c r="G231" s="57"/>
    </row>
    <row r="232" spans="7:7" x14ac:dyDescent="0.2">
      <c r="G232" s="57"/>
    </row>
    <row r="233" spans="7:7" x14ac:dyDescent="0.2">
      <c r="G233" s="57"/>
    </row>
    <row r="234" spans="7:7" x14ac:dyDescent="0.2">
      <c r="G234" s="57"/>
    </row>
    <row r="235" spans="7:7" x14ac:dyDescent="0.2">
      <c r="G235" s="57"/>
    </row>
    <row r="236" spans="7:7" x14ac:dyDescent="0.2">
      <c r="G236" s="57"/>
    </row>
    <row r="237" spans="7:7" x14ac:dyDescent="0.2">
      <c r="G237" s="57"/>
    </row>
    <row r="238" spans="7:7" x14ac:dyDescent="0.2">
      <c r="G238" s="57"/>
    </row>
    <row r="239" spans="7:7" x14ac:dyDescent="0.2">
      <c r="G239" s="57"/>
    </row>
    <row r="240" spans="7:7" x14ac:dyDescent="0.2">
      <c r="G240" s="57"/>
    </row>
    <row r="241" spans="7:7" x14ac:dyDescent="0.2">
      <c r="G241" s="57"/>
    </row>
    <row r="242" spans="7:7" x14ac:dyDescent="0.2">
      <c r="G242" s="57"/>
    </row>
    <row r="243" spans="7:7" x14ac:dyDescent="0.2">
      <c r="G243" s="57"/>
    </row>
    <row r="244" spans="7:7" x14ac:dyDescent="0.2">
      <c r="G244" s="57"/>
    </row>
    <row r="245" spans="7:7" x14ac:dyDescent="0.2">
      <c r="G245" s="57"/>
    </row>
    <row r="246" spans="7:7" x14ac:dyDescent="0.2">
      <c r="G246" s="57"/>
    </row>
    <row r="247" spans="7:7" x14ac:dyDescent="0.2">
      <c r="G247" s="57"/>
    </row>
    <row r="248" spans="7:7" x14ac:dyDescent="0.2">
      <c r="G248" s="57"/>
    </row>
    <row r="249" spans="7:7" x14ac:dyDescent="0.2">
      <c r="G249" s="57"/>
    </row>
    <row r="250" spans="7:7" x14ac:dyDescent="0.2">
      <c r="G250" s="57"/>
    </row>
    <row r="251" spans="7:7" x14ac:dyDescent="0.2">
      <c r="G251" s="57"/>
    </row>
    <row r="252" spans="7:7" x14ac:dyDescent="0.2">
      <c r="G252" s="57"/>
    </row>
    <row r="253" spans="7:7" x14ac:dyDescent="0.2">
      <c r="G253" s="57"/>
    </row>
    <row r="254" spans="7:7" x14ac:dyDescent="0.2">
      <c r="G254" s="57"/>
    </row>
    <row r="255" spans="7:7" x14ac:dyDescent="0.2">
      <c r="G255" s="57"/>
    </row>
    <row r="256" spans="7:7" x14ac:dyDescent="0.2">
      <c r="G256" s="57"/>
    </row>
    <row r="257" spans="7:7" x14ac:dyDescent="0.2">
      <c r="G257" s="57"/>
    </row>
    <row r="258" spans="7:7" x14ac:dyDescent="0.2">
      <c r="G258" s="57"/>
    </row>
    <row r="259" spans="7:7" x14ac:dyDescent="0.2">
      <c r="G259" s="57"/>
    </row>
    <row r="260" spans="7:7" x14ac:dyDescent="0.2">
      <c r="G260" s="57"/>
    </row>
    <row r="261" spans="7:7" x14ac:dyDescent="0.2">
      <c r="G261" s="57"/>
    </row>
    <row r="262" spans="7:7" x14ac:dyDescent="0.2">
      <c r="G262" s="57"/>
    </row>
    <row r="263" spans="7:7" x14ac:dyDescent="0.2">
      <c r="G263" s="57"/>
    </row>
    <row r="264" spans="7:7" x14ac:dyDescent="0.2">
      <c r="G264" s="57"/>
    </row>
    <row r="265" spans="7:7" x14ac:dyDescent="0.2">
      <c r="G265" s="57"/>
    </row>
    <row r="266" spans="7:7" x14ac:dyDescent="0.2">
      <c r="G266" s="57"/>
    </row>
    <row r="267" spans="7:7" x14ac:dyDescent="0.2">
      <c r="G267" s="57"/>
    </row>
    <row r="268" spans="7:7" x14ac:dyDescent="0.2">
      <c r="G268" s="57"/>
    </row>
    <row r="269" spans="7:7" x14ac:dyDescent="0.2">
      <c r="G269" s="57"/>
    </row>
    <row r="270" spans="7:7" x14ac:dyDescent="0.2">
      <c r="G270" s="57"/>
    </row>
    <row r="271" spans="7:7" x14ac:dyDescent="0.2">
      <c r="G271" s="57"/>
    </row>
    <row r="272" spans="7:7" x14ac:dyDescent="0.2">
      <c r="G272" s="57"/>
    </row>
    <row r="273" spans="7:7" x14ac:dyDescent="0.2">
      <c r="G273" s="57"/>
    </row>
    <row r="274" spans="7:7" x14ac:dyDescent="0.2">
      <c r="G274" s="57"/>
    </row>
    <row r="275" spans="7:7" x14ac:dyDescent="0.2">
      <c r="G275" s="57"/>
    </row>
    <row r="276" spans="7:7" x14ac:dyDescent="0.2">
      <c r="G276" s="57"/>
    </row>
    <row r="277" spans="7:7" x14ac:dyDescent="0.2">
      <c r="G277" s="57"/>
    </row>
    <row r="278" spans="7:7" x14ac:dyDescent="0.2">
      <c r="G278" s="57"/>
    </row>
    <row r="279" spans="7:7" x14ac:dyDescent="0.2">
      <c r="G279" s="57"/>
    </row>
    <row r="280" spans="7:7" x14ac:dyDescent="0.2">
      <c r="G280" s="57"/>
    </row>
  </sheetData>
  <mergeCells count="4">
    <mergeCell ref="A1:F1"/>
    <mergeCell ref="A125:B125"/>
    <mergeCell ref="A126:B126"/>
    <mergeCell ref="A127:B127"/>
  </mergeCells>
  <conditionalFormatting sqref="F2:F3">
    <cfRule type="cellIs" dxfId="55" priority="5" stopIfTrue="1" operator="between">
      <formula>0.009</formula>
      <formula>-0.009</formula>
    </cfRule>
  </conditionalFormatting>
  <conditionalFormatting sqref="F5:F172">
    <cfRule type="cellIs" dxfId="54" priority="1" stopIfTrue="1" operator="between">
      <formula>0.009</formula>
      <formula>-0.009</formula>
    </cfRule>
  </conditionalFormatting>
  <conditionalFormatting sqref="F180:F65541">
    <cfRule type="cellIs" dxfId="53" priority="3" stopIfTrue="1" operator="between">
      <formula>0.009</formula>
      <formula>-0.009</formula>
    </cfRule>
  </conditionalFormatting>
  <conditionalFormatting sqref="G109:G110">
    <cfRule type="cellIs" dxfId="52" priority="4"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36"/>
  <sheetViews>
    <sheetView workbookViewId="0">
      <selection sqref="A1:F1"/>
    </sheetView>
  </sheetViews>
  <sheetFormatPr defaultColWidth="9.140625" defaultRowHeight="11.25" x14ac:dyDescent="0.2"/>
  <cols>
    <col min="1" max="1" width="38.7109375" style="7" bestFit="1" customWidth="1"/>
    <col min="2" max="2" width="28.42578125" style="7" bestFit="1" customWidth="1"/>
    <col min="3" max="3" width="35.42578125" style="7" bestFit="1" customWidth="1"/>
    <col min="4" max="4" width="15.42578125" style="7" bestFit="1" customWidth="1"/>
    <col min="5" max="5" width="26" style="10" customWidth="1"/>
    <col min="6" max="6" width="13.5703125" style="11" bestFit="1" customWidth="1"/>
    <col min="7" max="16384" width="9.140625" style="7"/>
  </cols>
  <sheetData>
    <row r="1" spans="1:6" s="1" customFormat="1" ht="15" x14ac:dyDescent="0.2">
      <c r="A1" s="110" t="s">
        <v>15</v>
      </c>
      <c r="B1" s="111"/>
      <c r="C1" s="111"/>
      <c r="D1" s="111"/>
      <c r="E1" s="111"/>
      <c r="F1" s="111"/>
    </row>
    <row r="2" spans="1:6" s="1" customFormat="1" ht="12" x14ac:dyDescent="0.2">
      <c r="E2" s="5"/>
      <c r="F2" s="9"/>
    </row>
    <row r="3" spans="1:6" s="1" customFormat="1" ht="12" x14ac:dyDescent="0.2">
      <c r="A3" s="8" t="s">
        <v>7</v>
      </c>
      <c r="B3" s="2"/>
      <c r="C3" s="3"/>
      <c r="D3" s="3"/>
      <c r="E3" s="4"/>
      <c r="F3" s="9"/>
    </row>
    <row r="4" spans="1:6" s="1" customFormat="1" ht="33.75" x14ac:dyDescent="0.2">
      <c r="A4" s="6" t="s">
        <v>2</v>
      </c>
      <c r="B4" s="6" t="s">
        <v>0</v>
      </c>
      <c r="C4" s="13" t="s">
        <v>528</v>
      </c>
      <c r="D4" s="13" t="s">
        <v>1</v>
      </c>
      <c r="E4" s="52" t="s">
        <v>6</v>
      </c>
      <c r="F4" s="12" t="s">
        <v>3</v>
      </c>
    </row>
    <row r="5" spans="1:6" x14ac:dyDescent="0.2">
      <c r="A5" s="16" t="s">
        <v>103</v>
      </c>
      <c r="B5" s="17"/>
      <c r="C5" s="17"/>
      <c r="D5" s="17"/>
      <c r="E5" s="18"/>
      <c r="F5" s="19"/>
    </row>
    <row r="6" spans="1:6" x14ac:dyDescent="0.2">
      <c r="A6" s="20" t="s">
        <v>20</v>
      </c>
      <c r="B6" s="21"/>
      <c r="C6" s="21"/>
      <c r="D6" s="21"/>
      <c r="E6" s="22"/>
      <c r="F6" s="23"/>
    </row>
    <row r="7" spans="1:6" x14ac:dyDescent="0.2">
      <c r="A7" s="21" t="s">
        <v>105</v>
      </c>
      <c r="B7" s="21" t="s">
        <v>104</v>
      </c>
      <c r="C7" s="21" t="s">
        <v>106</v>
      </c>
      <c r="D7" s="24">
        <v>2902654</v>
      </c>
      <c r="E7" s="22">
        <v>27604.239539999999</v>
      </c>
      <c r="F7" s="23">
        <v>5.5553944411554701</v>
      </c>
    </row>
    <row r="8" spans="1:6" x14ac:dyDescent="0.2">
      <c r="A8" s="21" t="s">
        <v>143</v>
      </c>
      <c r="B8" s="21" t="s">
        <v>142</v>
      </c>
      <c r="C8" s="21" t="s">
        <v>144</v>
      </c>
      <c r="D8" s="24">
        <v>611305</v>
      </c>
      <c r="E8" s="22">
        <v>20949.422350000001</v>
      </c>
      <c r="F8" s="23">
        <v>4.2161025410594704</v>
      </c>
    </row>
    <row r="9" spans="1:6" x14ac:dyDescent="0.2">
      <c r="A9" s="21" t="s">
        <v>119</v>
      </c>
      <c r="B9" s="21" t="s">
        <v>118</v>
      </c>
      <c r="C9" s="21" t="s">
        <v>106</v>
      </c>
      <c r="D9" s="24">
        <v>1629458</v>
      </c>
      <c r="E9" s="22">
        <v>18438.94673</v>
      </c>
      <c r="F9" s="23">
        <v>3.7108655725208202</v>
      </c>
    </row>
    <row r="10" spans="1:6" x14ac:dyDescent="0.2">
      <c r="A10" s="21" t="s">
        <v>132</v>
      </c>
      <c r="B10" s="21" t="s">
        <v>131</v>
      </c>
      <c r="C10" s="21" t="s">
        <v>106</v>
      </c>
      <c r="D10" s="24">
        <v>2112199</v>
      </c>
      <c r="E10" s="22">
        <v>18427.88018</v>
      </c>
      <c r="F10" s="23">
        <v>3.7086384128027001</v>
      </c>
    </row>
    <row r="11" spans="1:6" x14ac:dyDescent="0.2">
      <c r="A11" s="21" t="s">
        <v>187</v>
      </c>
      <c r="B11" s="21" t="s">
        <v>186</v>
      </c>
      <c r="C11" s="21" t="s">
        <v>144</v>
      </c>
      <c r="D11" s="24">
        <v>111021</v>
      </c>
      <c r="E11" s="22">
        <v>17795.556089999998</v>
      </c>
      <c r="F11" s="23">
        <v>3.5813822451584398</v>
      </c>
    </row>
    <row r="12" spans="1:6" x14ac:dyDescent="0.2">
      <c r="A12" s="21" t="s">
        <v>469</v>
      </c>
      <c r="B12" s="21" t="s">
        <v>468</v>
      </c>
      <c r="C12" s="21" t="s">
        <v>117</v>
      </c>
      <c r="D12" s="24">
        <v>592637</v>
      </c>
      <c r="E12" s="22">
        <v>15733.327079999999</v>
      </c>
      <c r="F12" s="23">
        <v>3.1663555764489999</v>
      </c>
    </row>
    <row r="13" spans="1:6" x14ac:dyDescent="0.2">
      <c r="A13" s="21" t="s">
        <v>327</v>
      </c>
      <c r="B13" s="21" t="s">
        <v>326</v>
      </c>
      <c r="C13" s="21" t="s">
        <v>117</v>
      </c>
      <c r="D13" s="24">
        <v>914445</v>
      </c>
      <c r="E13" s="22">
        <v>14548.819949999999</v>
      </c>
      <c r="F13" s="23">
        <v>2.92797174718336</v>
      </c>
    </row>
    <row r="14" spans="1:6" x14ac:dyDescent="0.2">
      <c r="A14" s="21" t="s">
        <v>787</v>
      </c>
      <c r="B14" s="21" t="s">
        <v>786</v>
      </c>
      <c r="C14" s="21" t="s">
        <v>491</v>
      </c>
      <c r="D14" s="24">
        <v>2771964</v>
      </c>
      <c r="E14" s="22">
        <v>13618.65913</v>
      </c>
      <c r="F14" s="23">
        <v>2.7407754927340902</v>
      </c>
    </row>
    <row r="15" spans="1:6" x14ac:dyDescent="0.2">
      <c r="A15" s="21" t="s">
        <v>291</v>
      </c>
      <c r="B15" s="21" t="s">
        <v>290</v>
      </c>
      <c r="C15" s="21" t="s">
        <v>122</v>
      </c>
      <c r="D15" s="24">
        <v>3069599</v>
      </c>
      <c r="E15" s="22">
        <v>13610.60197</v>
      </c>
      <c r="F15" s="23">
        <v>2.7391539772487299</v>
      </c>
    </row>
    <row r="16" spans="1:6" x14ac:dyDescent="0.2">
      <c r="A16" s="21" t="s">
        <v>205</v>
      </c>
      <c r="B16" s="21" t="s">
        <v>204</v>
      </c>
      <c r="C16" s="21" t="s">
        <v>177</v>
      </c>
      <c r="D16" s="24">
        <v>7277439</v>
      </c>
      <c r="E16" s="22">
        <v>12103.1088</v>
      </c>
      <c r="F16" s="23">
        <v>2.4357687249739</v>
      </c>
    </row>
    <row r="17" spans="1:6" x14ac:dyDescent="0.2">
      <c r="A17" s="21" t="s">
        <v>113</v>
      </c>
      <c r="B17" s="21" t="s">
        <v>112</v>
      </c>
      <c r="C17" s="21" t="s">
        <v>114</v>
      </c>
      <c r="D17" s="24">
        <v>631637</v>
      </c>
      <c r="E17" s="22">
        <v>11864.66941</v>
      </c>
      <c r="F17" s="23">
        <v>2.3877824415684499</v>
      </c>
    </row>
    <row r="18" spans="1:6" x14ac:dyDescent="0.2">
      <c r="A18" s="21" t="s">
        <v>121</v>
      </c>
      <c r="B18" s="21" t="s">
        <v>120</v>
      </c>
      <c r="C18" s="21" t="s">
        <v>122</v>
      </c>
      <c r="D18" s="24">
        <v>841491</v>
      </c>
      <c r="E18" s="22">
        <v>11477.937239999999</v>
      </c>
      <c r="F18" s="23">
        <v>2.3099520146761998</v>
      </c>
    </row>
    <row r="19" spans="1:6" x14ac:dyDescent="0.2">
      <c r="A19" s="21" t="s">
        <v>217</v>
      </c>
      <c r="B19" s="21" t="s">
        <v>216</v>
      </c>
      <c r="C19" s="21" t="s">
        <v>114</v>
      </c>
      <c r="D19" s="24">
        <v>3156771</v>
      </c>
      <c r="E19" s="22">
        <v>10824.56776</v>
      </c>
      <c r="F19" s="23">
        <v>2.1784604308579598</v>
      </c>
    </row>
    <row r="20" spans="1:6" x14ac:dyDescent="0.2">
      <c r="A20" s="21" t="s">
        <v>377</v>
      </c>
      <c r="B20" s="21" t="s">
        <v>376</v>
      </c>
      <c r="C20" s="21" t="s">
        <v>106</v>
      </c>
      <c r="D20" s="24">
        <v>3815892</v>
      </c>
      <c r="E20" s="22">
        <v>10579.56057</v>
      </c>
      <c r="F20" s="23">
        <v>2.12915236789188</v>
      </c>
    </row>
    <row r="21" spans="1:6" x14ac:dyDescent="0.2">
      <c r="A21" s="21" t="s">
        <v>697</v>
      </c>
      <c r="B21" s="21" t="s">
        <v>696</v>
      </c>
      <c r="C21" s="21" t="s">
        <v>199</v>
      </c>
      <c r="D21" s="24">
        <v>623374</v>
      </c>
      <c r="E21" s="22">
        <v>10510.70901</v>
      </c>
      <c r="F21" s="23">
        <v>2.1152958885951199</v>
      </c>
    </row>
    <row r="22" spans="1:6" x14ac:dyDescent="0.2">
      <c r="A22" s="21" t="s">
        <v>124</v>
      </c>
      <c r="B22" s="21" t="s">
        <v>123</v>
      </c>
      <c r="C22" s="21" t="s">
        <v>125</v>
      </c>
      <c r="D22" s="24">
        <v>3176713</v>
      </c>
      <c r="E22" s="22">
        <v>10340.20082</v>
      </c>
      <c r="F22" s="23">
        <v>2.08098086066164</v>
      </c>
    </row>
    <row r="23" spans="1:6" x14ac:dyDescent="0.2">
      <c r="A23" s="21" t="s">
        <v>723</v>
      </c>
      <c r="B23" s="21" t="s">
        <v>722</v>
      </c>
      <c r="C23" s="21" t="s">
        <v>199</v>
      </c>
      <c r="D23" s="24">
        <v>258513</v>
      </c>
      <c r="E23" s="22">
        <v>10150.51295</v>
      </c>
      <c r="F23" s="23">
        <v>2.0428058934785902</v>
      </c>
    </row>
    <row r="24" spans="1:6" x14ac:dyDescent="0.2">
      <c r="A24" s="21" t="s">
        <v>164</v>
      </c>
      <c r="B24" s="21" t="s">
        <v>163</v>
      </c>
      <c r="C24" s="21" t="s">
        <v>165</v>
      </c>
      <c r="D24" s="24">
        <v>170988</v>
      </c>
      <c r="E24" s="22">
        <v>9565.9236600000004</v>
      </c>
      <c r="F24" s="23">
        <v>1.925156425638</v>
      </c>
    </row>
    <row r="25" spans="1:6" x14ac:dyDescent="0.2">
      <c r="A25" s="21" t="s">
        <v>574</v>
      </c>
      <c r="B25" s="21" t="s">
        <v>573</v>
      </c>
      <c r="C25" s="21" t="s">
        <v>575</v>
      </c>
      <c r="D25" s="24">
        <v>1237045</v>
      </c>
      <c r="E25" s="22">
        <v>9493.0833299999995</v>
      </c>
      <c r="F25" s="23">
        <v>1.9104972004205301</v>
      </c>
    </row>
    <row r="26" spans="1:6" x14ac:dyDescent="0.2">
      <c r="A26" s="21" t="s">
        <v>134</v>
      </c>
      <c r="B26" s="21" t="s">
        <v>133</v>
      </c>
      <c r="C26" s="21" t="s">
        <v>135</v>
      </c>
      <c r="D26" s="24">
        <v>2662564</v>
      </c>
      <c r="E26" s="22">
        <v>9064.6991379999999</v>
      </c>
      <c r="F26" s="23">
        <v>1.8242842418832299</v>
      </c>
    </row>
    <row r="27" spans="1:6" x14ac:dyDescent="0.2">
      <c r="A27" s="21" t="s">
        <v>236</v>
      </c>
      <c r="B27" s="21" t="s">
        <v>235</v>
      </c>
      <c r="C27" s="21" t="s">
        <v>237</v>
      </c>
      <c r="D27" s="24">
        <v>6236304</v>
      </c>
      <c r="E27" s="22">
        <v>8897.3349170000001</v>
      </c>
      <c r="F27" s="23">
        <v>1.7906019424073001</v>
      </c>
    </row>
    <row r="28" spans="1:6" x14ac:dyDescent="0.2">
      <c r="A28" s="21" t="s">
        <v>243</v>
      </c>
      <c r="B28" s="21" t="s">
        <v>242</v>
      </c>
      <c r="C28" s="21" t="s">
        <v>147</v>
      </c>
      <c r="D28" s="24">
        <v>572804</v>
      </c>
      <c r="E28" s="22">
        <v>8610.9625319999996</v>
      </c>
      <c r="F28" s="23">
        <v>1.7329690721583599</v>
      </c>
    </row>
    <row r="29" spans="1:6" x14ac:dyDescent="0.2">
      <c r="A29" s="21" t="s">
        <v>488</v>
      </c>
      <c r="B29" s="21" t="s">
        <v>487</v>
      </c>
      <c r="C29" s="21" t="s">
        <v>106</v>
      </c>
      <c r="D29" s="24">
        <v>3972350</v>
      </c>
      <c r="E29" s="22">
        <v>8490.1036550000008</v>
      </c>
      <c r="F29" s="23">
        <v>1.70864604262961</v>
      </c>
    </row>
    <row r="30" spans="1:6" x14ac:dyDescent="0.2">
      <c r="A30" s="21" t="s">
        <v>167</v>
      </c>
      <c r="B30" s="21" t="s">
        <v>166</v>
      </c>
      <c r="C30" s="21" t="s">
        <v>147</v>
      </c>
      <c r="D30" s="24">
        <v>519474</v>
      </c>
      <c r="E30" s="22">
        <v>8238.3381659999995</v>
      </c>
      <c r="F30" s="23">
        <v>1.65797786189459</v>
      </c>
    </row>
    <row r="31" spans="1:6" x14ac:dyDescent="0.2">
      <c r="A31" s="21" t="s">
        <v>695</v>
      </c>
      <c r="B31" s="21" t="s">
        <v>694</v>
      </c>
      <c r="C31" s="21" t="s">
        <v>212</v>
      </c>
      <c r="D31" s="24">
        <v>592084</v>
      </c>
      <c r="E31" s="22">
        <v>7899.5847279999998</v>
      </c>
      <c r="F31" s="23">
        <v>1.5898032264854001</v>
      </c>
    </row>
    <row r="32" spans="1:6" x14ac:dyDescent="0.2">
      <c r="A32" s="21" t="s">
        <v>493</v>
      </c>
      <c r="B32" s="21" t="s">
        <v>492</v>
      </c>
      <c r="C32" s="21" t="s">
        <v>215</v>
      </c>
      <c r="D32" s="24">
        <v>1039608</v>
      </c>
      <c r="E32" s="22">
        <v>7800.1788239999996</v>
      </c>
      <c r="F32" s="23">
        <v>1.5697976398182001</v>
      </c>
    </row>
    <row r="33" spans="1:6" x14ac:dyDescent="0.2">
      <c r="A33" s="21" t="s">
        <v>570</v>
      </c>
      <c r="B33" s="21" t="s">
        <v>569</v>
      </c>
      <c r="C33" s="21" t="s">
        <v>138</v>
      </c>
      <c r="D33" s="24">
        <v>1211528</v>
      </c>
      <c r="E33" s="22">
        <v>7595.6747960000002</v>
      </c>
      <c r="F33" s="23">
        <v>1.52864089870607</v>
      </c>
    </row>
    <row r="34" spans="1:6" x14ac:dyDescent="0.2">
      <c r="A34" s="21" t="s">
        <v>129</v>
      </c>
      <c r="B34" s="21" t="s">
        <v>128</v>
      </c>
      <c r="C34" s="21" t="s">
        <v>130</v>
      </c>
      <c r="D34" s="24">
        <v>60883</v>
      </c>
      <c r="E34" s="22">
        <v>7441.1202599999997</v>
      </c>
      <c r="F34" s="23">
        <v>1.4975365674708001</v>
      </c>
    </row>
    <row r="35" spans="1:6" x14ac:dyDescent="0.2">
      <c r="A35" s="21" t="s">
        <v>214</v>
      </c>
      <c r="B35" s="21" t="s">
        <v>213</v>
      </c>
      <c r="C35" s="21" t="s">
        <v>215</v>
      </c>
      <c r="D35" s="24">
        <v>852540</v>
      </c>
      <c r="E35" s="22">
        <v>7362.5354399999997</v>
      </c>
      <c r="F35" s="23">
        <v>1.4817212550600201</v>
      </c>
    </row>
    <row r="36" spans="1:6" x14ac:dyDescent="0.2">
      <c r="A36" s="21" t="s">
        <v>182</v>
      </c>
      <c r="B36" s="21" t="s">
        <v>181</v>
      </c>
      <c r="C36" s="21" t="s">
        <v>183</v>
      </c>
      <c r="D36" s="24">
        <v>236492</v>
      </c>
      <c r="E36" s="22">
        <v>7323.4477639999996</v>
      </c>
      <c r="F36" s="23">
        <v>1.47385480187795</v>
      </c>
    </row>
    <row r="37" spans="1:6" x14ac:dyDescent="0.2">
      <c r="A37" s="21" t="s">
        <v>185</v>
      </c>
      <c r="B37" s="21" t="s">
        <v>184</v>
      </c>
      <c r="C37" s="21" t="s">
        <v>135</v>
      </c>
      <c r="D37" s="24">
        <v>4421264</v>
      </c>
      <c r="E37" s="22">
        <v>7160.237048</v>
      </c>
      <c r="F37" s="23">
        <v>1.4410084014875499</v>
      </c>
    </row>
    <row r="38" spans="1:6" x14ac:dyDescent="0.2">
      <c r="A38" s="21" t="s">
        <v>137</v>
      </c>
      <c r="B38" s="21" t="s">
        <v>136</v>
      </c>
      <c r="C38" s="21" t="s">
        <v>138</v>
      </c>
      <c r="D38" s="24">
        <v>96581</v>
      </c>
      <c r="E38" s="22">
        <v>7155.6862899999996</v>
      </c>
      <c r="F38" s="23">
        <v>1.44009255464237</v>
      </c>
    </row>
    <row r="39" spans="1:6" x14ac:dyDescent="0.2">
      <c r="A39" s="21" t="s">
        <v>605</v>
      </c>
      <c r="B39" s="21" t="s">
        <v>604</v>
      </c>
      <c r="C39" s="21" t="s">
        <v>106</v>
      </c>
      <c r="D39" s="24">
        <v>15298810</v>
      </c>
      <c r="E39" s="22">
        <v>7090.9984350000004</v>
      </c>
      <c r="F39" s="23">
        <v>1.42707402719637</v>
      </c>
    </row>
    <row r="40" spans="1:6" x14ac:dyDescent="0.2">
      <c r="A40" s="21" t="s">
        <v>721</v>
      </c>
      <c r="B40" s="21" t="s">
        <v>720</v>
      </c>
      <c r="C40" s="21" t="s">
        <v>106</v>
      </c>
      <c r="D40" s="24">
        <v>3579676</v>
      </c>
      <c r="E40" s="22">
        <v>6906.2689069999997</v>
      </c>
      <c r="F40" s="23">
        <v>1.3898969337473299</v>
      </c>
    </row>
    <row r="41" spans="1:6" x14ac:dyDescent="0.2">
      <c r="A41" s="21" t="s">
        <v>497</v>
      </c>
      <c r="B41" s="21" t="s">
        <v>496</v>
      </c>
      <c r="C41" s="21" t="s">
        <v>180</v>
      </c>
      <c r="D41" s="24">
        <v>1032425</v>
      </c>
      <c r="E41" s="22">
        <v>6770.6431499999999</v>
      </c>
      <c r="F41" s="23">
        <v>1.3626020475606</v>
      </c>
    </row>
    <row r="42" spans="1:6" x14ac:dyDescent="0.2">
      <c r="A42" s="21" t="s">
        <v>198</v>
      </c>
      <c r="B42" s="21" t="s">
        <v>197</v>
      </c>
      <c r="C42" s="21" t="s">
        <v>199</v>
      </c>
      <c r="D42" s="24">
        <v>701012</v>
      </c>
      <c r="E42" s="22">
        <v>6440.8982560000004</v>
      </c>
      <c r="F42" s="23">
        <v>1.29624039508789</v>
      </c>
    </row>
    <row r="43" spans="1:6" x14ac:dyDescent="0.2">
      <c r="A43" s="21" t="s">
        <v>682</v>
      </c>
      <c r="B43" s="21" t="s">
        <v>681</v>
      </c>
      <c r="C43" s="21" t="s">
        <v>177</v>
      </c>
      <c r="D43" s="24">
        <v>3510562</v>
      </c>
      <c r="E43" s="22">
        <v>5898.797329</v>
      </c>
      <c r="F43" s="23">
        <v>1.18714177376789</v>
      </c>
    </row>
    <row r="44" spans="1:6" x14ac:dyDescent="0.2">
      <c r="A44" s="21" t="s">
        <v>149</v>
      </c>
      <c r="B44" s="21" t="s">
        <v>148</v>
      </c>
      <c r="C44" s="21" t="s">
        <v>150</v>
      </c>
      <c r="D44" s="24">
        <v>332201</v>
      </c>
      <c r="E44" s="22">
        <v>5654.0610200000001</v>
      </c>
      <c r="F44" s="23">
        <v>1.1378882260076899</v>
      </c>
    </row>
    <row r="45" spans="1:6" x14ac:dyDescent="0.2">
      <c r="A45" s="21" t="s">
        <v>171</v>
      </c>
      <c r="B45" s="21" t="s">
        <v>170</v>
      </c>
      <c r="C45" s="21" t="s">
        <v>172</v>
      </c>
      <c r="D45" s="24">
        <v>68911</v>
      </c>
      <c r="E45" s="22">
        <v>5574.2107900000001</v>
      </c>
      <c r="F45" s="23">
        <v>1.1218182479442</v>
      </c>
    </row>
    <row r="46" spans="1:6" x14ac:dyDescent="0.2">
      <c r="A46" s="21" t="s">
        <v>507</v>
      </c>
      <c r="B46" s="21" t="s">
        <v>506</v>
      </c>
      <c r="C46" s="21" t="s">
        <v>147</v>
      </c>
      <c r="D46" s="24">
        <v>1210258</v>
      </c>
      <c r="E46" s="22">
        <v>5342.6839410000002</v>
      </c>
      <c r="F46" s="23">
        <v>1.07522312374058</v>
      </c>
    </row>
    <row r="47" spans="1:6" x14ac:dyDescent="0.2">
      <c r="A47" s="21" t="s">
        <v>232</v>
      </c>
      <c r="B47" s="21" t="s">
        <v>231</v>
      </c>
      <c r="C47" s="21" t="s">
        <v>106</v>
      </c>
      <c r="D47" s="24">
        <v>7113052</v>
      </c>
      <c r="E47" s="22">
        <v>4962.7763800000002</v>
      </c>
      <c r="F47" s="23">
        <v>0.99876615960381898</v>
      </c>
    </row>
    <row r="48" spans="1:6" x14ac:dyDescent="0.2">
      <c r="A48" s="21" t="s">
        <v>155</v>
      </c>
      <c r="B48" s="21" t="s">
        <v>154</v>
      </c>
      <c r="C48" s="21" t="s">
        <v>156</v>
      </c>
      <c r="D48" s="24">
        <v>635064</v>
      </c>
      <c r="E48" s="22">
        <v>4803.9416279999996</v>
      </c>
      <c r="F48" s="23">
        <v>0.96680042850499703</v>
      </c>
    </row>
    <row r="49" spans="1:6" x14ac:dyDescent="0.2">
      <c r="A49" s="21" t="s">
        <v>329</v>
      </c>
      <c r="B49" s="21" t="s">
        <v>328</v>
      </c>
      <c r="C49" s="21" t="s">
        <v>147</v>
      </c>
      <c r="D49" s="24">
        <v>1347450</v>
      </c>
      <c r="E49" s="22">
        <v>4594.8045000000002</v>
      </c>
      <c r="F49" s="23">
        <v>0.92471126909718704</v>
      </c>
    </row>
    <row r="50" spans="1:6" x14ac:dyDescent="0.2">
      <c r="A50" s="21" t="s">
        <v>761</v>
      </c>
      <c r="B50" s="21" t="s">
        <v>760</v>
      </c>
      <c r="C50" s="21" t="s">
        <v>183</v>
      </c>
      <c r="D50" s="24">
        <v>349245</v>
      </c>
      <c r="E50" s="22">
        <v>4535.99406</v>
      </c>
      <c r="F50" s="23">
        <v>0.91287558019931103</v>
      </c>
    </row>
    <row r="51" spans="1:6" x14ac:dyDescent="0.2">
      <c r="A51" s="21" t="s">
        <v>532</v>
      </c>
      <c r="B51" s="21" t="s">
        <v>531</v>
      </c>
      <c r="C51" s="21" t="s">
        <v>117</v>
      </c>
      <c r="D51" s="24">
        <v>572822</v>
      </c>
      <c r="E51" s="22">
        <v>4371.2046819999996</v>
      </c>
      <c r="F51" s="23">
        <v>0.87971147172328801</v>
      </c>
    </row>
    <row r="52" spans="1:6" x14ac:dyDescent="0.2">
      <c r="A52" s="21" t="s">
        <v>703</v>
      </c>
      <c r="B52" s="21" t="s">
        <v>702</v>
      </c>
      <c r="C52" s="21" t="s">
        <v>114</v>
      </c>
      <c r="D52" s="24">
        <v>266654</v>
      </c>
      <c r="E52" s="22">
        <v>4301.9289820000004</v>
      </c>
      <c r="F52" s="23">
        <v>0.86576963361796799</v>
      </c>
    </row>
    <row r="53" spans="1:6" x14ac:dyDescent="0.2">
      <c r="A53" s="21" t="s">
        <v>542</v>
      </c>
      <c r="B53" s="21" t="s">
        <v>541</v>
      </c>
      <c r="C53" s="21" t="s">
        <v>117</v>
      </c>
      <c r="D53" s="24">
        <v>235860</v>
      </c>
      <c r="E53" s="22">
        <v>3890.0389799999998</v>
      </c>
      <c r="F53" s="23">
        <v>0.78287615545630496</v>
      </c>
    </row>
    <row r="54" spans="1:6" x14ac:dyDescent="0.2">
      <c r="A54" s="21" t="s">
        <v>252</v>
      </c>
      <c r="B54" s="21" t="s">
        <v>251</v>
      </c>
      <c r="C54" s="21" t="s">
        <v>138</v>
      </c>
      <c r="D54" s="24">
        <v>583923</v>
      </c>
      <c r="E54" s="22">
        <v>3636.9644060000001</v>
      </c>
      <c r="F54" s="23">
        <v>0.73194451940959804</v>
      </c>
    </row>
    <row r="55" spans="1:6" x14ac:dyDescent="0.2">
      <c r="A55" s="21" t="s">
        <v>309</v>
      </c>
      <c r="B55" s="21" t="s">
        <v>308</v>
      </c>
      <c r="C55" s="21" t="s">
        <v>144</v>
      </c>
      <c r="D55" s="24">
        <v>521701</v>
      </c>
      <c r="E55" s="22">
        <v>3548.6102019999998</v>
      </c>
      <c r="F55" s="23">
        <v>0.71416310387583304</v>
      </c>
    </row>
    <row r="56" spans="1:6" x14ac:dyDescent="0.2">
      <c r="A56" s="21" t="s">
        <v>789</v>
      </c>
      <c r="B56" s="21" t="s">
        <v>788</v>
      </c>
      <c r="C56" s="21" t="s">
        <v>165</v>
      </c>
      <c r="D56" s="24">
        <v>1404642</v>
      </c>
      <c r="E56" s="22">
        <v>3406.959171</v>
      </c>
      <c r="F56" s="23">
        <v>0.685655622296381</v>
      </c>
    </row>
    <row r="57" spans="1:6" x14ac:dyDescent="0.2">
      <c r="A57" s="21" t="s">
        <v>777</v>
      </c>
      <c r="B57" s="21" t="s">
        <v>776</v>
      </c>
      <c r="C57" s="21" t="s">
        <v>199</v>
      </c>
      <c r="D57" s="24">
        <v>112341</v>
      </c>
      <c r="E57" s="22">
        <v>3381.3517590000001</v>
      </c>
      <c r="F57" s="23">
        <v>0.68050209238040404</v>
      </c>
    </row>
    <row r="58" spans="1:6" x14ac:dyDescent="0.2">
      <c r="A58" s="21" t="s">
        <v>707</v>
      </c>
      <c r="B58" s="21" t="s">
        <v>706</v>
      </c>
      <c r="C58" s="21" t="s">
        <v>212</v>
      </c>
      <c r="D58" s="24">
        <v>1581171</v>
      </c>
      <c r="E58" s="22">
        <v>3086.7620259999999</v>
      </c>
      <c r="F58" s="23">
        <v>0.62121546857183296</v>
      </c>
    </row>
    <row r="59" spans="1:6" x14ac:dyDescent="0.2">
      <c r="A59" s="21" t="s">
        <v>705</v>
      </c>
      <c r="B59" s="21" t="s">
        <v>704</v>
      </c>
      <c r="C59" s="21" t="s">
        <v>147</v>
      </c>
      <c r="D59" s="24">
        <v>1576722</v>
      </c>
      <c r="E59" s="22">
        <v>3014.0617750000001</v>
      </c>
      <c r="F59" s="23">
        <v>0.606584434462352</v>
      </c>
    </row>
    <row r="60" spans="1:6" x14ac:dyDescent="0.2">
      <c r="A60" s="21" t="s">
        <v>791</v>
      </c>
      <c r="B60" s="21" t="s">
        <v>790</v>
      </c>
      <c r="C60" s="21" t="s">
        <v>150</v>
      </c>
      <c r="D60" s="24">
        <v>637984</v>
      </c>
      <c r="E60" s="22">
        <v>2624.9851680000002</v>
      </c>
      <c r="F60" s="23">
        <v>0.52828218612186295</v>
      </c>
    </row>
    <row r="61" spans="1:6" x14ac:dyDescent="0.2">
      <c r="A61" s="21" t="s">
        <v>572</v>
      </c>
      <c r="B61" s="21" t="s">
        <v>571</v>
      </c>
      <c r="C61" s="21" t="s">
        <v>190</v>
      </c>
      <c r="D61" s="24">
        <v>234210</v>
      </c>
      <c r="E61" s="22">
        <v>2098.6387049999998</v>
      </c>
      <c r="F61" s="23">
        <v>0.42235417421503502</v>
      </c>
    </row>
    <row r="62" spans="1:6" x14ac:dyDescent="0.2">
      <c r="A62" s="21" t="s">
        <v>670</v>
      </c>
      <c r="B62" s="21" t="s">
        <v>669</v>
      </c>
      <c r="C62" s="21" t="s">
        <v>199</v>
      </c>
      <c r="D62" s="24">
        <v>418654</v>
      </c>
      <c r="E62" s="22">
        <v>2093.27</v>
      </c>
      <c r="F62" s="23">
        <v>0.42127371431430199</v>
      </c>
    </row>
    <row r="63" spans="1:6" x14ac:dyDescent="0.2">
      <c r="A63" s="21" t="s">
        <v>793</v>
      </c>
      <c r="B63" s="21" t="s">
        <v>792</v>
      </c>
      <c r="C63" s="21" t="s">
        <v>575</v>
      </c>
      <c r="D63" s="24">
        <v>74864</v>
      </c>
      <c r="E63" s="22">
        <v>1757.132944</v>
      </c>
      <c r="F63" s="23">
        <v>0.35362562969082101</v>
      </c>
    </row>
    <row r="64" spans="1:6" x14ac:dyDescent="0.2">
      <c r="A64" s="21" t="s">
        <v>795</v>
      </c>
      <c r="B64" s="21" t="s">
        <v>794</v>
      </c>
      <c r="C64" s="21" t="s">
        <v>162</v>
      </c>
      <c r="D64" s="24">
        <v>391459</v>
      </c>
      <c r="E64" s="22">
        <v>1650.5868740000001</v>
      </c>
      <c r="F64" s="23">
        <v>0.33218307395052399</v>
      </c>
    </row>
    <row r="65" spans="1:9" x14ac:dyDescent="0.2">
      <c r="A65" s="21" t="s">
        <v>797</v>
      </c>
      <c r="B65" s="21" t="s">
        <v>796</v>
      </c>
      <c r="C65" s="21" t="s">
        <v>575</v>
      </c>
      <c r="D65" s="24">
        <v>113386</v>
      </c>
      <c r="E65" s="22">
        <v>1495.9014979999999</v>
      </c>
      <c r="F65" s="23">
        <v>0.301052410969817</v>
      </c>
    </row>
    <row r="66" spans="1:9" x14ac:dyDescent="0.2">
      <c r="A66" s="21" t="s">
        <v>709</v>
      </c>
      <c r="B66" s="21" t="s">
        <v>708</v>
      </c>
      <c r="C66" s="21" t="s">
        <v>172</v>
      </c>
      <c r="D66" s="24">
        <v>277066</v>
      </c>
      <c r="E66" s="22">
        <v>951.58317699999998</v>
      </c>
      <c r="F66" s="23">
        <v>0.191507535795093</v>
      </c>
    </row>
    <row r="67" spans="1:9" x14ac:dyDescent="0.2">
      <c r="A67" s="20" t="s">
        <v>27</v>
      </c>
      <c r="B67" s="20"/>
      <c r="C67" s="20"/>
      <c r="D67" s="20"/>
      <c r="E67" s="25">
        <f>SUM(E7:E66)</f>
        <v>484563.68887299998</v>
      </c>
      <c r="F67" s="26">
        <f>SUM(F7:F66)</f>
        <v>97.51916620090509</v>
      </c>
      <c r="G67" s="14"/>
      <c r="H67" s="14"/>
      <c r="I67" s="14"/>
    </row>
    <row r="68" spans="1:9" x14ac:dyDescent="0.2">
      <c r="A68" s="21"/>
      <c r="B68" s="21"/>
      <c r="C68" s="21"/>
      <c r="D68" s="21"/>
      <c r="E68" s="22"/>
      <c r="F68" s="23"/>
    </row>
    <row r="69" spans="1:9" x14ac:dyDescent="0.2">
      <c r="A69" s="20" t="s">
        <v>37</v>
      </c>
      <c r="B69" s="20"/>
      <c r="C69" s="20"/>
      <c r="D69" s="20"/>
      <c r="E69" s="25">
        <f>E67</f>
        <v>484563.68887299998</v>
      </c>
      <c r="F69" s="26">
        <f>F67</f>
        <v>97.51916620090509</v>
      </c>
      <c r="G69" s="14"/>
      <c r="H69" s="14"/>
      <c r="I69" s="14"/>
    </row>
    <row r="70" spans="1:9" x14ac:dyDescent="0.2">
      <c r="A70" s="20"/>
      <c r="B70" s="20"/>
      <c r="C70" s="20"/>
      <c r="D70" s="20"/>
      <c r="E70" s="25"/>
      <c r="F70" s="26"/>
      <c r="G70" s="14"/>
      <c r="H70" s="14"/>
      <c r="I70" s="14"/>
    </row>
    <row r="71" spans="1:9" x14ac:dyDescent="0.2">
      <c r="A71" s="20" t="s">
        <v>39</v>
      </c>
      <c r="B71" s="20"/>
      <c r="C71" s="20"/>
      <c r="D71" s="20"/>
      <c r="E71" s="25">
        <f>E73-(E67)</f>
        <v>12327.032972100016</v>
      </c>
      <c r="F71" s="26">
        <f>F73-(F67)</f>
        <v>2.4808337990949099</v>
      </c>
      <c r="G71" s="14"/>
      <c r="H71" s="14"/>
      <c r="I71" s="14"/>
    </row>
    <row r="72" spans="1:9" x14ac:dyDescent="0.2">
      <c r="A72" s="20"/>
      <c r="B72" s="20"/>
      <c r="C72" s="20"/>
      <c r="D72" s="20"/>
      <c r="E72" s="25"/>
      <c r="F72" s="26"/>
      <c r="G72" s="14"/>
      <c r="H72" s="14"/>
      <c r="I72" s="14"/>
    </row>
    <row r="73" spans="1:9" x14ac:dyDescent="0.2">
      <c r="A73" s="27" t="s">
        <v>38</v>
      </c>
      <c r="B73" s="27"/>
      <c r="C73" s="27"/>
      <c r="D73" s="27"/>
      <c r="E73" s="28">
        <v>496890.72184509999</v>
      </c>
      <c r="F73" s="29">
        <v>100</v>
      </c>
      <c r="G73" s="14"/>
      <c r="H73" s="14"/>
      <c r="I73" s="14"/>
    </row>
    <row r="75" spans="1:9" x14ac:dyDescent="0.2">
      <c r="A75" s="14" t="s">
        <v>41</v>
      </c>
    </row>
    <row r="76" spans="1:9" x14ac:dyDescent="0.2">
      <c r="A76" s="14" t="s">
        <v>42</v>
      </c>
    </row>
    <row r="77" spans="1:9" x14ac:dyDescent="0.2">
      <c r="A77" s="14" t="s">
        <v>43</v>
      </c>
      <c r="B77" s="14"/>
      <c r="C77" s="30" t="s">
        <v>987</v>
      </c>
      <c r="D77" s="14" t="s">
        <v>44</v>
      </c>
    </row>
    <row r="78" spans="1:9" x14ac:dyDescent="0.2">
      <c r="A78" s="7" t="s">
        <v>46</v>
      </c>
      <c r="C78" s="31">
        <v>9.2235999999999994</v>
      </c>
      <c r="D78" s="31">
        <v>10.180400000000001</v>
      </c>
    </row>
    <row r="79" spans="1:9" x14ac:dyDescent="0.2">
      <c r="A79" s="7" t="s">
        <v>47</v>
      </c>
      <c r="C79" s="31">
        <v>9.2235999999999994</v>
      </c>
      <c r="D79" s="31">
        <v>10.180400000000001</v>
      </c>
    </row>
    <row r="80" spans="1:9" x14ac:dyDescent="0.2">
      <c r="A80" s="7" t="s">
        <v>48</v>
      </c>
      <c r="C80" s="31">
        <v>9.3190000000000008</v>
      </c>
      <c r="D80" s="31">
        <v>10.361700000000001</v>
      </c>
    </row>
    <row r="81" spans="1:9" x14ac:dyDescent="0.2">
      <c r="A81" s="7" t="s">
        <v>49</v>
      </c>
      <c r="C81" s="31">
        <v>9.3190000000000008</v>
      </c>
      <c r="D81" s="31">
        <v>10.361700000000001</v>
      </c>
    </row>
    <row r="83" spans="1:9" x14ac:dyDescent="0.2">
      <c r="A83" s="7" t="s">
        <v>54</v>
      </c>
    </row>
    <row r="84" spans="1:9" x14ac:dyDescent="0.2">
      <c r="A84" s="7" t="s">
        <v>988</v>
      </c>
    </row>
    <row r="86" spans="1:9" x14ac:dyDescent="0.2">
      <c r="A86" s="14" t="s">
        <v>50</v>
      </c>
      <c r="D86" s="30" t="s">
        <v>56</v>
      </c>
    </row>
    <row r="88" spans="1:9" x14ac:dyDescent="0.2">
      <c r="A88" s="14" t="s">
        <v>281</v>
      </c>
      <c r="D88" s="36">
        <v>0.42442451883795002</v>
      </c>
    </row>
    <row r="90" spans="1:9" x14ac:dyDescent="0.2">
      <c r="A90" s="14" t="s">
        <v>957</v>
      </c>
      <c r="D90" s="30" t="s">
        <v>56</v>
      </c>
    </row>
    <row r="92" spans="1:9" x14ac:dyDescent="0.2">
      <c r="A92" s="56" t="s">
        <v>958</v>
      </c>
      <c r="B92" s="57"/>
      <c r="C92" s="57"/>
      <c r="D92" s="57"/>
      <c r="E92" s="11"/>
      <c r="F92" s="57"/>
      <c r="G92" s="57"/>
      <c r="H92" s="57"/>
      <c r="I92" s="57"/>
    </row>
    <row r="93" spans="1:9" x14ac:dyDescent="0.2">
      <c r="A93" s="57"/>
      <c r="B93" s="57"/>
      <c r="C93" s="57"/>
      <c r="D93" s="57"/>
      <c r="E93" s="11"/>
      <c r="F93" s="57"/>
      <c r="G93" s="57"/>
      <c r="H93" s="57"/>
      <c r="I93" s="57"/>
    </row>
    <row r="94" spans="1:9" x14ac:dyDescent="0.2">
      <c r="A94" s="56" t="s">
        <v>993</v>
      </c>
      <c r="B94" s="57"/>
      <c r="C94" s="57"/>
      <c r="D94" s="57"/>
      <c r="E94" s="11"/>
      <c r="F94" s="57"/>
      <c r="G94" s="57"/>
      <c r="H94" s="57"/>
      <c r="I94" s="57"/>
    </row>
    <row r="95" spans="1:9" x14ac:dyDescent="0.2">
      <c r="A95" s="66"/>
      <c r="B95" s="57"/>
      <c r="C95" s="57"/>
      <c r="D95" s="57"/>
      <c r="E95" s="11"/>
      <c r="F95" s="57"/>
      <c r="G95" s="57"/>
      <c r="H95" s="57"/>
      <c r="I95" s="57"/>
    </row>
    <row r="96" spans="1:9" x14ac:dyDescent="0.2">
      <c r="A96" s="57"/>
      <c r="B96" s="57"/>
      <c r="C96" s="57"/>
      <c r="D96" s="57"/>
      <c r="E96" s="11"/>
      <c r="F96" s="57"/>
      <c r="G96" s="57"/>
      <c r="H96" s="57"/>
      <c r="I96" s="57"/>
    </row>
    <row r="97" spans="1:9" x14ac:dyDescent="0.2">
      <c r="A97" s="57"/>
      <c r="B97" s="57"/>
      <c r="C97" s="57"/>
      <c r="D97" s="57"/>
      <c r="E97" s="11"/>
      <c r="F97" s="57"/>
      <c r="G97" s="57"/>
      <c r="H97" s="57"/>
      <c r="I97" s="57"/>
    </row>
    <row r="98" spans="1:9" x14ac:dyDescent="0.2">
      <c r="A98" s="57"/>
      <c r="B98" s="57"/>
      <c r="C98" s="57"/>
      <c r="D98" s="57"/>
      <c r="E98" s="11"/>
      <c r="F98" s="57"/>
      <c r="G98" s="57"/>
      <c r="H98" s="57"/>
      <c r="I98" s="57"/>
    </row>
    <row r="99" spans="1:9" x14ac:dyDescent="0.2">
      <c r="A99" s="57"/>
      <c r="B99" s="57"/>
      <c r="C99" s="57"/>
      <c r="D99" s="57"/>
      <c r="E99" s="11"/>
      <c r="F99" s="57"/>
      <c r="G99" s="57"/>
      <c r="H99" s="57"/>
      <c r="I99" s="57"/>
    </row>
    <row r="100" spans="1:9" x14ac:dyDescent="0.2">
      <c r="A100" s="57"/>
      <c r="B100" s="57"/>
      <c r="C100" s="57"/>
      <c r="D100" s="57"/>
      <c r="E100" s="11"/>
      <c r="F100" s="57"/>
      <c r="G100" s="57"/>
      <c r="H100" s="57"/>
      <c r="I100" s="57"/>
    </row>
    <row r="101" spans="1:9" x14ac:dyDescent="0.2">
      <c r="A101" s="57"/>
      <c r="B101" s="57"/>
      <c r="C101" s="57"/>
      <c r="D101" s="57"/>
      <c r="E101" s="11"/>
      <c r="F101" s="57"/>
      <c r="G101" s="57"/>
      <c r="H101" s="57"/>
      <c r="I101" s="57"/>
    </row>
    <row r="102" spans="1:9" x14ac:dyDescent="0.2">
      <c r="A102" s="57"/>
      <c r="B102" s="57"/>
      <c r="C102" s="57"/>
      <c r="D102" s="57"/>
      <c r="E102" s="11"/>
      <c r="F102" s="57"/>
      <c r="G102" s="57"/>
      <c r="H102" s="57"/>
      <c r="I102" s="57"/>
    </row>
    <row r="103" spans="1:9" x14ac:dyDescent="0.2">
      <c r="A103" s="57"/>
      <c r="B103" s="57"/>
      <c r="C103" s="57"/>
      <c r="D103" s="57"/>
      <c r="E103" s="11"/>
      <c r="F103" s="57"/>
      <c r="G103" s="57"/>
      <c r="H103" s="57"/>
      <c r="I103" s="57"/>
    </row>
    <row r="104" spans="1:9" x14ac:dyDescent="0.2">
      <c r="A104" s="57"/>
      <c r="B104" s="57"/>
      <c r="C104" s="57"/>
      <c r="D104" s="57"/>
      <c r="E104" s="11"/>
      <c r="F104" s="57"/>
      <c r="G104" s="57"/>
      <c r="H104" s="57"/>
      <c r="I104" s="57"/>
    </row>
    <row r="105" spans="1:9" x14ac:dyDescent="0.2">
      <c r="A105" s="57"/>
      <c r="B105" s="57"/>
      <c r="C105" s="57"/>
      <c r="D105" s="57"/>
      <c r="E105" s="11"/>
      <c r="F105" s="57"/>
      <c r="G105" s="57"/>
      <c r="H105" s="57"/>
      <c r="I105" s="57"/>
    </row>
    <row r="106" spans="1:9" x14ac:dyDescent="0.2">
      <c r="A106" s="57"/>
      <c r="B106" s="57"/>
      <c r="C106" s="57"/>
      <c r="D106" s="57"/>
      <c r="E106" s="11"/>
      <c r="G106" s="57"/>
      <c r="H106" s="57"/>
      <c r="I106" s="57"/>
    </row>
    <row r="107" spans="1:9" x14ac:dyDescent="0.2">
      <c r="A107" s="57"/>
      <c r="B107" s="57"/>
      <c r="C107" s="57"/>
      <c r="D107" s="57"/>
      <c r="E107" s="11"/>
      <c r="G107" s="57"/>
      <c r="H107" s="57"/>
      <c r="I107" s="57"/>
    </row>
    <row r="108" spans="1:9" x14ac:dyDescent="0.2">
      <c r="A108" s="57"/>
      <c r="B108" s="57"/>
      <c r="C108" s="57"/>
      <c r="D108" s="57"/>
      <c r="E108" s="11"/>
      <c r="G108" s="57"/>
      <c r="H108" s="57"/>
      <c r="I108" s="57"/>
    </row>
    <row r="109" spans="1:9" x14ac:dyDescent="0.2">
      <c r="A109" s="57"/>
      <c r="B109" s="57"/>
      <c r="C109" s="57"/>
      <c r="D109" s="57"/>
      <c r="E109" s="11"/>
      <c r="G109" s="57"/>
      <c r="H109" s="57"/>
      <c r="I109" s="57"/>
    </row>
    <row r="110" spans="1:9" x14ac:dyDescent="0.2">
      <c r="A110" s="57"/>
      <c r="B110" s="57"/>
      <c r="C110" s="57"/>
      <c r="D110" s="57"/>
      <c r="E110" s="11"/>
      <c r="G110" s="57"/>
      <c r="H110" s="57"/>
      <c r="I110" s="57"/>
    </row>
    <row r="111" spans="1:9" x14ac:dyDescent="0.2">
      <c r="A111" s="57"/>
      <c r="B111" s="57"/>
      <c r="C111" s="57"/>
      <c r="D111" s="57"/>
      <c r="E111" s="11"/>
      <c r="G111" s="57"/>
      <c r="H111" s="57"/>
      <c r="I111" s="57"/>
    </row>
    <row r="112" spans="1:9" x14ac:dyDescent="0.2">
      <c r="A112" s="57"/>
      <c r="B112" s="57"/>
      <c r="C112" s="57"/>
      <c r="D112" s="57"/>
      <c r="E112" s="11"/>
      <c r="G112" s="57"/>
      <c r="H112" s="57"/>
      <c r="I112" s="57"/>
    </row>
    <row r="113" spans="1:9" x14ac:dyDescent="0.2">
      <c r="A113" s="56" t="s">
        <v>1008</v>
      </c>
      <c r="B113" s="57"/>
      <c r="C113" s="57"/>
      <c r="D113" s="57"/>
      <c r="E113" s="11"/>
      <c r="G113" s="57"/>
      <c r="H113" s="57"/>
      <c r="I113" s="57"/>
    </row>
    <row r="114" spans="1:9" x14ac:dyDescent="0.2">
      <c r="A114" s="57"/>
      <c r="B114" s="57"/>
      <c r="C114" s="57"/>
      <c r="D114" s="57"/>
      <c r="E114" s="11"/>
      <c r="G114" s="57"/>
      <c r="H114" s="57"/>
      <c r="I114" s="57"/>
    </row>
    <row r="115" spans="1:9" x14ac:dyDescent="0.2">
      <c r="A115" s="56" t="s">
        <v>994</v>
      </c>
      <c r="B115" s="57"/>
      <c r="C115" s="57"/>
      <c r="D115" s="57"/>
      <c r="E115" s="11"/>
      <c r="G115" s="57"/>
      <c r="H115" s="57"/>
      <c r="I115" s="57"/>
    </row>
    <row r="116" spans="1:9" x14ac:dyDescent="0.2">
      <c r="A116" s="57"/>
      <c r="B116" s="57"/>
      <c r="C116" s="57"/>
      <c r="D116" s="57"/>
      <c r="E116" s="11"/>
      <c r="G116" s="57"/>
      <c r="H116" s="57"/>
      <c r="I116" s="57"/>
    </row>
    <row r="117" spans="1:9" x14ac:dyDescent="0.2">
      <c r="A117" s="57"/>
      <c r="B117" s="57"/>
      <c r="C117" s="57"/>
      <c r="D117" s="57"/>
      <c r="E117" s="11"/>
      <c r="G117" s="57"/>
      <c r="H117" s="57"/>
      <c r="I117" s="57"/>
    </row>
    <row r="118" spans="1:9" x14ac:dyDescent="0.2">
      <c r="A118" s="57"/>
      <c r="B118" s="57"/>
      <c r="C118" s="57"/>
      <c r="D118" s="57"/>
      <c r="E118" s="11"/>
      <c r="G118" s="57"/>
      <c r="H118" s="57"/>
      <c r="I118" s="57"/>
    </row>
    <row r="119" spans="1:9" x14ac:dyDescent="0.2">
      <c r="A119" s="57"/>
      <c r="B119" s="57"/>
      <c r="C119" s="57"/>
      <c r="D119" s="57"/>
      <c r="E119" s="11"/>
      <c r="G119" s="57"/>
      <c r="H119" s="57"/>
      <c r="I119" s="57"/>
    </row>
    <row r="120" spans="1:9" x14ac:dyDescent="0.2">
      <c r="A120" s="57"/>
      <c r="B120" s="57"/>
      <c r="C120" s="57"/>
      <c r="D120" s="57"/>
      <c r="E120" s="11"/>
      <c r="G120" s="57"/>
      <c r="H120" s="57"/>
      <c r="I120" s="57"/>
    </row>
    <row r="121" spans="1:9" x14ac:dyDescent="0.2">
      <c r="A121" s="57"/>
      <c r="B121" s="57"/>
      <c r="C121" s="57"/>
      <c r="D121" s="57"/>
      <c r="E121" s="11"/>
      <c r="G121" s="57"/>
      <c r="H121" s="57"/>
      <c r="I121" s="57"/>
    </row>
    <row r="122" spans="1:9" x14ac:dyDescent="0.2">
      <c r="A122" s="57"/>
      <c r="B122" s="57"/>
      <c r="C122" s="57"/>
      <c r="D122" s="57"/>
      <c r="E122" s="11"/>
      <c r="G122" s="57"/>
      <c r="H122" s="57"/>
      <c r="I122" s="57"/>
    </row>
    <row r="123" spans="1:9" x14ac:dyDescent="0.2">
      <c r="A123" s="57"/>
      <c r="B123" s="57"/>
      <c r="C123" s="57"/>
      <c r="D123" s="57"/>
      <c r="E123" s="11"/>
      <c r="G123" s="57"/>
      <c r="H123" s="57"/>
      <c r="I123" s="57"/>
    </row>
    <row r="124" spans="1:9" x14ac:dyDescent="0.2">
      <c r="A124" s="57"/>
      <c r="B124" s="57"/>
      <c r="C124" s="57"/>
      <c r="D124" s="57"/>
      <c r="E124" s="11"/>
      <c r="G124" s="57"/>
      <c r="H124" s="57"/>
      <c r="I124" s="57"/>
    </row>
    <row r="125" spans="1:9" x14ac:dyDescent="0.2">
      <c r="A125" s="57"/>
      <c r="B125" s="57"/>
      <c r="C125" s="57"/>
      <c r="D125" s="57"/>
      <c r="E125" s="11"/>
      <c r="G125" s="57"/>
      <c r="H125" s="57"/>
      <c r="I125" s="57"/>
    </row>
    <row r="126" spans="1:9" x14ac:dyDescent="0.2">
      <c r="A126" s="57"/>
      <c r="B126" s="57"/>
      <c r="C126" s="57"/>
      <c r="D126" s="57"/>
      <c r="E126" s="11"/>
      <c r="G126" s="57"/>
      <c r="H126" s="57"/>
      <c r="I126" s="57"/>
    </row>
    <row r="127" spans="1:9" x14ac:dyDescent="0.2">
      <c r="A127" s="57"/>
      <c r="B127" s="57"/>
      <c r="C127" s="57"/>
      <c r="D127" s="57"/>
      <c r="E127" s="11"/>
      <c r="G127" s="57"/>
      <c r="H127" s="57"/>
      <c r="I127" s="57"/>
    </row>
    <row r="128" spans="1:9" x14ac:dyDescent="0.2">
      <c r="A128" s="57"/>
      <c r="B128" s="57"/>
      <c r="C128" s="57"/>
      <c r="D128" s="57"/>
      <c r="E128" s="11"/>
      <c r="G128" s="57"/>
      <c r="H128" s="57"/>
      <c r="I128" s="57"/>
    </row>
    <row r="129" spans="1:9" x14ac:dyDescent="0.2">
      <c r="A129" s="57"/>
      <c r="B129" s="57"/>
      <c r="C129" s="57"/>
      <c r="D129" s="57"/>
      <c r="E129" s="11"/>
      <c r="G129" s="57"/>
      <c r="H129" s="57"/>
      <c r="I129" s="57"/>
    </row>
    <row r="130" spans="1:9" x14ac:dyDescent="0.2">
      <c r="A130" s="57"/>
      <c r="B130" s="57"/>
      <c r="C130" s="57"/>
      <c r="D130" s="57"/>
      <c r="E130" s="11"/>
      <c r="G130" s="57"/>
      <c r="H130" s="57"/>
      <c r="I130" s="57"/>
    </row>
    <row r="131" spans="1:9" x14ac:dyDescent="0.2">
      <c r="A131" s="57"/>
      <c r="B131" s="57"/>
      <c r="C131" s="57"/>
      <c r="D131" s="57"/>
      <c r="E131" s="11"/>
      <c r="G131" s="57"/>
      <c r="H131" s="57"/>
      <c r="I131" s="57"/>
    </row>
    <row r="132" spans="1:9" x14ac:dyDescent="0.2">
      <c r="A132" s="57"/>
      <c r="B132" s="57"/>
      <c r="C132" s="57"/>
      <c r="D132" s="57"/>
      <c r="E132" s="11"/>
      <c r="G132" s="57"/>
      <c r="H132" s="57"/>
      <c r="I132" s="57"/>
    </row>
    <row r="133" spans="1:9" x14ac:dyDescent="0.2">
      <c r="A133" s="57"/>
      <c r="B133" s="57"/>
      <c r="C133" s="57"/>
      <c r="D133" s="57"/>
      <c r="E133" s="11"/>
      <c r="G133" s="57"/>
      <c r="H133" s="57"/>
      <c r="I133" s="57"/>
    </row>
    <row r="134" spans="1:9" x14ac:dyDescent="0.2">
      <c r="A134" s="57" t="s">
        <v>992</v>
      </c>
      <c r="B134" s="57"/>
      <c r="C134" s="57"/>
      <c r="D134" s="57"/>
      <c r="E134" s="11"/>
      <c r="G134" s="57"/>
      <c r="H134" s="57"/>
      <c r="I134" s="57"/>
    </row>
    <row r="135" spans="1:9" x14ac:dyDescent="0.2">
      <c r="A135" s="57"/>
      <c r="B135" s="57"/>
      <c r="C135" s="57"/>
      <c r="D135" s="57"/>
      <c r="E135" s="11"/>
      <c r="G135" s="57"/>
      <c r="H135" s="57"/>
      <c r="I135" s="57"/>
    </row>
    <row r="136" spans="1:9" x14ac:dyDescent="0.2">
      <c r="A136" s="57"/>
      <c r="B136" s="57"/>
      <c r="C136" s="57"/>
      <c r="D136" s="57"/>
      <c r="E136" s="11"/>
      <c r="G136" s="57"/>
      <c r="H136" s="57"/>
      <c r="I136" s="57"/>
    </row>
    <row r="137" spans="1:9" x14ac:dyDescent="0.2">
      <c r="A137" s="57"/>
      <c r="B137" s="57"/>
      <c r="C137" s="57"/>
      <c r="D137" s="57"/>
      <c r="E137" s="11"/>
      <c r="G137" s="57"/>
      <c r="H137" s="57"/>
      <c r="I137" s="57"/>
    </row>
    <row r="138" spans="1:9" x14ac:dyDescent="0.2">
      <c r="A138" s="57"/>
      <c r="B138" s="57"/>
      <c r="C138" s="57"/>
      <c r="D138" s="57"/>
      <c r="E138" s="11"/>
      <c r="G138" s="57"/>
      <c r="H138" s="57"/>
      <c r="I138" s="57"/>
    </row>
    <row r="139" spans="1:9" x14ac:dyDescent="0.2">
      <c r="A139" s="57"/>
      <c r="B139" s="57"/>
      <c r="C139" s="57"/>
      <c r="D139" s="57"/>
      <c r="E139" s="11"/>
      <c r="G139" s="57"/>
      <c r="H139" s="57"/>
      <c r="I139" s="57"/>
    </row>
    <row r="140" spans="1:9" x14ac:dyDescent="0.2">
      <c r="A140" s="57"/>
      <c r="B140" s="57"/>
      <c r="C140" s="57"/>
      <c r="D140" s="57"/>
      <c r="E140" s="11"/>
      <c r="G140" s="57"/>
      <c r="H140" s="57"/>
      <c r="I140" s="57"/>
    </row>
    <row r="141" spans="1:9" x14ac:dyDescent="0.2">
      <c r="A141" s="57"/>
      <c r="B141" s="57"/>
      <c r="C141" s="57"/>
      <c r="D141" s="57"/>
      <c r="E141" s="11"/>
      <c r="G141" s="57"/>
      <c r="H141" s="57"/>
      <c r="I141" s="57"/>
    </row>
    <row r="142" spans="1:9" x14ac:dyDescent="0.2">
      <c r="A142" s="57"/>
      <c r="B142" s="57"/>
      <c r="C142" s="57"/>
      <c r="D142" s="57"/>
      <c r="E142" s="11"/>
      <c r="G142" s="57"/>
      <c r="H142" s="57"/>
      <c r="I142" s="57"/>
    </row>
    <row r="143" spans="1:9" x14ac:dyDescent="0.2">
      <c r="A143" s="57"/>
      <c r="B143" s="57"/>
      <c r="C143" s="57"/>
      <c r="D143" s="57"/>
      <c r="E143" s="11"/>
      <c r="G143" s="57"/>
      <c r="H143" s="57"/>
      <c r="I143" s="57"/>
    </row>
    <row r="144" spans="1:9" x14ac:dyDescent="0.2">
      <c r="A144" s="57"/>
      <c r="B144" s="57"/>
      <c r="C144" s="57"/>
      <c r="D144" s="57"/>
      <c r="E144" s="11"/>
      <c r="G144" s="57"/>
      <c r="H144" s="57"/>
      <c r="I144" s="57"/>
    </row>
    <row r="145" spans="1:9" x14ac:dyDescent="0.2">
      <c r="A145" s="57"/>
      <c r="B145" s="57"/>
      <c r="C145" s="57"/>
      <c r="D145" s="57"/>
      <c r="E145" s="11"/>
      <c r="G145" s="57"/>
      <c r="H145" s="57"/>
      <c r="I145" s="57"/>
    </row>
    <row r="146" spans="1:9" x14ac:dyDescent="0.2">
      <c r="A146" s="57"/>
      <c r="B146" s="57"/>
      <c r="C146" s="57"/>
      <c r="D146" s="57"/>
      <c r="E146" s="11"/>
      <c r="G146" s="57"/>
      <c r="H146" s="57"/>
      <c r="I146" s="57"/>
    </row>
    <row r="147" spans="1:9" x14ac:dyDescent="0.2">
      <c r="A147" s="57"/>
      <c r="B147" s="57"/>
      <c r="C147" s="57"/>
      <c r="D147" s="57"/>
      <c r="E147" s="11"/>
      <c r="G147" s="57"/>
      <c r="H147" s="57"/>
      <c r="I147" s="57"/>
    </row>
    <row r="148" spans="1:9" x14ac:dyDescent="0.2">
      <c r="A148" s="57"/>
      <c r="B148" s="57"/>
      <c r="C148" s="57"/>
      <c r="D148" s="57"/>
      <c r="E148" s="11"/>
      <c r="G148" s="57"/>
      <c r="H148" s="57"/>
      <c r="I148" s="57"/>
    </row>
    <row r="149" spans="1:9" x14ac:dyDescent="0.2">
      <c r="A149" s="57"/>
      <c r="B149" s="57"/>
      <c r="C149" s="57"/>
      <c r="D149" s="57"/>
      <c r="E149" s="11"/>
      <c r="G149" s="57"/>
      <c r="H149" s="57"/>
      <c r="I149" s="57"/>
    </row>
    <row r="150" spans="1:9" x14ac:dyDescent="0.2">
      <c r="A150" s="57"/>
      <c r="B150" s="57"/>
      <c r="C150" s="57"/>
      <c r="D150" s="57"/>
      <c r="E150" s="11"/>
      <c r="G150" s="57"/>
      <c r="H150" s="57"/>
      <c r="I150" s="57"/>
    </row>
    <row r="151" spans="1:9" x14ac:dyDescent="0.2">
      <c r="A151" s="57"/>
      <c r="B151" s="57"/>
      <c r="C151" s="57"/>
      <c r="D151" s="57"/>
      <c r="E151" s="11"/>
      <c r="G151" s="57"/>
      <c r="H151" s="57"/>
      <c r="I151" s="57"/>
    </row>
    <row r="152" spans="1:9" x14ac:dyDescent="0.2">
      <c r="A152" s="57"/>
      <c r="B152" s="57"/>
      <c r="C152" s="57"/>
      <c r="D152" s="57"/>
      <c r="E152" s="11"/>
      <c r="G152" s="57"/>
      <c r="H152" s="57"/>
      <c r="I152" s="57"/>
    </row>
    <row r="153" spans="1:9" x14ac:dyDescent="0.2">
      <c r="A153" s="57"/>
      <c r="B153" s="57"/>
      <c r="C153" s="57"/>
      <c r="D153" s="57"/>
      <c r="E153" s="11"/>
      <c r="G153" s="57"/>
      <c r="H153" s="57"/>
      <c r="I153" s="57"/>
    </row>
    <row r="154" spans="1:9" x14ac:dyDescent="0.2">
      <c r="A154" s="57"/>
      <c r="B154" s="57"/>
      <c r="C154" s="57"/>
      <c r="D154" s="57"/>
      <c r="E154" s="11"/>
      <c r="G154" s="57"/>
      <c r="H154" s="57"/>
      <c r="I154" s="57"/>
    </row>
    <row r="155" spans="1:9" x14ac:dyDescent="0.2">
      <c r="A155" s="57"/>
      <c r="B155" s="57"/>
      <c r="C155" s="57"/>
      <c r="D155" s="57"/>
      <c r="E155" s="11"/>
      <c r="G155" s="57"/>
      <c r="H155" s="57"/>
      <c r="I155" s="57"/>
    </row>
    <row r="156" spans="1:9" x14ac:dyDescent="0.2">
      <c r="A156" s="57"/>
      <c r="B156" s="57"/>
      <c r="C156" s="57"/>
      <c r="D156" s="57"/>
      <c r="E156" s="11"/>
      <c r="G156" s="57"/>
      <c r="H156" s="57"/>
      <c r="I156" s="57"/>
    </row>
    <row r="157" spans="1:9" x14ac:dyDescent="0.2">
      <c r="A157" s="57"/>
      <c r="B157" s="57"/>
      <c r="C157" s="57"/>
      <c r="D157" s="57"/>
      <c r="E157" s="11"/>
      <c r="G157" s="57"/>
      <c r="H157" s="57"/>
      <c r="I157" s="57"/>
    </row>
    <row r="158" spans="1:9" x14ac:dyDescent="0.2">
      <c r="A158" s="57"/>
      <c r="B158" s="57"/>
      <c r="C158" s="57"/>
      <c r="D158" s="57"/>
      <c r="E158" s="11"/>
      <c r="G158" s="57"/>
      <c r="H158" s="57"/>
      <c r="I158" s="57"/>
    </row>
    <row r="159" spans="1:9" x14ac:dyDescent="0.2">
      <c r="A159" s="57"/>
      <c r="B159" s="57"/>
      <c r="C159" s="57"/>
      <c r="D159" s="57"/>
      <c r="E159" s="11"/>
      <c r="G159" s="57"/>
      <c r="H159" s="57"/>
      <c r="I159" s="57"/>
    </row>
    <row r="160" spans="1:9" x14ac:dyDescent="0.2">
      <c r="A160" s="57"/>
      <c r="B160" s="57"/>
      <c r="C160" s="57"/>
      <c r="D160" s="57"/>
      <c r="E160" s="11"/>
      <c r="G160" s="57"/>
      <c r="H160" s="57"/>
      <c r="I160" s="57"/>
    </row>
    <row r="161" spans="1:9" x14ac:dyDescent="0.2">
      <c r="A161" s="57"/>
      <c r="B161" s="57"/>
      <c r="C161" s="57"/>
      <c r="D161" s="57"/>
      <c r="E161" s="11"/>
      <c r="G161" s="57"/>
      <c r="H161" s="57"/>
      <c r="I161" s="57"/>
    </row>
    <row r="162" spans="1:9" x14ac:dyDescent="0.2">
      <c r="A162" s="57"/>
      <c r="B162" s="57"/>
      <c r="C162" s="57"/>
      <c r="D162" s="57"/>
      <c r="E162" s="11"/>
      <c r="G162" s="57"/>
      <c r="H162" s="57"/>
      <c r="I162" s="57"/>
    </row>
    <row r="163" spans="1:9" x14ac:dyDescent="0.2">
      <c r="A163" s="57"/>
      <c r="B163" s="57"/>
      <c r="C163" s="57"/>
      <c r="D163" s="57"/>
      <c r="E163" s="11"/>
      <c r="G163" s="57"/>
      <c r="H163" s="57"/>
      <c r="I163" s="57"/>
    </row>
    <row r="164" spans="1:9" x14ac:dyDescent="0.2">
      <c r="A164" s="57"/>
      <c r="B164" s="57"/>
      <c r="C164" s="57"/>
      <c r="D164" s="57"/>
      <c r="E164" s="11"/>
      <c r="G164" s="57"/>
      <c r="H164" s="57"/>
      <c r="I164" s="57"/>
    </row>
    <row r="165" spans="1:9" x14ac:dyDescent="0.2">
      <c r="A165" s="57"/>
      <c r="B165" s="57"/>
      <c r="C165" s="57"/>
      <c r="D165" s="57"/>
      <c r="E165" s="11"/>
      <c r="G165" s="57"/>
      <c r="H165" s="57"/>
      <c r="I165" s="57"/>
    </row>
    <row r="166" spans="1:9" x14ac:dyDescent="0.2">
      <c r="A166" s="57"/>
      <c r="B166" s="57"/>
      <c r="C166" s="57"/>
      <c r="D166" s="57"/>
      <c r="E166" s="11"/>
      <c r="G166" s="57"/>
      <c r="H166" s="57"/>
      <c r="I166" s="57"/>
    </row>
    <row r="167" spans="1:9" x14ac:dyDescent="0.2">
      <c r="A167" s="57"/>
      <c r="B167" s="57"/>
      <c r="C167" s="57"/>
      <c r="D167" s="57"/>
      <c r="E167" s="11"/>
      <c r="G167" s="57"/>
      <c r="H167" s="57"/>
      <c r="I167" s="57"/>
    </row>
    <row r="168" spans="1:9" x14ac:dyDescent="0.2">
      <c r="A168" s="57"/>
      <c r="B168" s="57"/>
      <c r="C168" s="57"/>
      <c r="D168" s="57"/>
      <c r="E168" s="11"/>
      <c r="G168" s="57"/>
      <c r="H168" s="57"/>
      <c r="I168" s="57"/>
    </row>
    <row r="169" spans="1:9" x14ac:dyDescent="0.2">
      <c r="A169" s="57"/>
      <c r="B169" s="57"/>
      <c r="C169" s="57"/>
      <c r="D169" s="57"/>
      <c r="E169" s="11"/>
      <c r="G169" s="57"/>
      <c r="H169" s="57"/>
      <c r="I169" s="57"/>
    </row>
    <row r="170" spans="1:9" x14ac:dyDescent="0.2">
      <c r="A170" s="57"/>
      <c r="B170" s="57"/>
      <c r="C170" s="57"/>
      <c r="D170" s="57"/>
      <c r="E170" s="11"/>
      <c r="G170" s="57"/>
      <c r="H170" s="57"/>
      <c r="I170" s="57"/>
    </row>
    <row r="171" spans="1:9" x14ac:dyDescent="0.2">
      <c r="A171" s="57"/>
      <c r="B171" s="57"/>
      <c r="C171" s="57"/>
      <c r="D171" s="57"/>
      <c r="E171" s="11"/>
      <c r="G171" s="57"/>
      <c r="H171" s="57"/>
      <c r="I171" s="57"/>
    </row>
    <row r="172" spans="1:9" x14ac:dyDescent="0.2">
      <c r="A172" s="57"/>
      <c r="B172" s="57"/>
      <c r="C172" s="57"/>
      <c r="D172" s="57"/>
      <c r="E172" s="11"/>
      <c r="G172" s="57"/>
      <c r="H172" s="57"/>
      <c r="I172" s="57"/>
    </row>
    <row r="173" spans="1:9" x14ac:dyDescent="0.2">
      <c r="A173" s="57"/>
      <c r="B173" s="57"/>
      <c r="C173" s="57"/>
      <c r="D173" s="57"/>
      <c r="E173" s="11"/>
      <c r="G173" s="57"/>
      <c r="H173" s="57"/>
      <c r="I173" s="57"/>
    </row>
    <row r="174" spans="1:9" x14ac:dyDescent="0.2">
      <c r="A174" s="57"/>
      <c r="B174" s="57"/>
      <c r="C174" s="57"/>
      <c r="D174" s="57"/>
      <c r="E174" s="11"/>
      <c r="G174" s="57"/>
      <c r="H174" s="57"/>
      <c r="I174" s="57"/>
    </row>
    <row r="175" spans="1:9" x14ac:dyDescent="0.2">
      <c r="A175" s="57"/>
      <c r="B175" s="57"/>
      <c r="C175" s="57"/>
      <c r="D175" s="57"/>
      <c r="E175" s="11"/>
      <c r="G175" s="57"/>
      <c r="H175" s="57"/>
      <c r="I175" s="57"/>
    </row>
    <row r="176" spans="1:9" x14ac:dyDescent="0.2">
      <c r="A176" s="57"/>
      <c r="B176" s="57"/>
      <c r="C176" s="57"/>
      <c r="D176" s="57"/>
      <c r="E176" s="11"/>
      <c r="G176" s="57"/>
      <c r="H176" s="57"/>
      <c r="I176" s="57"/>
    </row>
    <row r="177" spans="1:9" x14ac:dyDescent="0.2">
      <c r="A177" s="57"/>
      <c r="B177" s="57"/>
      <c r="C177" s="57"/>
      <c r="D177" s="57"/>
      <c r="E177" s="11"/>
      <c r="G177" s="57"/>
      <c r="H177" s="57"/>
      <c r="I177" s="57"/>
    </row>
    <row r="178" spans="1:9" x14ac:dyDescent="0.2">
      <c r="A178" s="57"/>
      <c r="B178" s="57"/>
      <c r="C178" s="57"/>
      <c r="D178" s="57"/>
      <c r="E178" s="11"/>
      <c r="G178" s="57"/>
      <c r="H178" s="57"/>
      <c r="I178" s="57"/>
    </row>
    <row r="179" spans="1:9" x14ac:dyDescent="0.2">
      <c r="A179" s="57"/>
      <c r="B179" s="57"/>
      <c r="C179" s="57"/>
      <c r="D179" s="57"/>
      <c r="E179" s="11"/>
      <c r="G179" s="57"/>
      <c r="H179" s="57"/>
      <c r="I179" s="57"/>
    </row>
    <row r="180" spans="1:9" x14ac:dyDescent="0.2">
      <c r="A180" s="57"/>
      <c r="B180" s="57"/>
      <c r="C180" s="57"/>
      <c r="D180" s="57"/>
      <c r="E180" s="11"/>
      <c r="G180" s="57"/>
      <c r="H180" s="57"/>
      <c r="I180" s="57"/>
    </row>
    <row r="181" spans="1:9" x14ac:dyDescent="0.2">
      <c r="A181" s="57"/>
      <c r="B181" s="57"/>
      <c r="C181" s="57"/>
      <c r="D181" s="57"/>
      <c r="E181" s="11"/>
      <c r="G181" s="57"/>
      <c r="H181" s="57"/>
      <c r="I181" s="57"/>
    </row>
    <row r="182" spans="1:9" x14ac:dyDescent="0.2">
      <c r="A182" s="57"/>
      <c r="B182" s="57"/>
      <c r="C182" s="57"/>
      <c r="D182" s="57"/>
      <c r="E182" s="11"/>
      <c r="G182" s="57"/>
      <c r="H182" s="57"/>
      <c r="I182" s="57"/>
    </row>
    <row r="183" spans="1:9" x14ac:dyDescent="0.2">
      <c r="A183" s="57"/>
      <c r="B183" s="57"/>
      <c r="C183" s="57"/>
      <c r="D183" s="57"/>
      <c r="E183" s="11"/>
      <c r="G183" s="57"/>
      <c r="H183" s="57"/>
      <c r="I183" s="57"/>
    </row>
    <row r="184" spans="1:9" x14ac:dyDescent="0.2">
      <c r="A184" s="57"/>
      <c r="B184" s="57"/>
      <c r="C184" s="57"/>
      <c r="D184" s="57"/>
      <c r="E184" s="11"/>
      <c r="G184" s="57"/>
      <c r="H184" s="57"/>
      <c r="I184" s="57"/>
    </row>
    <row r="185" spans="1:9" x14ac:dyDescent="0.2">
      <c r="A185" s="57"/>
      <c r="B185" s="57"/>
      <c r="C185" s="57"/>
      <c r="D185" s="57"/>
      <c r="E185" s="11"/>
      <c r="G185" s="57"/>
      <c r="H185" s="57"/>
      <c r="I185" s="57"/>
    </row>
    <row r="186" spans="1:9" x14ac:dyDescent="0.2">
      <c r="A186" s="57"/>
      <c r="B186" s="57"/>
      <c r="C186" s="57"/>
      <c r="D186" s="57"/>
      <c r="E186" s="11"/>
      <c r="G186" s="57"/>
      <c r="H186" s="57"/>
      <c r="I186" s="57"/>
    </row>
    <row r="187" spans="1:9" x14ac:dyDescent="0.2">
      <c r="A187" s="57"/>
      <c r="B187" s="57"/>
      <c r="C187" s="57"/>
      <c r="D187" s="57"/>
      <c r="E187" s="11"/>
      <c r="G187" s="57"/>
      <c r="H187" s="57"/>
      <c r="I187" s="57"/>
    </row>
    <row r="188" spans="1:9" x14ac:dyDescent="0.2">
      <c r="A188" s="57"/>
      <c r="B188" s="57"/>
      <c r="C188" s="57"/>
      <c r="D188" s="57"/>
      <c r="E188" s="11"/>
      <c r="G188" s="57"/>
      <c r="H188" s="57"/>
      <c r="I188" s="57"/>
    </row>
    <row r="189" spans="1:9" x14ac:dyDescent="0.2">
      <c r="A189" s="57"/>
      <c r="B189" s="57"/>
      <c r="C189" s="57"/>
      <c r="D189" s="57"/>
      <c r="E189" s="11"/>
      <c r="G189" s="57"/>
      <c r="H189" s="57"/>
      <c r="I189" s="57"/>
    </row>
    <row r="190" spans="1:9" x14ac:dyDescent="0.2">
      <c r="A190" s="57"/>
      <c r="B190" s="57"/>
      <c r="C190" s="57"/>
      <c r="D190" s="57"/>
      <c r="E190" s="11"/>
      <c r="G190" s="57"/>
      <c r="H190" s="57"/>
      <c r="I190" s="57"/>
    </row>
    <row r="191" spans="1:9" x14ac:dyDescent="0.2">
      <c r="A191" s="57"/>
      <c r="B191" s="57"/>
      <c r="C191" s="57"/>
      <c r="D191" s="57"/>
      <c r="E191" s="11"/>
      <c r="G191" s="57"/>
      <c r="H191" s="57"/>
      <c r="I191" s="57"/>
    </row>
    <row r="192" spans="1:9" x14ac:dyDescent="0.2">
      <c r="A192" s="57"/>
      <c r="B192" s="57"/>
      <c r="C192" s="57"/>
      <c r="D192" s="57"/>
      <c r="E192" s="11"/>
      <c r="G192" s="57"/>
      <c r="H192" s="57"/>
      <c r="I192" s="57"/>
    </row>
    <row r="193" spans="1:9" x14ac:dyDescent="0.2">
      <c r="A193" s="57"/>
      <c r="B193" s="57"/>
      <c r="C193" s="57"/>
      <c r="D193" s="57"/>
      <c r="E193" s="11"/>
      <c r="G193" s="57"/>
      <c r="H193" s="57"/>
      <c r="I193" s="57"/>
    </row>
    <row r="194" spans="1:9" x14ac:dyDescent="0.2">
      <c r="A194" s="57"/>
      <c r="B194" s="57"/>
      <c r="C194" s="57"/>
      <c r="D194" s="57"/>
      <c r="E194" s="11"/>
      <c r="G194" s="57"/>
      <c r="H194" s="57"/>
      <c r="I194" s="57"/>
    </row>
    <row r="195" spans="1:9" x14ac:dyDescent="0.2">
      <c r="A195" s="57"/>
      <c r="B195" s="57"/>
      <c r="C195" s="57"/>
      <c r="D195" s="57"/>
      <c r="E195" s="11"/>
      <c r="G195" s="57"/>
      <c r="H195" s="57"/>
      <c r="I195" s="57"/>
    </row>
    <row r="196" spans="1:9" x14ac:dyDescent="0.2">
      <c r="A196" s="57"/>
      <c r="B196" s="57"/>
      <c r="C196" s="57"/>
      <c r="D196" s="57"/>
      <c r="E196" s="11"/>
      <c r="G196" s="57"/>
      <c r="H196" s="57"/>
      <c r="I196" s="57"/>
    </row>
    <row r="197" spans="1:9" x14ac:dyDescent="0.2">
      <c r="A197" s="57"/>
      <c r="B197" s="57"/>
      <c r="C197" s="57"/>
      <c r="D197" s="57"/>
      <c r="E197" s="11"/>
      <c r="G197" s="57"/>
      <c r="H197" s="57"/>
      <c r="I197" s="57"/>
    </row>
    <row r="198" spans="1:9" x14ac:dyDescent="0.2">
      <c r="A198" s="57"/>
      <c r="B198" s="57"/>
      <c r="C198" s="57"/>
      <c r="D198" s="57"/>
      <c r="E198" s="11"/>
      <c r="G198" s="57"/>
      <c r="H198" s="57"/>
      <c r="I198" s="57"/>
    </row>
    <row r="199" spans="1:9" x14ac:dyDescent="0.2">
      <c r="A199" s="57"/>
      <c r="B199" s="57"/>
      <c r="C199" s="57"/>
      <c r="D199" s="57"/>
      <c r="E199" s="11"/>
      <c r="G199" s="57"/>
      <c r="H199" s="57"/>
      <c r="I199" s="57"/>
    </row>
    <row r="200" spans="1:9" x14ac:dyDescent="0.2">
      <c r="A200" s="57"/>
      <c r="B200" s="57"/>
      <c r="C200" s="57"/>
      <c r="D200" s="57"/>
      <c r="E200" s="11"/>
      <c r="G200" s="57"/>
      <c r="H200" s="57"/>
      <c r="I200" s="57"/>
    </row>
    <row r="201" spans="1:9" x14ac:dyDescent="0.2">
      <c r="A201" s="57"/>
      <c r="B201" s="57"/>
      <c r="C201" s="57"/>
      <c r="D201" s="57"/>
      <c r="E201" s="11"/>
      <c r="G201" s="57"/>
      <c r="H201" s="57"/>
      <c r="I201" s="57"/>
    </row>
    <row r="202" spans="1:9" x14ac:dyDescent="0.2">
      <c r="A202" s="57"/>
      <c r="B202" s="57"/>
      <c r="C202" s="57"/>
      <c r="D202" s="57"/>
      <c r="E202" s="11"/>
      <c r="G202" s="57"/>
      <c r="H202" s="57"/>
      <c r="I202" s="57"/>
    </row>
    <row r="203" spans="1:9" x14ac:dyDescent="0.2">
      <c r="A203" s="57"/>
      <c r="B203" s="57"/>
      <c r="C203" s="57"/>
      <c r="D203" s="57"/>
      <c r="E203" s="11"/>
      <c r="G203" s="57"/>
      <c r="H203" s="57"/>
      <c r="I203" s="57"/>
    </row>
    <row r="204" spans="1:9" x14ac:dyDescent="0.2">
      <c r="A204" s="57"/>
      <c r="B204" s="57"/>
      <c r="C204" s="57"/>
      <c r="D204" s="57"/>
      <c r="E204" s="11"/>
      <c r="G204" s="57"/>
      <c r="H204" s="57"/>
      <c r="I204" s="57"/>
    </row>
    <row r="205" spans="1:9" x14ac:dyDescent="0.2">
      <c r="A205" s="57"/>
      <c r="B205" s="57"/>
      <c r="C205" s="57"/>
      <c r="D205" s="57"/>
      <c r="E205" s="11"/>
      <c r="G205" s="57"/>
      <c r="H205" s="57"/>
      <c r="I205" s="57"/>
    </row>
    <row r="206" spans="1:9" x14ac:dyDescent="0.2">
      <c r="A206" s="57"/>
      <c r="B206" s="57"/>
      <c r="C206" s="57"/>
      <c r="D206" s="57"/>
      <c r="E206" s="11"/>
      <c r="G206" s="57"/>
      <c r="H206" s="57"/>
      <c r="I206" s="57"/>
    </row>
    <row r="207" spans="1:9" x14ac:dyDescent="0.2">
      <c r="A207" s="57"/>
      <c r="B207" s="57"/>
      <c r="C207" s="57"/>
      <c r="D207" s="57"/>
      <c r="E207" s="11"/>
      <c r="G207" s="57"/>
      <c r="H207" s="57"/>
      <c r="I207" s="57"/>
    </row>
    <row r="208" spans="1:9" x14ac:dyDescent="0.2">
      <c r="A208" s="57"/>
      <c r="B208" s="57"/>
      <c r="C208" s="57"/>
      <c r="D208" s="57"/>
      <c r="E208" s="11"/>
      <c r="G208" s="57"/>
      <c r="H208" s="57"/>
      <c r="I208" s="57"/>
    </row>
    <row r="209" spans="1:9" x14ac:dyDescent="0.2">
      <c r="A209" s="57"/>
      <c r="B209" s="57"/>
      <c r="C209" s="57"/>
      <c r="D209" s="57"/>
      <c r="E209" s="11"/>
      <c r="G209" s="57"/>
      <c r="H209" s="57"/>
      <c r="I209" s="57"/>
    </row>
    <row r="210" spans="1:9" x14ac:dyDescent="0.2">
      <c r="A210" s="57"/>
      <c r="B210" s="57"/>
      <c r="C210" s="57"/>
      <c r="D210" s="57"/>
      <c r="E210" s="11"/>
      <c r="G210" s="57"/>
      <c r="H210" s="57"/>
      <c r="I210" s="57"/>
    </row>
    <row r="211" spans="1:9" x14ac:dyDescent="0.2">
      <c r="A211" s="57"/>
      <c r="B211" s="57"/>
      <c r="C211" s="57"/>
      <c r="D211" s="57"/>
      <c r="E211" s="11"/>
      <c r="G211" s="57"/>
      <c r="H211" s="57"/>
      <c r="I211" s="57"/>
    </row>
    <row r="212" spans="1:9" x14ac:dyDescent="0.2">
      <c r="A212" s="57"/>
      <c r="B212" s="57"/>
      <c r="C212" s="57"/>
      <c r="D212" s="57"/>
      <c r="E212" s="11"/>
      <c r="G212" s="57"/>
      <c r="H212" s="57"/>
      <c r="I212" s="57"/>
    </row>
    <row r="213" spans="1:9" x14ac:dyDescent="0.2">
      <c r="A213" s="57"/>
      <c r="B213" s="57"/>
      <c r="C213" s="57"/>
      <c r="D213" s="57"/>
      <c r="E213" s="11"/>
      <c r="G213" s="57"/>
      <c r="H213" s="57"/>
      <c r="I213" s="57"/>
    </row>
    <row r="214" spans="1:9" x14ac:dyDescent="0.2">
      <c r="A214" s="57"/>
      <c r="B214" s="57"/>
      <c r="C214" s="57"/>
      <c r="D214" s="57"/>
      <c r="E214" s="11"/>
      <c r="G214" s="57"/>
      <c r="H214" s="57"/>
      <c r="I214" s="57"/>
    </row>
    <row r="215" spans="1:9" x14ac:dyDescent="0.2">
      <c r="A215" s="57"/>
      <c r="B215" s="57"/>
      <c r="C215" s="57"/>
      <c r="D215" s="57"/>
      <c r="E215" s="11"/>
      <c r="G215" s="57"/>
      <c r="H215" s="57"/>
      <c r="I215" s="57"/>
    </row>
    <row r="216" spans="1:9" x14ac:dyDescent="0.2">
      <c r="A216" s="57"/>
      <c r="B216" s="57"/>
      <c r="C216" s="57"/>
      <c r="D216" s="57"/>
      <c r="E216" s="11"/>
      <c r="G216" s="57"/>
      <c r="H216" s="57"/>
      <c r="I216" s="57"/>
    </row>
    <row r="217" spans="1:9" x14ac:dyDescent="0.2">
      <c r="A217" s="57"/>
      <c r="B217" s="57"/>
      <c r="C217" s="57"/>
      <c r="D217" s="57"/>
      <c r="E217" s="11"/>
      <c r="G217" s="57"/>
      <c r="H217" s="57"/>
      <c r="I217" s="57"/>
    </row>
    <row r="218" spans="1:9" x14ac:dyDescent="0.2">
      <c r="A218" s="57"/>
      <c r="B218" s="57"/>
      <c r="C218" s="57"/>
      <c r="D218" s="57"/>
      <c r="E218" s="11"/>
      <c r="G218" s="57"/>
      <c r="H218" s="57"/>
      <c r="I218" s="57"/>
    </row>
    <row r="219" spans="1:9" x14ac:dyDescent="0.2">
      <c r="A219" s="57"/>
      <c r="B219" s="57"/>
      <c r="C219" s="57"/>
      <c r="D219" s="57"/>
      <c r="E219" s="11"/>
      <c r="G219" s="57"/>
      <c r="H219" s="57"/>
      <c r="I219" s="57"/>
    </row>
    <row r="220" spans="1:9" x14ac:dyDescent="0.2">
      <c r="A220" s="57"/>
      <c r="B220" s="57"/>
      <c r="C220" s="57"/>
      <c r="D220" s="57"/>
      <c r="E220" s="11"/>
      <c r="G220" s="57"/>
      <c r="H220" s="57"/>
      <c r="I220" s="57"/>
    </row>
    <row r="221" spans="1:9" x14ac:dyDescent="0.2">
      <c r="A221" s="57"/>
      <c r="B221" s="57"/>
      <c r="C221" s="57"/>
      <c r="D221" s="57"/>
      <c r="E221" s="11"/>
      <c r="G221" s="57"/>
      <c r="H221" s="57"/>
      <c r="I221" s="57"/>
    </row>
    <row r="222" spans="1:9" x14ac:dyDescent="0.2">
      <c r="A222" s="57"/>
      <c r="B222" s="57"/>
      <c r="C222" s="57"/>
      <c r="D222" s="57"/>
      <c r="E222" s="11"/>
      <c r="G222" s="57"/>
      <c r="H222" s="57"/>
      <c r="I222" s="57"/>
    </row>
    <row r="223" spans="1:9" x14ac:dyDescent="0.2">
      <c r="A223" s="57"/>
      <c r="B223" s="57"/>
      <c r="C223" s="57"/>
      <c r="D223" s="57"/>
      <c r="E223" s="11"/>
      <c r="G223" s="57"/>
      <c r="H223" s="57"/>
      <c r="I223" s="57"/>
    </row>
    <row r="224" spans="1:9" x14ac:dyDescent="0.2">
      <c r="A224" s="57"/>
      <c r="B224" s="57"/>
      <c r="C224" s="57"/>
      <c r="D224" s="57"/>
      <c r="E224" s="11"/>
      <c r="G224" s="57"/>
      <c r="H224" s="57"/>
      <c r="I224" s="57"/>
    </row>
    <row r="225" spans="1:9" x14ac:dyDescent="0.2">
      <c r="A225" s="57"/>
      <c r="B225" s="57"/>
      <c r="C225" s="57"/>
      <c r="D225" s="57"/>
      <c r="E225" s="11"/>
      <c r="G225" s="57"/>
      <c r="H225" s="57"/>
      <c r="I225" s="57"/>
    </row>
    <row r="226" spans="1:9" x14ac:dyDescent="0.2">
      <c r="A226" s="57"/>
      <c r="B226" s="57"/>
      <c r="C226" s="57"/>
      <c r="D226" s="57"/>
      <c r="E226" s="11"/>
      <c r="G226" s="57"/>
      <c r="H226" s="57"/>
      <c r="I226" s="57"/>
    </row>
    <row r="227" spans="1:9" x14ac:dyDescent="0.2">
      <c r="A227" s="57"/>
      <c r="B227" s="57"/>
      <c r="C227" s="57"/>
      <c r="D227" s="57"/>
      <c r="E227" s="11"/>
      <c r="G227" s="57"/>
      <c r="H227" s="57"/>
      <c r="I227" s="57"/>
    </row>
    <row r="228" spans="1:9" x14ac:dyDescent="0.2">
      <c r="A228" s="57"/>
      <c r="B228" s="57"/>
      <c r="C228" s="57"/>
      <c r="D228" s="57"/>
      <c r="E228" s="11"/>
      <c r="G228" s="57"/>
      <c r="H228" s="57"/>
      <c r="I228" s="57"/>
    </row>
    <row r="229" spans="1:9" x14ac:dyDescent="0.2">
      <c r="A229" s="57"/>
      <c r="B229" s="57"/>
      <c r="C229" s="57"/>
      <c r="D229" s="57"/>
      <c r="E229" s="11"/>
      <c r="G229" s="57"/>
      <c r="H229" s="57"/>
      <c r="I229" s="57"/>
    </row>
    <row r="230" spans="1:9" x14ac:dyDescent="0.2">
      <c r="A230" s="57"/>
      <c r="B230" s="57"/>
      <c r="C230" s="57"/>
      <c r="D230" s="57"/>
      <c r="E230" s="11"/>
      <c r="G230" s="57"/>
      <c r="H230" s="57"/>
      <c r="I230" s="57"/>
    </row>
    <row r="231" spans="1:9" x14ac:dyDescent="0.2">
      <c r="A231" s="57"/>
      <c r="B231" s="57"/>
      <c r="C231" s="57"/>
      <c r="D231" s="57"/>
      <c r="E231" s="11"/>
      <c r="G231" s="57"/>
      <c r="H231" s="57"/>
      <c r="I231" s="57"/>
    </row>
    <row r="232" spans="1:9" x14ac:dyDescent="0.2">
      <c r="A232" s="57"/>
      <c r="B232" s="57"/>
      <c r="C232" s="57"/>
      <c r="D232" s="57"/>
      <c r="E232" s="11"/>
      <c r="G232" s="57"/>
      <c r="H232" s="57"/>
      <c r="I232" s="57"/>
    </row>
    <row r="233" spans="1:9" x14ac:dyDescent="0.2">
      <c r="A233" s="57"/>
      <c r="B233" s="57"/>
      <c r="C233" s="57"/>
      <c r="D233" s="57"/>
      <c r="E233" s="11"/>
      <c r="G233" s="57"/>
      <c r="H233" s="57"/>
      <c r="I233" s="57"/>
    </row>
    <row r="234" spans="1:9" x14ac:dyDescent="0.2">
      <c r="A234" s="57"/>
      <c r="B234" s="57"/>
      <c r="C234" s="57"/>
      <c r="D234" s="57"/>
      <c r="E234" s="11"/>
      <c r="G234" s="57"/>
      <c r="H234" s="57"/>
      <c r="I234" s="57"/>
    </row>
    <row r="235" spans="1:9" x14ac:dyDescent="0.2">
      <c r="A235" s="57"/>
      <c r="B235" s="57"/>
      <c r="C235" s="57"/>
      <c r="D235" s="57"/>
      <c r="E235" s="11"/>
      <c r="G235" s="57"/>
      <c r="H235" s="57"/>
      <c r="I235" s="57"/>
    </row>
    <row r="236" spans="1:9" x14ac:dyDescent="0.2">
      <c r="A236" s="57"/>
      <c r="B236" s="57"/>
      <c r="C236" s="57"/>
      <c r="D236" s="57"/>
      <c r="E236" s="11"/>
      <c r="G236" s="57"/>
      <c r="H236" s="57"/>
      <c r="I236" s="57"/>
    </row>
  </sheetData>
  <mergeCells count="1">
    <mergeCell ref="A1:F1"/>
  </mergeCells>
  <conditionalFormatting sqref="F2:F3 F5:F91">
    <cfRule type="cellIs" dxfId="51" priority="2" stopIfTrue="1" operator="between">
      <formula>0.009</formula>
      <formula>-0.009</formula>
    </cfRule>
  </conditionalFormatting>
  <conditionalFormatting sqref="F106:F65536">
    <cfRule type="cellIs" dxfId="50"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124"/>
  <sheetViews>
    <sheetView workbookViewId="0">
      <selection sqref="A1:F1"/>
    </sheetView>
  </sheetViews>
  <sheetFormatPr defaultColWidth="9.140625" defaultRowHeight="11.25" x14ac:dyDescent="0.2"/>
  <cols>
    <col min="1" max="1" width="38.7109375" style="7" bestFit="1" customWidth="1"/>
    <col min="2" max="2" width="32.140625" style="7" bestFit="1" customWidth="1"/>
    <col min="3" max="3" width="35.42578125" style="7" bestFit="1" customWidth="1"/>
    <col min="4" max="4" width="15.42578125" style="7" bestFit="1" customWidth="1"/>
    <col min="5" max="5" width="26" style="10" customWidth="1"/>
    <col min="6" max="6" width="13.5703125" style="11" bestFit="1" customWidth="1"/>
    <col min="7" max="16384" width="9.140625" style="7"/>
  </cols>
  <sheetData>
    <row r="1" spans="1:6" s="1" customFormat="1" ht="15" x14ac:dyDescent="0.2">
      <c r="A1" s="110" t="s">
        <v>962</v>
      </c>
      <c r="B1" s="111"/>
      <c r="C1" s="111"/>
      <c r="D1" s="111"/>
      <c r="E1" s="111"/>
      <c r="F1" s="111"/>
    </row>
    <row r="2" spans="1:6" s="1" customFormat="1" ht="12" x14ac:dyDescent="0.2">
      <c r="E2" s="5"/>
      <c r="F2" s="9"/>
    </row>
    <row r="3" spans="1:6" s="1" customFormat="1" ht="12" x14ac:dyDescent="0.2">
      <c r="A3" s="8" t="s">
        <v>7</v>
      </c>
      <c r="B3" s="2"/>
      <c r="C3" s="3"/>
      <c r="D3" s="3"/>
      <c r="E3" s="4"/>
      <c r="F3" s="9"/>
    </row>
    <row r="4" spans="1:6" s="1" customFormat="1" ht="33.75" x14ac:dyDescent="0.2">
      <c r="A4" s="6" t="s">
        <v>2</v>
      </c>
      <c r="B4" s="6" t="s">
        <v>0</v>
      </c>
      <c r="C4" s="13" t="s">
        <v>528</v>
      </c>
      <c r="D4" s="13" t="s">
        <v>1</v>
      </c>
      <c r="E4" s="52" t="s">
        <v>6</v>
      </c>
      <c r="F4" s="12" t="s">
        <v>3</v>
      </c>
    </row>
    <row r="5" spans="1:6" x14ac:dyDescent="0.2">
      <c r="A5" s="16" t="s">
        <v>103</v>
      </c>
      <c r="B5" s="17"/>
      <c r="C5" s="17"/>
      <c r="D5" s="17"/>
      <c r="E5" s="18"/>
      <c r="F5" s="19"/>
    </row>
    <row r="6" spans="1:6" x14ac:dyDescent="0.2">
      <c r="A6" s="20" t="s">
        <v>20</v>
      </c>
      <c r="B6" s="21"/>
      <c r="C6" s="21"/>
      <c r="D6" s="21"/>
      <c r="E6" s="22"/>
      <c r="F6" s="23"/>
    </row>
    <row r="7" spans="1:6" x14ac:dyDescent="0.2">
      <c r="A7" s="21" t="s">
        <v>132</v>
      </c>
      <c r="B7" s="21" t="s">
        <v>131</v>
      </c>
      <c r="C7" s="21" t="s">
        <v>106</v>
      </c>
      <c r="D7" s="24">
        <v>1542634</v>
      </c>
      <c r="E7" s="22">
        <v>13458.71033</v>
      </c>
      <c r="F7" s="23">
        <v>3.8134955071585002</v>
      </c>
    </row>
    <row r="8" spans="1:6" x14ac:dyDescent="0.2">
      <c r="A8" s="21" t="s">
        <v>315</v>
      </c>
      <c r="B8" s="21" t="s">
        <v>314</v>
      </c>
      <c r="C8" s="21" t="s">
        <v>117</v>
      </c>
      <c r="D8" s="24">
        <v>379302</v>
      </c>
      <c r="E8" s="22">
        <v>10955.758970000001</v>
      </c>
      <c r="F8" s="23">
        <v>3.1042898305402802</v>
      </c>
    </row>
    <row r="9" spans="1:6" x14ac:dyDescent="0.2">
      <c r="A9" s="21" t="s">
        <v>143</v>
      </c>
      <c r="B9" s="21" t="s">
        <v>142</v>
      </c>
      <c r="C9" s="21" t="s">
        <v>144</v>
      </c>
      <c r="D9" s="24">
        <v>311378</v>
      </c>
      <c r="E9" s="22">
        <v>10670.924059999999</v>
      </c>
      <c r="F9" s="23">
        <v>3.0235824950725099</v>
      </c>
    </row>
    <row r="10" spans="1:6" x14ac:dyDescent="0.2">
      <c r="A10" s="21" t="s">
        <v>538</v>
      </c>
      <c r="B10" s="21" t="s">
        <v>537</v>
      </c>
      <c r="C10" s="21" t="s">
        <v>125</v>
      </c>
      <c r="D10" s="24">
        <v>789125</v>
      </c>
      <c r="E10" s="22">
        <v>10332.013629999999</v>
      </c>
      <c r="F10" s="23">
        <v>2.9275529818097601</v>
      </c>
    </row>
    <row r="11" spans="1:6" x14ac:dyDescent="0.2">
      <c r="A11" s="21" t="s">
        <v>127</v>
      </c>
      <c r="B11" s="21" t="s">
        <v>126</v>
      </c>
      <c r="C11" s="21" t="s">
        <v>117</v>
      </c>
      <c r="D11" s="24">
        <v>710246</v>
      </c>
      <c r="E11" s="22">
        <v>9837.6173460000009</v>
      </c>
      <c r="F11" s="23">
        <v>2.7874668991494298</v>
      </c>
    </row>
    <row r="12" spans="1:6" x14ac:dyDescent="0.2">
      <c r="A12" s="21" t="s">
        <v>583</v>
      </c>
      <c r="B12" s="21" t="s">
        <v>582</v>
      </c>
      <c r="C12" s="21" t="s">
        <v>147</v>
      </c>
      <c r="D12" s="24">
        <v>574366</v>
      </c>
      <c r="E12" s="22">
        <v>9819.9355020000003</v>
      </c>
      <c r="F12" s="23">
        <v>2.78245678815076</v>
      </c>
    </row>
    <row r="13" spans="1:6" x14ac:dyDescent="0.2">
      <c r="A13" s="21" t="s">
        <v>116</v>
      </c>
      <c r="B13" s="21" t="s">
        <v>115</v>
      </c>
      <c r="C13" s="21" t="s">
        <v>117</v>
      </c>
      <c r="D13" s="24">
        <v>676969</v>
      </c>
      <c r="E13" s="22">
        <v>9760.5390420000003</v>
      </c>
      <c r="F13" s="23">
        <v>2.7656269338930102</v>
      </c>
    </row>
    <row r="14" spans="1:6" x14ac:dyDescent="0.2">
      <c r="A14" s="21" t="s">
        <v>124</v>
      </c>
      <c r="B14" s="21" t="s">
        <v>123</v>
      </c>
      <c r="C14" s="21" t="s">
        <v>125</v>
      </c>
      <c r="D14" s="24">
        <v>2821539</v>
      </c>
      <c r="E14" s="22">
        <v>9184.1094450000001</v>
      </c>
      <c r="F14" s="23">
        <v>2.6022968952448999</v>
      </c>
    </row>
    <row r="15" spans="1:6" x14ac:dyDescent="0.2">
      <c r="A15" s="21" t="s">
        <v>436</v>
      </c>
      <c r="B15" s="21" t="s">
        <v>435</v>
      </c>
      <c r="C15" s="21" t="s">
        <v>106</v>
      </c>
      <c r="D15" s="24">
        <v>1207971</v>
      </c>
      <c r="E15" s="22">
        <v>8835.0998940000009</v>
      </c>
      <c r="F15" s="23">
        <v>2.5034058186068102</v>
      </c>
    </row>
    <row r="16" spans="1:6" x14ac:dyDescent="0.2">
      <c r="A16" s="21" t="s">
        <v>164</v>
      </c>
      <c r="B16" s="21" t="s">
        <v>163</v>
      </c>
      <c r="C16" s="21" t="s">
        <v>165</v>
      </c>
      <c r="D16" s="24">
        <v>156226</v>
      </c>
      <c r="E16" s="22">
        <v>8740.0635700000003</v>
      </c>
      <c r="F16" s="23">
        <v>2.4764774884990501</v>
      </c>
    </row>
    <row r="17" spans="1:6" x14ac:dyDescent="0.2">
      <c r="A17" s="21" t="s">
        <v>652</v>
      </c>
      <c r="B17" s="21" t="s">
        <v>651</v>
      </c>
      <c r="C17" s="21" t="s">
        <v>230</v>
      </c>
      <c r="D17" s="24">
        <v>831373</v>
      </c>
      <c r="E17" s="22">
        <v>8513.2595199999996</v>
      </c>
      <c r="F17" s="23">
        <v>2.4122130675795801</v>
      </c>
    </row>
    <row r="18" spans="1:6" x14ac:dyDescent="0.2">
      <c r="A18" s="21" t="s">
        <v>723</v>
      </c>
      <c r="B18" s="21" t="s">
        <v>722</v>
      </c>
      <c r="C18" s="21" t="s">
        <v>199</v>
      </c>
      <c r="D18" s="24">
        <v>214084</v>
      </c>
      <c r="E18" s="22">
        <v>8406.0082600000005</v>
      </c>
      <c r="F18" s="23">
        <v>2.3818236626426601</v>
      </c>
    </row>
    <row r="19" spans="1:6" x14ac:dyDescent="0.2">
      <c r="A19" s="21" t="s">
        <v>493</v>
      </c>
      <c r="B19" s="21" t="s">
        <v>492</v>
      </c>
      <c r="C19" s="21" t="s">
        <v>215</v>
      </c>
      <c r="D19" s="24">
        <v>1088593</v>
      </c>
      <c r="E19" s="22">
        <v>8167.7132789999996</v>
      </c>
      <c r="F19" s="23">
        <v>2.31430331209345</v>
      </c>
    </row>
    <row r="20" spans="1:6" x14ac:dyDescent="0.2">
      <c r="A20" s="21" t="s">
        <v>530</v>
      </c>
      <c r="B20" s="21" t="s">
        <v>529</v>
      </c>
      <c r="C20" s="21" t="s">
        <v>125</v>
      </c>
      <c r="D20" s="24">
        <v>1908750</v>
      </c>
      <c r="E20" s="22">
        <v>8073.0581249999996</v>
      </c>
      <c r="F20" s="23">
        <v>2.2874829856537202</v>
      </c>
    </row>
    <row r="21" spans="1:6" x14ac:dyDescent="0.2">
      <c r="A21" s="21" t="s">
        <v>799</v>
      </c>
      <c r="B21" s="21" t="s">
        <v>798</v>
      </c>
      <c r="C21" s="21" t="s">
        <v>491</v>
      </c>
      <c r="D21" s="24">
        <v>359752</v>
      </c>
      <c r="E21" s="22">
        <v>7995.1284480000004</v>
      </c>
      <c r="F21" s="23">
        <v>2.2654017857595901</v>
      </c>
    </row>
    <row r="22" spans="1:6" x14ac:dyDescent="0.2">
      <c r="A22" s="21" t="s">
        <v>801</v>
      </c>
      <c r="B22" s="21" t="s">
        <v>800</v>
      </c>
      <c r="C22" s="21" t="s">
        <v>369</v>
      </c>
      <c r="D22" s="24">
        <v>18452381</v>
      </c>
      <c r="E22" s="22">
        <v>7871.7857350000004</v>
      </c>
      <c r="F22" s="23">
        <v>2.2304529035611398</v>
      </c>
    </row>
    <row r="23" spans="1:6" x14ac:dyDescent="0.2">
      <c r="A23" s="21" t="s">
        <v>572</v>
      </c>
      <c r="B23" s="21" t="s">
        <v>571</v>
      </c>
      <c r="C23" s="21" t="s">
        <v>190</v>
      </c>
      <c r="D23" s="24">
        <v>814605</v>
      </c>
      <c r="E23" s="22">
        <v>7299.2681030000003</v>
      </c>
      <c r="F23" s="23">
        <v>2.0682313114570001</v>
      </c>
    </row>
    <row r="24" spans="1:6" x14ac:dyDescent="0.2">
      <c r="A24" s="21" t="s">
        <v>137</v>
      </c>
      <c r="B24" s="21" t="s">
        <v>136</v>
      </c>
      <c r="C24" s="21" t="s">
        <v>138</v>
      </c>
      <c r="D24" s="24">
        <v>96491</v>
      </c>
      <c r="E24" s="22">
        <v>7149.0181899999998</v>
      </c>
      <c r="F24" s="23">
        <v>2.0256583342454202</v>
      </c>
    </row>
    <row r="25" spans="1:6" x14ac:dyDescent="0.2">
      <c r="A25" s="21" t="s">
        <v>209</v>
      </c>
      <c r="B25" s="21" t="s">
        <v>208</v>
      </c>
      <c r="C25" s="21" t="s">
        <v>156</v>
      </c>
      <c r="D25" s="24">
        <v>375805</v>
      </c>
      <c r="E25" s="22">
        <v>7101.9628899999998</v>
      </c>
      <c r="F25" s="23">
        <v>2.01232532010527</v>
      </c>
    </row>
    <row r="26" spans="1:6" x14ac:dyDescent="0.2">
      <c r="A26" s="21" t="s">
        <v>105</v>
      </c>
      <c r="B26" s="21" t="s">
        <v>104</v>
      </c>
      <c r="C26" s="21" t="s">
        <v>106</v>
      </c>
      <c r="D26" s="24">
        <v>726842</v>
      </c>
      <c r="E26" s="22">
        <v>6912.2674200000001</v>
      </c>
      <c r="F26" s="23">
        <v>1.9585755324334999</v>
      </c>
    </row>
    <row r="27" spans="1:6" x14ac:dyDescent="0.2">
      <c r="A27" s="21" t="s">
        <v>749</v>
      </c>
      <c r="B27" s="21" t="s">
        <v>748</v>
      </c>
      <c r="C27" s="21" t="s">
        <v>141</v>
      </c>
      <c r="D27" s="24">
        <v>377497</v>
      </c>
      <c r="E27" s="22">
        <v>6797.9659760000004</v>
      </c>
      <c r="F27" s="23">
        <v>1.92618847360929</v>
      </c>
    </row>
    <row r="28" spans="1:6" x14ac:dyDescent="0.2">
      <c r="A28" s="21" t="s">
        <v>149</v>
      </c>
      <c r="B28" s="21" t="s">
        <v>148</v>
      </c>
      <c r="C28" s="21" t="s">
        <v>150</v>
      </c>
      <c r="D28" s="24">
        <v>396034</v>
      </c>
      <c r="E28" s="22">
        <v>6740.4986799999997</v>
      </c>
      <c r="F28" s="23">
        <v>1.9099052436614701</v>
      </c>
    </row>
    <row r="29" spans="1:6" x14ac:dyDescent="0.2">
      <c r="A29" s="21" t="s">
        <v>287</v>
      </c>
      <c r="B29" s="21" t="s">
        <v>286</v>
      </c>
      <c r="C29" s="21" t="s">
        <v>106</v>
      </c>
      <c r="D29" s="24">
        <v>329415</v>
      </c>
      <c r="E29" s="22">
        <v>6564.2527049999999</v>
      </c>
      <c r="F29" s="23">
        <v>1.8599663403536899</v>
      </c>
    </row>
    <row r="30" spans="1:6" x14ac:dyDescent="0.2">
      <c r="A30" s="21" t="s">
        <v>108</v>
      </c>
      <c r="B30" s="21" t="s">
        <v>107</v>
      </c>
      <c r="C30" s="21" t="s">
        <v>106</v>
      </c>
      <c r="D30" s="24">
        <v>486855</v>
      </c>
      <c r="E30" s="22">
        <v>6562.8054000000002</v>
      </c>
      <c r="F30" s="23">
        <v>1.85955624971501</v>
      </c>
    </row>
    <row r="31" spans="1:6" x14ac:dyDescent="0.2">
      <c r="A31" s="21" t="s">
        <v>727</v>
      </c>
      <c r="B31" s="21" t="s">
        <v>726</v>
      </c>
      <c r="C31" s="21" t="s">
        <v>156</v>
      </c>
      <c r="D31" s="24">
        <v>416180</v>
      </c>
      <c r="E31" s="22">
        <v>6558.5806199999997</v>
      </c>
      <c r="F31" s="23">
        <v>1.8583591677395701</v>
      </c>
    </row>
    <row r="32" spans="1:6" x14ac:dyDescent="0.2">
      <c r="A32" s="21" t="s">
        <v>769</v>
      </c>
      <c r="B32" s="21" t="s">
        <v>768</v>
      </c>
      <c r="C32" s="21" t="s">
        <v>125</v>
      </c>
      <c r="D32" s="24">
        <v>4294252</v>
      </c>
      <c r="E32" s="22">
        <v>6398.8649050000004</v>
      </c>
      <c r="F32" s="23">
        <v>1.8131040766765401</v>
      </c>
    </row>
    <row r="33" spans="1:6" x14ac:dyDescent="0.2">
      <c r="A33" s="21" t="s">
        <v>174</v>
      </c>
      <c r="B33" s="21" t="s">
        <v>173</v>
      </c>
      <c r="C33" s="21" t="s">
        <v>172</v>
      </c>
      <c r="D33" s="24">
        <v>2191879</v>
      </c>
      <c r="E33" s="22">
        <v>6384.9435270000004</v>
      </c>
      <c r="F33" s="23">
        <v>1.8091594853186199</v>
      </c>
    </row>
    <row r="34" spans="1:6" x14ac:dyDescent="0.2">
      <c r="A34" s="21" t="s">
        <v>779</v>
      </c>
      <c r="B34" s="21" t="s">
        <v>778</v>
      </c>
      <c r="C34" s="21" t="s">
        <v>183</v>
      </c>
      <c r="D34" s="24">
        <v>209500</v>
      </c>
      <c r="E34" s="22">
        <v>5751.6130000000003</v>
      </c>
      <c r="F34" s="23">
        <v>1.6297066952635999</v>
      </c>
    </row>
    <row r="35" spans="1:6" x14ac:dyDescent="0.2">
      <c r="A35" s="21" t="s">
        <v>234</v>
      </c>
      <c r="B35" s="21" t="s">
        <v>233</v>
      </c>
      <c r="C35" s="21" t="s">
        <v>135</v>
      </c>
      <c r="D35" s="24">
        <v>1446582</v>
      </c>
      <c r="E35" s="22">
        <v>5622.1409430000003</v>
      </c>
      <c r="F35" s="23">
        <v>1.5930210771348401</v>
      </c>
    </row>
    <row r="36" spans="1:6" x14ac:dyDescent="0.2">
      <c r="A36" s="21" t="s">
        <v>236</v>
      </c>
      <c r="B36" s="21" t="s">
        <v>235</v>
      </c>
      <c r="C36" s="21" t="s">
        <v>237</v>
      </c>
      <c r="D36" s="24">
        <v>3929922</v>
      </c>
      <c r="E36" s="22">
        <v>5606.8197170000003</v>
      </c>
      <c r="F36" s="23">
        <v>1.58867984197318</v>
      </c>
    </row>
    <row r="37" spans="1:6" x14ac:dyDescent="0.2">
      <c r="A37" s="21" t="s">
        <v>803</v>
      </c>
      <c r="B37" s="21" t="s">
        <v>802</v>
      </c>
      <c r="C37" s="21" t="s">
        <v>491</v>
      </c>
      <c r="D37" s="24">
        <v>475279</v>
      </c>
      <c r="E37" s="22">
        <v>5546.030651</v>
      </c>
      <c r="F37" s="23">
        <v>1.5714553959162201</v>
      </c>
    </row>
    <row r="38" spans="1:6" x14ac:dyDescent="0.2">
      <c r="A38" s="21" t="s">
        <v>805</v>
      </c>
      <c r="B38" s="21" t="s">
        <v>804</v>
      </c>
      <c r="C38" s="21" t="s">
        <v>215</v>
      </c>
      <c r="D38" s="24">
        <v>1080134</v>
      </c>
      <c r="E38" s="22">
        <v>5511.3837350000003</v>
      </c>
      <c r="F38" s="23">
        <v>1.5616382696639</v>
      </c>
    </row>
    <row r="39" spans="1:6" x14ac:dyDescent="0.2">
      <c r="A39" s="21" t="s">
        <v>454</v>
      </c>
      <c r="B39" s="21" t="s">
        <v>453</v>
      </c>
      <c r="C39" s="21" t="s">
        <v>117</v>
      </c>
      <c r="D39" s="24">
        <v>112867</v>
      </c>
      <c r="E39" s="22">
        <v>5443.0110750000003</v>
      </c>
      <c r="F39" s="23">
        <v>1.54226502918771</v>
      </c>
    </row>
    <row r="40" spans="1:6" x14ac:dyDescent="0.2">
      <c r="A40" s="21" t="s">
        <v>540</v>
      </c>
      <c r="B40" s="21" t="s">
        <v>539</v>
      </c>
      <c r="C40" s="21" t="s">
        <v>117</v>
      </c>
      <c r="D40" s="24">
        <v>796016</v>
      </c>
      <c r="E40" s="22">
        <v>5337.2872799999996</v>
      </c>
      <c r="F40" s="23">
        <v>1.5123084280464001</v>
      </c>
    </row>
    <row r="41" spans="1:6" x14ac:dyDescent="0.2">
      <c r="A41" s="21" t="s">
        <v>146</v>
      </c>
      <c r="B41" s="21" t="s">
        <v>145</v>
      </c>
      <c r="C41" s="21" t="s">
        <v>147</v>
      </c>
      <c r="D41" s="24">
        <v>334731</v>
      </c>
      <c r="E41" s="22">
        <v>5336.6163329999999</v>
      </c>
      <c r="F41" s="23">
        <v>1.5121183167127501</v>
      </c>
    </row>
    <row r="42" spans="1:6" x14ac:dyDescent="0.2">
      <c r="A42" s="21" t="s">
        <v>313</v>
      </c>
      <c r="B42" s="21" t="s">
        <v>312</v>
      </c>
      <c r="C42" s="21" t="s">
        <v>190</v>
      </c>
      <c r="D42" s="24">
        <v>270864</v>
      </c>
      <c r="E42" s="22">
        <v>5332.7704320000003</v>
      </c>
      <c r="F42" s="23">
        <v>1.5110285892555999</v>
      </c>
    </row>
    <row r="43" spans="1:6" x14ac:dyDescent="0.2">
      <c r="A43" s="21" t="s">
        <v>192</v>
      </c>
      <c r="B43" s="21" t="s">
        <v>191</v>
      </c>
      <c r="C43" s="21" t="s">
        <v>193</v>
      </c>
      <c r="D43" s="24">
        <v>759277</v>
      </c>
      <c r="E43" s="22">
        <v>5295.1977980000001</v>
      </c>
      <c r="F43" s="23">
        <v>1.5003824673436299</v>
      </c>
    </row>
    <row r="44" spans="1:6" x14ac:dyDescent="0.2">
      <c r="A44" s="21" t="s">
        <v>676</v>
      </c>
      <c r="B44" s="21" t="s">
        <v>675</v>
      </c>
      <c r="C44" s="21" t="s">
        <v>215</v>
      </c>
      <c r="D44" s="24">
        <v>580770</v>
      </c>
      <c r="E44" s="22">
        <v>5067.2182499999999</v>
      </c>
      <c r="F44" s="23">
        <v>1.4357849716917499</v>
      </c>
    </row>
    <row r="45" spans="1:6" x14ac:dyDescent="0.2">
      <c r="A45" s="21" t="s">
        <v>807</v>
      </c>
      <c r="B45" s="21" t="s">
        <v>806</v>
      </c>
      <c r="C45" s="21" t="s">
        <v>144</v>
      </c>
      <c r="D45" s="24">
        <v>192895</v>
      </c>
      <c r="E45" s="22">
        <v>4985.1783800000003</v>
      </c>
      <c r="F45" s="23">
        <v>1.41253915779267</v>
      </c>
    </row>
    <row r="46" spans="1:6" x14ac:dyDescent="0.2">
      <c r="A46" s="21" t="s">
        <v>809</v>
      </c>
      <c r="B46" s="21" t="s">
        <v>808</v>
      </c>
      <c r="C46" s="21" t="s">
        <v>183</v>
      </c>
      <c r="D46" s="24">
        <v>1153680</v>
      </c>
      <c r="E46" s="22">
        <v>4750.2773999999999</v>
      </c>
      <c r="F46" s="23">
        <v>1.34598048984509</v>
      </c>
    </row>
    <row r="47" spans="1:6" x14ac:dyDescent="0.2">
      <c r="A47" s="21" t="s">
        <v>388</v>
      </c>
      <c r="B47" s="21" t="s">
        <v>387</v>
      </c>
      <c r="C47" s="21" t="s">
        <v>193</v>
      </c>
      <c r="D47" s="24">
        <v>419015</v>
      </c>
      <c r="E47" s="22">
        <v>4731.9363949999997</v>
      </c>
      <c r="F47" s="23">
        <v>1.34078360704954</v>
      </c>
    </row>
    <row r="48" spans="1:6" x14ac:dyDescent="0.2">
      <c r="A48" s="21" t="s">
        <v>241</v>
      </c>
      <c r="B48" s="21" t="s">
        <v>240</v>
      </c>
      <c r="C48" s="21" t="s">
        <v>125</v>
      </c>
      <c r="D48" s="24">
        <v>99216</v>
      </c>
      <c r="E48" s="22">
        <v>4640.8284000000003</v>
      </c>
      <c r="F48" s="23">
        <v>1.31496836018861</v>
      </c>
    </row>
    <row r="49" spans="1:9" x14ac:dyDescent="0.2">
      <c r="A49" s="21" t="s">
        <v>721</v>
      </c>
      <c r="B49" s="21" t="s">
        <v>720</v>
      </c>
      <c r="C49" s="21" t="s">
        <v>106</v>
      </c>
      <c r="D49" s="24">
        <v>2185884</v>
      </c>
      <c r="E49" s="22">
        <v>4217.226001</v>
      </c>
      <c r="F49" s="23">
        <v>1.19494156669954</v>
      </c>
    </row>
    <row r="50" spans="1:9" x14ac:dyDescent="0.2">
      <c r="A50" s="21" t="s">
        <v>729</v>
      </c>
      <c r="B50" s="21" t="s">
        <v>728</v>
      </c>
      <c r="C50" s="21" t="s">
        <v>215</v>
      </c>
      <c r="D50" s="24">
        <v>1527682</v>
      </c>
      <c r="E50" s="22">
        <v>4205.7085459999998</v>
      </c>
      <c r="F50" s="23">
        <v>1.19167812155365</v>
      </c>
    </row>
    <row r="51" spans="1:9" x14ac:dyDescent="0.2">
      <c r="A51" s="21" t="s">
        <v>697</v>
      </c>
      <c r="B51" s="21" t="s">
        <v>696</v>
      </c>
      <c r="C51" s="21" t="s">
        <v>199</v>
      </c>
      <c r="D51" s="24">
        <v>248888</v>
      </c>
      <c r="E51" s="22">
        <v>4196.5005680000004</v>
      </c>
      <c r="F51" s="23">
        <v>1.1890690615566599</v>
      </c>
    </row>
    <row r="52" spans="1:9" x14ac:dyDescent="0.2">
      <c r="A52" s="21" t="s">
        <v>777</v>
      </c>
      <c r="B52" s="21" t="s">
        <v>776</v>
      </c>
      <c r="C52" s="21" t="s">
        <v>199</v>
      </c>
      <c r="D52" s="24">
        <v>138558</v>
      </c>
      <c r="E52" s="22">
        <v>4170.4572420000004</v>
      </c>
      <c r="F52" s="23">
        <v>1.18168974331166</v>
      </c>
    </row>
    <row r="53" spans="1:9" x14ac:dyDescent="0.2">
      <c r="A53" s="21" t="s">
        <v>811</v>
      </c>
      <c r="B53" s="21" t="s">
        <v>810</v>
      </c>
      <c r="C53" s="21" t="s">
        <v>255</v>
      </c>
      <c r="D53" s="24">
        <v>596181</v>
      </c>
      <c r="E53" s="22">
        <v>4114.8412619999999</v>
      </c>
      <c r="F53" s="23">
        <v>1.1659310796168501</v>
      </c>
    </row>
    <row r="54" spans="1:9" x14ac:dyDescent="0.2">
      <c r="A54" s="21" t="s">
        <v>813</v>
      </c>
      <c r="B54" s="21" t="s">
        <v>812</v>
      </c>
      <c r="C54" s="21" t="s">
        <v>575</v>
      </c>
      <c r="D54" s="24">
        <v>50109</v>
      </c>
      <c r="E54" s="22">
        <v>3533.6866799999998</v>
      </c>
      <c r="F54" s="23">
        <v>1.00126222702393</v>
      </c>
    </row>
    <row r="55" spans="1:9" x14ac:dyDescent="0.2">
      <c r="A55" s="21" t="s">
        <v>426</v>
      </c>
      <c r="B55" s="21" t="s">
        <v>425</v>
      </c>
      <c r="C55" s="21" t="s">
        <v>138</v>
      </c>
      <c r="D55" s="24">
        <v>304510</v>
      </c>
      <c r="E55" s="22">
        <v>3394.3729699999999</v>
      </c>
      <c r="F55" s="23">
        <v>0.96178799850247199</v>
      </c>
    </row>
    <row r="56" spans="1:9" x14ac:dyDescent="0.2">
      <c r="A56" s="21" t="s">
        <v>393</v>
      </c>
      <c r="B56" s="21" t="s">
        <v>392</v>
      </c>
      <c r="C56" s="21" t="s">
        <v>394</v>
      </c>
      <c r="D56" s="24">
        <v>390616</v>
      </c>
      <c r="E56" s="22">
        <v>2976.298612</v>
      </c>
      <c r="F56" s="23">
        <v>0.84332756308189805</v>
      </c>
    </row>
    <row r="57" spans="1:9" x14ac:dyDescent="0.2">
      <c r="A57" s="21" t="s">
        <v>815</v>
      </c>
      <c r="B57" s="21" t="s">
        <v>814</v>
      </c>
      <c r="C57" s="21" t="s">
        <v>199</v>
      </c>
      <c r="D57" s="24">
        <v>61164</v>
      </c>
      <c r="E57" s="22">
        <v>2884.2495840000001</v>
      </c>
      <c r="F57" s="23">
        <v>0.81724567662255099</v>
      </c>
    </row>
    <row r="58" spans="1:9" x14ac:dyDescent="0.2">
      <c r="A58" s="20" t="s">
        <v>27</v>
      </c>
      <c r="B58" s="20"/>
      <c r="C58" s="20"/>
      <c r="D58" s="20"/>
      <c r="E58" s="25">
        <f>SUM(E7:E57)</f>
        <v>337743.80482600001</v>
      </c>
      <c r="F58" s="26">
        <f>SUM(F7:F57)</f>
        <v>95.698952625765202</v>
      </c>
      <c r="G58" s="14"/>
      <c r="H58" s="14"/>
      <c r="I58" s="14"/>
    </row>
    <row r="59" spans="1:9" x14ac:dyDescent="0.2">
      <c r="A59" s="21"/>
      <c r="B59" s="21"/>
      <c r="C59" s="21"/>
      <c r="D59" s="21"/>
      <c r="E59" s="22"/>
      <c r="F59" s="23"/>
    </row>
    <row r="60" spans="1:9" x14ac:dyDescent="0.2">
      <c r="A60" s="20" t="s">
        <v>37</v>
      </c>
      <c r="B60" s="20"/>
      <c r="C60" s="20"/>
      <c r="D60" s="20"/>
      <c r="E60" s="25">
        <f>E58</f>
        <v>337743.80482600001</v>
      </c>
      <c r="F60" s="26">
        <f>F58</f>
        <v>95.698952625765202</v>
      </c>
      <c r="G60" s="14"/>
      <c r="H60" s="14"/>
      <c r="I60" s="14"/>
    </row>
    <row r="61" spans="1:9" x14ac:dyDescent="0.2">
      <c r="A61" s="20"/>
      <c r="B61" s="20"/>
      <c r="C61" s="20"/>
      <c r="D61" s="20"/>
      <c r="E61" s="25"/>
      <c r="F61" s="26"/>
      <c r="G61" s="14"/>
      <c r="H61" s="14"/>
      <c r="I61" s="14"/>
    </row>
    <row r="62" spans="1:9" x14ac:dyDescent="0.2">
      <c r="A62" s="20" t="s">
        <v>39</v>
      </c>
      <c r="B62" s="20"/>
      <c r="C62" s="20"/>
      <c r="D62" s="20"/>
      <c r="E62" s="25">
        <f>E64-(E58)</f>
        <v>15179.393975100014</v>
      </c>
      <c r="F62" s="26">
        <f>F64-(F58)</f>
        <v>4.3010473742347983</v>
      </c>
      <c r="G62" s="14"/>
      <c r="H62" s="14"/>
      <c r="I62" s="14"/>
    </row>
    <row r="63" spans="1:9" x14ac:dyDescent="0.2">
      <c r="A63" s="20"/>
      <c r="B63" s="20"/>
      <c r="C63" s="20"/>
      <c r="D63" s="20"/>
      <c r="E63" s="25"/>
      <c r="F63" s="26"/>
      <c r="G63" s="14"/>
      <c r="H63" s="14"/>
      <c r="I63" s="14"/>
    </row>
    <row r="64" spans="1:9" x14ac:dyDescent="0.2">
      <c r="A64" s="27" t="s">
        <v>38</v>
      </c>
      <c r="B64" s="27"/>
      <c r="C64" s="27"/>
      <c r="D64" s="27"/>
      <c r="E64" s="28">
        <v>352923.19880110002</v>
      </c>
      <c r="F64" s="29">
        <v>100</v>
      </c>
      <c r="G64" s="14"/>
      <c r="H64" s="14"/>
      <c r="I64" s="14"/>
    </row>
    <row r="66" spans="1:4" x14ac:dyDescent="0.2">
      <c r="A66" s="14" t="s">
        <v>41</v>
      </c>
    </row>
    <row r="67" spans="1:4" x14ac:dyDescent="0.2">
      <c r="A67" s="14" t="s">
        <v>42</v>
      </c>
    </row>
    <row r="68" spans="1:4" x14ac:dyDescent="0.2">
      <c r="A68" s="14" t="s">
        <v>43</v>
      </c>
      <c r="B68" s="14"/>
      <c r="C68" s="30" t="s">
        <v>987</v>
      </c>
      <c r="D68" s="14" t="s">
        <v>44</v>
      </c>
    </row>
    <row r="69" spans="1:4" x14ac:dyDescent="0.2">
      <c r="A69" s="7" t="s">
        <v>46</v>
      </c>
      <c r="C69" s="31">
        <v>172.55420000000001</v>
      </c>
      <c r="D69" s="31">
        <v>187.9144</v>
      </c>
    </row>
    <row r="70" spans="1:4" x14ac:dyDescent="0.2">
      <c r="A70" s="7" t="s">
        <v>47</v>
      </c>
      <c r="C70" s="31">
        <v>19.688500000000001</v>
      </c>
      <c r="D70" s="31">
        <v>21.441099999999999</v>
      </c>
    </row>
    <row r="71" spans="1:4" x14ac:dyDescent="0.2">
      <c r="A71" s="7" t="s">
        <v>48</v>
      </c>
      <c r="C71" s="31">
        <v>189.1645</v>
      </c>
      <c r="D71" s="31">
        <v>206.73699999999999</v>
      </c>
    </row>
    <row r="72" spans="1:4" x14ac:dyDescent="0.2">
      <c r="A72" s="7" t="s">
        <v>49</v>
      </c>
      <c r="C72" s="31">
        <v>22.4483</v>
      </c>
      <c r="D72" s="31">
        <v>24.5306</v>
      </c>
    </row>
    <row r="74" spans="1:4" x14ac:dyDescent="0.2">
      <c r="A74" s="7" t="s">
        <v>54</v>
      </c>
    </row>
    <row r="75" spans="1:4" x14ac:dyDescent="0.2">
      <c r="A75" s="7" t="s">
        <v>988</v>
      </c>
    </row>
    <row r="77" spans="1:4" x14ac:dyDescent="0.2">
      <c r="A77" s="14" t="s">
        <v>50</v>
      </c>
      <c r="D77" s="30" t="s">
        <v>56</v>
      </c>
    </row>
    <row r="79" spans="1:4" x14ac:dyDescent="0.2">
      <c r="A79" s="14" t="s">
        <v>281</v>
      </c>
      <c r="D79" s="36">
        <v>0.4319010091497818</v>
      </c>
    </row>
    <row r="81" spans="1:9" x14ac:dyDescent="0.2">
      <c r="A81" s="14" t="s">
        <v>957</v>
      </c>
      <c r="D81" s="30" t="s">
        <v>56</v>
      </c>
    </row>
    <row r="83" spans="1:9" x14ac:dyDescent="0.2">
      <c r="A83" s="56" t="s">
        <v>958</v>
      </c>
      <c r="B83" s="57"/>
      <c r="C83" s="57"/>
      <c r="D83" s="57"/>
      <c r="E83" s="11"/>
      <c r="G83" s="57"/>
      <c r="H83" s="57"/>
      <c r="I83" s="57"/>
    </row>
    <row r="84" spans="1:9" x14ac:dyDescent="0.2">
      <c r="A84" s="66"/>
      <c r="B84" s="57"/>
      <c r="C84" s="57"/>
      <c r="D84" s="57"/>
      <c r="E84" s="11"/>
      <c r="G84" s="57"/>
      <c r="H84" s="57"/>
      <c r="I84" s="57"/>
    </row>
    <row r="85" spans="1:9" x14ac:dyDescent="0.2">
      <c r="A85" s="56" t="s">
        <v>993</v>
      </c>
      <c r="B85" s="57"/>
      <c r="C85" s="57"/>
      <c r="D85" s="57"/>
      <c r="E85" s="11"/>
      <c r="G85" s="57"/>
      <c r="H85" s="57"/>
      <c r="I85" s="57"/>
    </row>
    <row r="86" spans="1:9" x14ac:dyDescent="0.2">
      <c r="A86" s="66"/>
      <c r="B86" s="57"/>
      <c r="C86" s="57"/>
      <c r="D86" s="57"/>
      <c r="E86" s="11"/>
      <c r="G86" s="57"/>
      <c r="H86" s="57"/>
      <c r="I86" s="57"/>
    </row>
    <row r="87" spans="1:9" x14ac:dyDescent="0.2">
      <c r="A87" s="57"/>
      <c r="B87" s="57"/>
      <c r="C87" s="57"/>
      <c r="D87" s="57"/>
      <c r="E87" s="11"/>
      <c r="G87" s="57"/>
      <c r="H87" s="57"/>
      <c r="I87" s="57"/>
    </row>
    <row r="88" spans="1:9" x14ac:dyDescent="0.2">
      <c r="A88" s="57"/>
      <c r="B88" s="57"/>
      <c r="C88" s="57"/>
      <c r="D88" s="57"/>
      <c r="E88" s="11"/>
      <c r="G88" s="57"/>
      <c r="H88" s="57"/>
      <c r="I88" s="57"/>
    </row>
    <row r="89" spans="1:9" x14ac:dyDescent="0.2">
      <c r="A89" s="57"/>
      <c r="B89" s="57"/>
      <c r="C89" s="57"/>
      <c r="D89" s="57"/>
      <c r="E89" s="11"/>
      <c r="G89" s="57"/>
      <c r="H89" s="57"/>
      <c r="I89" s="57"/>
    </row>
    <row r="90" spans="1:9" x14ac:dyDescent="0.2">
      <c r="A90" s="57"/>
      <c r="B90" s="57"/>
      <c r="C90" s="57"/>
      <c r="D90" s="57"/>
      <c r="E90" s="11"/>
      <c r="G90" s="57"/>
      <c r="H90" s="57"/>
      <c r="I90" s="57"/>
    </row>
    <row r="91" spans="1:9" x14ac:dyDescent="0.2">
      <c r="A91" s="57"/>
      <c r="B91" s="57"/>
      <c r="C91" s="57"/>
      <c r="D91" s="57"/>
      <c r="E91" s="11"/>
      <c r="G91" s="57"/>
      <c r="H91" s="57"/>
      <c r="I91" s="57"/>
    </row>
    <row r="92" spans="1:9" x14ac:dyDescent="0.2">
      <c r="A92" s="57"/>
      <c r="B92" s="57"/>
      <c r="C92" s="57"/>
      <c r="D92" s="57"/>
      <c r="E92" s="11"/>
      <c r="G92" s="57"/>
      <c r="H92" s="57"/>
      <c r="I92" s="57"/>
    </row>
    <row r="93" spans="1:9" x14ac:dyDescent="0.2">
      <c r="A93" s="57"/>
      <c r="B93" s="57"/>
      <c r="C93" s="57"/>
      <c r="D93" s="57"/>
      <c r="E93" s="11"/>
      <c r="G93" s="57"/>
      <c r="H93" s="57"/>
      <c r="I93" s="57"/>
    </row>
    <row r="94" spans="1:9" x14ac:dyDescent="0.2">
      <c r="A94" s="57"/>
      <c r="B94" s="57"/>
      <c r="C94" s="57"/>
      <c r="D94" s="57"/>
      <c r="E94" s="11"/>
      <c r="G94" s="57"/>
      <c r="H94" s="57"/>
      <c r="I94" s="57"/>
    </row>
    <row r="95" spans="1:9" x14ac:dyDescent="0.2">
      <c r="A95" s="57"/>
      <c r="B95" s="57"/>
      <c r="C95" s="57"/>
      <c r="D95" s="57"/>
      <c r="E95" s="11"/>
      <c r="G95" s="57"/>
      <c r="H95" s="57"/>
      <c r="I95" s="57"/>
    </row>
    <row r="96" spans="1:9" x14ac:dyDescent="0.2">
      <c r="A96" s="57"/>
      <c r="B96" s="57"/>
      <c r="C96" s="57"/>
      <c r="D96" s="57"/>
      <c r="E96" s="11"/>
      <c r="G96" s="57"/>
      <c r="H96" s="57"/>
      <c r="I96" s="57"/>
    </row>
    <row r="97" spans="1:9" x14ac:dyDescent="0.2">
      <c r="A97" s="57"/>
      <c r="B97" s="57"/>
      <c r="C97" s="57"/>
      <c r="D97" s="57"/>
      <c r="E97" s="11"/>
      <c r="G97" s="57"/>
      <c r="H97" s="57"/>
      <c r="I97" s="57"/>
    </row>
    <row r="98" spans="1:9" x14ac:dyDescent="0.2">
      <c r="A98" s="57"/>
      <c r="B98" s="57"/>
      <c r="C98" s="57"/>
      <c r="D98" s="57"/>
      <c r="E98" s="11"/>
      <c r="G98" s="57"/>
      <c r="H98" s="57"/>
      <c r="I98" s="57"/>
    </row>
    <row r="99" spans="1:9" x14ac:dyDescent="0.2">
      <c r="A99" s="57"/>
      <c r="B99" s="57"/>
      <c r="C99" s="57"/>
      <c r="D99" s="57"/>
      <c r="E99" s="11"/>
      <c r="G99" s="57"/>
      <c r="H99" s="57"/>
      <c r="I99" s="57"/>
    </row>
    <row r="100" spans="1:9" x14ac:dyDescent="0.2">
      <c r="A100" s="57"/>
      <c r="B100" s="57"/>
      <c r="C100" s="57"/>
      <c r="D100" s="57"/>
      <c r="E100" s="11"/>
      <c r="G100" s="57"/>
      <c r="H100" s="57"/>
      <c r="I100" s="57"/>
    </row>
    <row r="101" spans="1:9" x14ac:dyDescent="0.2">
      <c r="A101" s="57"/>
      <c r="B101" s="57"/>
      <c r="C101" s="57"/>
      <c r="D101" s="57"/>
      <c r="E101" s="11"/>
      <c r="G101" s="57"/>
      <c r="H101" s="57"/>
      <c r="I101" s="57"/>
    </row>
    <row r="102" spans="1:9" x14ac:dyDescent="0.2">
      <c r="A102" s="57"/>
      <c r="B102" s="57"/>
      <c r="C102" s="57"/>
      <c r="D102" s="57"/>
      <c r="E102" s="11"/>
      <c r="G102" s="57"/>
      <c r="H102" s="57"/>
      <c r="I102" s="57"/>
    </row>
    <row r="103" spans="1:9" x14ac:dyDescent="0.2">
      <c r="A103" s="56" t="s">
        <v>1009</v>
      </c>
      <c r="B103" s="57"/>
      <c r="C103" s="57"/>
      <c r="D103" s="57"/>
      <c r="E103" s="11"/>
      <c r="G103" s="57"/>
      <c r="H103" s="57"/>
      <c r="I103" s="57"/>
    </row>
    <row r="104" spans="1:9" x14ac:dyDescent="0.2">
      <c r="A104" s="57"/>
      <c r="B104" s="57"/>
      <c r="C104" s="57"/>
      <c r="D104" s="57"/>
      <c r="E104" s="11"/>
      <c r="G104" s="57"/>
      <c r="H104" s="57"/>
      <c r="I104" s="57"/>
    </row>
    <row r="105" spans="1:9" x14ac:dyDescent="0.2">
      <c r="A105" s="56" t="s">
        <v>994</v>
      </c>
      <c r="B105" s="57"/>
      <c r="C105" s="57"/>
      <c r="D105" s="57"/>
      <c r="E105" s="11"/>
      <c r="G105" s="57"/>
      <c r="H105" s="57"/>
      <c r="I105" s="57"/>
    </row>
    <row r="106" spans="1:9" x14ac:dyDescent="0.2">
      <c r="A106" s="57"/>
      <c r="B106" s="57"/>
      <c r="C106" s="57"/>
      <c r="D106" s="57"/>
      <c r="E106" s="11"/>
      <c r="G106" s="57"/>
      <c r="H106" s="57"/>
      <c r="I106" s="57"/>
    </row>
    <row r="107" spans="1:9" x14ac:dyDescent="0.2">
      <c r="A107" s="57"/>
      <c r="B107" s="57"/>
      <c r="C107" s="57"/>
      <c r="D107" s="57"/>
      <c r="E107" s="11"/>
      <c r="G107" s="57"/>
      <c r="H107" s="57"/>
      <c r="I107" s="57"/>
    </row>
    <row r="108" spans="1:9" x14ac:dyDescent="0.2">
      <c r="A108" s="57"/>
      <c r="B108" s="57"/>
      <c r="C108" s="57"/>
      <c r="D108" s="57"/>
      <c r="E108" s="11"/>
      <c r="G108" s="57"/>
      <c r="H108" s="57"/>
      <c r="I108" s="57"/>
    </row>
    <row r="109" spans="1:9" x14ac:dyDescent="0.2">
      <c r="A109" s="57"/>
      <c r="B109" s="57"/>
      <c r="C109" s="57"/>
      <c r="D109" s="57"/>
      <c r="E109" s="11"/>
      <c r="G109" s="57"/>
      <c r="H109" s="57"/>
      <c r="I109" s="57"/>
    </row>
    <row r="110" spans="1:9" x14ac:dyDescent="0.2">
      <c r="A110" s="57"/>
      <c r="B110" s="57"/>
      <c r="C110" s="57"/>
      <c r="D110" s="57"/>
      <c r="E110" s="11"/>
      <c r="G110" s="57"/>
      <c r="H110" s="57"/>
      <c r="I110" s="57"/>
    </row>
    <row r="111" spans="1:9" x14ac:dyDescent="0.2">
      <c r="A111" s="57"/>
      <c r="B111" s="57"/>
      <c r="C111" s="57"/>
      <c r="D111" s="57"/>
      <c r="E111" s="11"/>
      <c r="G111" s="57"/>
      <c r="H111" s="57"/>
      <c r="I111" s="57"/>
    </row>
    <row r="112" spans="1:9" x14ac:dyDescent="0.2">
      <c r="A112" s="57"/>
      <c r="B112" s="57"/>
      <c r="C112" s="57"/>
      <c r="D112" s="57"/>
      <c r="E112" s="11"/>
      <c r="G112" s="57"/>
      <c r="H112" s="57"/>
      <c r="I112" s="57"/>
    </row>
    <row r="113" spans="1:9" x14ac:dyDescent="0.2">
      <c r="A113" s="57"/>
      <c r="B113" s="57"/>
      <c r="C113" s="57"/>
      <c r="D113" s="57"/>
      <c r="E113" s="11"/>
      <c r="G113" s="57"/>
      <c r="H113" s="57"/>
      <c r="I113" s="57"/>
    </row>
    <row r="114" spans="1:9" x14ac:dyDescent="0.2">
      <c r="A114" s="57"/>
      <c r="B114" s="57"/>
      <c r="C114" s="57"/>
      <c r="D114" s="57"/>
      <c r="E114" s="11"/>
      <c r="G114" s="57"/>
      <c r="H114" s="57"/>
      <c r="I114" s="57"/>
    </row>
    <row r="115" spans="1:9" x14ac:dyDescent="0.2">
      <c r="A115" s="57"/>
      <c r="B115" s="57"/>
      <c r="C115" s="57"/>
      <c r="D115" s="57"/>
      <c r="E115" s="11"/>
      <c r="G115" s="57"/>
      <c r="H115" s="57"/>
      <c r="I115" s="57"/>
    </row>
    <row r="116" spans="1:9" x14ac:dyDescent="0.2">
      <c r="A116" s="57"/>
      <c r="B116" s="57"/>
      <c r="C116" s="57"/>
      <c r="D116" s="57"/>
      <c r="E116" s="11"/>
      <c r="G116" s="57"/>
      <c r="H116" s="57"/>
      <c r="I116" s="57"/>
    </row>
    <row r="117" spans="1:9" x14ac:dyDescent="0.2">
      <c r="A117" s="57"/>
      <c r="B117" s="57"/>
      <c r="C117" s="57"/>
      <c r="D117" s="57"/>
      <c r="E117" s="11"/>
      <c r="G117" s="57"/>
      <c r="H117" s="57"/>
      <c r="I117" s="57"/>
    </row>
    <row r="118" spans="1:9" x14ac:dyDescent="0.2">
      <c r="A118" s="57"/>
      <c r="B118" s="57"/>
      <c r="C118" s="57"/>
      <c r="D118" s="57"/>
      <c r="E118" s="11"/>
      <c r="G118" s="57"/>
      <c r="H118" s="57"/>
      <c r="I118" s="57"/>
    </row>
    <row r="119" spans="1:9" x14ac:dyDescent="0.2">
      <c r="A119" s="57"/>
      <c r="B119" s="57"/>
      <c r="C119" s="57"/>
      <c r="D119" s="57"/>
      <c r="E119" s="11"/>
      <c r="G119" s="57"/>
      <c r="H119" s="57"/>
      <c r="I119" s="57"/>
    </row>
    <row r="120" spans="1:9" x14ac:dyDescent="0.2">
      <c r="A120" s="57"/>
      <c r="B120" s="57"/>
      <c r="C120" s="57"/>
      <c r="D120" s="57"/>
      <c r="E120" s="11"/>
      <c r="G120" s="57"/>
      <c r="H120" s="57"/>
      <c r="I120" s="57"/>
    </row>
    <row r="121" spans="1:9" x14ac:dyDescent="0.2">
      <c r="A121" s="57"/>
      <c r="B121" s="57"/>
      <c r="C121" s="57"/>
      <c r="D121" s="57"/>
      <c r="E121" s="11"/>
      <c r="G121" s="57"/>
      <c r="H121" s="57"/>
      <c r="I121" s="57"/>
    </row>
    <row r="122" spans="1:9" x14ac:dyDescent="0.2">
      <c r="A122" s="7" t="s">
        <v>1010</v>
      </c>
      <c r="B122" s="57"/>
      <c r="C122" s="57"/>
      <c r="D122" s="57"/>
      <c r="E122" s="11"/>
      <c r="G122" s="57"/>
      <c r="H122" s="57"/>
      <c r="I122" s="57"/>
    </row>
    <row r="124" spans="1:9" x14ac:dyDescent="0.2">
      <c r="A124" s="57" t="s">
        <v>992</v>
      </c>
    </row>
  </sheetData>
  <mergeCells count="1">
    <mergeCell ref="A1:F1"/>
  </mergeCells>
  <conditionalFormatting sqref="F2:F3">
    <cfRule type="cellIs" dxfId="49" priority="3" stopIfTrue="1" operator="between">
      <formula>0.009</formula>
      <formula>-0.009</formula>
    </cfRule>
  </conditionalFormatting>
  <conditionalFormatting sqref="F5:F119">
    <cfRule type="cellIs" dxfId="48" priority="1" stopIfTrue="1" operator="between">
      <formula>0.009</formula>
      <formula>-0.009</formula>
    </cfRule>
  </conditionalFormatting>
  <conditionalFormatting sqref="F123:F65536">
    <cfRule type="cellIs" dxfId="47" priority="2" stopIfTrue="1" operator="between">
      <formula>0.009</formula>
      <formula>-0.009</formula>
    </cfRule>
  </conditionalFormatting>
  <hyperlinks>
    <hyperlink ref="A84" r:id="rId1" tooltip="https://www.franklintempletonindia.com/downloadsServlet/pdf/product-labels-jg9o5k7l" display="https://www.franklintempletonindia.com/downloadsServlet/pdf/product-labels-jg9o5k7l" xr:uid="{00000000-0004-0000-18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112"/>
  <sheetViews>
    <sheetView workbookViewId="0">
      <selection sqref="A1:F1"/>
    </sheetView>
  </sheetViews>
  <sheetFormatPr defaultColWidth="9.140625" defaultRowHeight="11.25" x14ac:dyDescent="0.2"/>
  <cols>
    <col min="1" max="1" width="38.7109375" style="7" bestFit="1" customWidth="1"/>
    <col min="2" max="2" width="34.140625" style="7" bestFit="1" customWidth="1"/>
    <col min="3" max="3" width="25.5703125" style="7" bestFit="1" customWidth="1"/>
    <col min="4" max="4" width="15.42578125" style="7" bestFit="1" customWidth="1"/>
    <col min="5" max="5" width="26" style="10" customWidth="1"/>
    <col min="6" max="6" width="13.5703125" style="11" bestFit="1" customWidth="1"/>
    <col min="7" max="16384" width="9.140625" style="7"/>
  </cols>
  <sheetData>
    <row r="1" spans="1:6" s="1" customFormat="1" ht="15" x14ac:dyDescent="0.2">
      <c r="A1" s="110" t="s">
        <v>963</v>
      </c>
      <c r="B1" s="111"/>
      <c r="C1" s="111"/>
      <c r="D1" s="111"/>
      <c r="E1" s="111"/>
      <c r="F1" s="111"/>
    </row>
    <row r="2" spans="1:6" s="1" customFormat="1" ht="12" x14ac:dyDescent="0.2">
      <c r="E2" s="5"/>
      <c r="F2" s="9"/>
    </row>
    <row r="3" spans="1:6" s="1" customFormat="1" ht="12" x14ac:dyDescent="0.2">
      <c r="A3" s="8" t="s">
        <v>7</v>
      </c>
      <c r="B3" s="2"/>
      <c r="C3" s="3"/>
      <c r="D3" s="3"/>
      <c r="E3" s="4"/>
      <c r="F3" s="9"/>
    </row>
    <row r="4" spans="1:6" s="1" customFormat="1" ht="33.75" x14ac:dyDescent="0.2">
      <c r="A4" s="6" t="s">
        <v>2</v>
      </c>
      <c r="B4" s="6" t="s">
        <v>0</v>
      </c>
      <c r="C4" s="13" t="s">
        <v>528</v>
      </c>
      <c r="D4" s="13" t="s">
        <v>1</v>
      </c>
      <c r="E4" s="52" t="s">
        <v>6</v>
      </c>
      <c r="F4" s="12" t="s">
        <v>3</v>
      </c>
    </row>
    <row r="5" spans="1:6" x14ac:dyDescent="0.2">
      <c r="A5" s="16" t="s">
        <v>103</v>
      </c>
      <c r="B5" s="17"/>
      <c r="C5" s="17"/>
      <c r="D5" s="17"/>
      <c r="E5" s="18"/>
      <c r="F5" s="19"/>
    </row>
    <row r="6" spans="1:6" x14ac:dyDescent="0.2">
      <c r="A6" s="20" t="s">
        <v>20</v>
      </c>
      <c r="B6" s="21"/>
      <c r="C6" s="21"/>
      <c r="D6" s="21"/>
      <c r="E6" s="22"/>
      <c r="F6" s="23"/>
    </row>
    <row r="7" spans="1:6" x14ac:dyDescent="0.2">
      <c r="A7" s="21" t="s">
        <v>108</v>
      </c>
      <c r="B7" s="21" t="s">
        <v>107</v>
      </c>
      <c r="C7" s="21" t="s">
        <v>106</v>
      </c>
      <c r="D7" s="24">
        <v>4559046</v>
      </c>
      <c r="E7" s="22">
        <v>61455.94008</v>
      </c>
      <c r="F7" s="23">
        <v>8.0137985767695099</v>
      </c>
    </row>
    <row r="8" spans="1:6" x14ac:dyDescent="0.2">
      <c r="A8" s="21" t="s">
        <v>105</v>
      </c>
      <c r="B8" s="21" t="s">
        <v>104</v>
      </c>
      <c r="C8" s="21" t="s">
        <v>106</v>
      </c>
      <c r="D8" s="24">
        <v>5507406</v>
      </c>
      <c r="E8" s="22">
        <v>52375.431060000003</v>
      </c>
      <c r="F8" s="23">
        <v>6.8297084763481104</v>
      </c>
    </row>
    <row r="9" spans="1:6" x14ac:dyDescent="0.2">
      <c r="A9" s="21" t="s">
        <v>143</v>
      </c>
      <c r="B9" s="21" t="s">
        <v>142</v>
      </c>
      <c r="C9" s="21" t="s">
        <v>144</v>
      </c>
      <c r="D9" s="24">
        <v>1153421</v>
      </c>
      <c r="E9" s="22">
        <v>39527.737670000002</v>
      </c>
      <c r="F9" s="23">
        <v>5.1543809674120098</v>
      </c>
    </row>
    <row r="10" spans="1:6" x14ac:dyDescent="0.2">
      <c r="A10" s="21" t="s">
        <v>116</v>
      </c>
      <c r="B10" s="21" t="s">
        <v>115</v>
      </c>
      <c r="C10" s="21" t="s">
        <v>117</v>
      </c>
      <c r="D10" s="24">
        <v>2665266</v>
      </c>
      <c r="E10" s="22">
        <v>38427.805189999999</v>
      </c>
      <c r="F10" s="23">
        <v>5.0109507744755399</v>
      </c>
    </row>
    <row r="11" spans="1:6" x14ac:dyDescent="0.2">
      <c r="A11" s="21" t="s">
        <v>287</v>
      </c>
      <c r="B11" s="21" t="s">
        <v>286</v>
      </c>
      <c r="C11" s="21" t="s">
        <v>106</v>
      </c>
      <c r="D11" s="24">
        <v>1765683</v>
      </c>
      <c r="E11" s="22">
        <v>35184.765140000003</v>
      </c>
      <c r="F11" s="23">
        <v>4.5880613075946197</v>
      </c>
    </row>
    <row r="12" spans="1:6" x14ac:dyDescent="0.2">
      <c r="A12" s="21" t="s">
        <v>315</v>
      </c>
      <c r="B12" s="21" t="s">
        <v>314</v>
      </c>
      <c r="C12" s="21" t="s">
        <v>117</v>
      </c>
      <c r="D12" s="24">
        <v>1207513</v>
      </c>
      <c r="E12" s="22">
        <v>34877.805489999999</v>
      </c>
      <c r="F12" s="23">
        <v>4.5480340489912496</v>
      </c>
    </row>
    <row r="13" spans="1:6" x14ac:dyDescent="0.2">
      <c r="A13" s="21" t="s">
        <v>124</v>
      </c>
      <c r="B13" s="21" t="s">
        <v>123</v>
      </c>
      <c r="C13" s="21" t="s">
        <v>125</v>
      </c>
      <c r="D13" s="24">
        <v>9764369</v>
      </c>
      <c r="E13" s="22">
        <v>31783.021100000002</v>
      </c>
      <c r="F13" s="23">
        <v>4.1444769850572198</v>
      </c>
    </row>
    <row r="14" spans="1:6" x14ac:dyDescent="0.2">
      <c r="A14" s="21" t="s">
        <v>132</v>
      </c>
      <c r="B14" s="21" t="s">
        <v>131</v>
      </c>
      <c r="C14" s="21" t="s">
        <v>106</v>
      </c>
      <c r="D14" s="24">
        <v>3615977</v>
      </c>
      <c r="E14" s="22">
        <v>31547.591339999999</v>
      </c>
      <c r="F14" s="23">
        <v>4.1137771589189898</v>
      </c>
    </row>
    <row r="15" spans="1:6" x14ac:dyDescent="0.2">
      <c r="A15" s="21" t="s">
        <v>127</v>
      </c>
      <c r="B15" s="21" t="s">
        <v>126</v>
      </c>
      <c r="C15" s="21" t="s">
        <v>117</v>
      </c>
      <c r="D15" s="24">
        <v>2259491</v>
      </c>
      <c r="E15" s="22">
        <v>31296.20984</v>
      </c>
      <c r="F15" s="23">
        <v>4.0809972404228496</v>
      </c>
    </row>
    <row r="16" spans="1:6" x14ac:dyDescent="0.2">
      <c r="A16" s="21" t="s">
        <v>119</v>
      </c>
      <c r="B16" s="21" t="s">
        <v>118</v>
      </c>
      <c r="C16" s="21" t="s">
        <v>106</v>
      </c>
      <c r="D16" s="24">
        <v>2698644</v>
      </c>
      <c r="E16" s="22">
        <v>30537.855500000001</v>
      </c>
      <c r="F16" s="23">
        <v>3.98210852563518</v>
      </c>
    </row>
    <row r="17" spans="1:6" x14ac:dyDescent="0.2">
      <c r="A17" s="21" t="s">
        <v>817</v>
      </c>
      <c r="B17" s="21" t="s">
        <v>816</v>
      </c>
      <c r="C17" s="21" t="s">
        <v>147</v>
      </c>
      <c r="D17" s="24">
        <v>846654</v>
      </c>
      <c r="E17" s="22">
        <v>30506.636930000001</v>
      </c>
      <c r="F17" s="23">
        <v>3.9780376525591401</v>
      </c>
    </row>
    <row r="18" spans="1:6" x14ac:dyDescent="0.2">
      <c r="A18" s="21" t="s">
        <v>121</v>
      </c>
      <c r="B18" s="21" t="s">
        <v>120</v>
      </c>
      <c r="C18" s="21" t="s">
        <v>122</v>
      </c>
      <c r="D18" s="24">
        <v>2214172</v>
      </c>
      <c r="E18" s="22">
        <v>30201.306079999998</v>
      </c>
      <c r="F18" s="23">
        <v>3.9382227879913101</v>
      </c>
    </row>
    <row r="19" spans="1:6" x14ac:dyDescent="0.2">
      <c r="A19" s="21" t="s">
        <v>158</v>
      </c>
      <c r="B19" s="21" t="s">
        <v>157</v>
      </c>
      <c r="C19" s="21" t="s">
        <v>159</v>
      </c>
      <c r="D19" s="24">
        <v>979637</v>
      </c>
      <c r="E19" s="22">
        <v>24631.992730000002</v>
      </c>
      <c r="F19" s="23">
        <v>3.2119894029073799</v>
      </c>
    </row>
    <row r="20" spans="1:6" x14ac:dyDescent="0.2">
      <c r="A20" s="21" t="s">
        <v>110</v>
      </c>
      <c r="B20" s="21" t="s">
        <v>109</v>
      </c>
      <c r="C20" s="21" t="s">
        <v>111</v>
      </c>
      <c r="D20" s="24">
        <v>651438</v>
      </c>
      <c r="E20" s="22">
        <v>23836.116419999998</v>
      </c>
      <c r="F20" s="23">
        <v>3.10820785742846</v>
      </c>
    </row>
    <row r="21" spans="1:6" x14ac:dyDescent="0.2">
      <c r="A21" s="21" t="s">
        <v>146</v>
      </c>
      <c r="B21" s="21" t="s">
        <v>145</v>
      </c>
      <c r="C21" s="21" t="s">
        <v>147</v>
      </c>
      <c r="D21" s="24">
        <v>1429810</v>
      </c>
      <c r="E21" s="22">
        <v>22795.46083</v>
      </c>
      <c r="F21" s="23">
        <v>2.9725073169242702</v>
      </c>
    </row>
    <row r="22" spans="1:6" x14ac:dyDescent="0.2">
      <c r="A22" s="21" t="s">
        <v>803</v>
      </c>
      <c r="B22" s="21" t="s">
        <v>802</v>
      </c>
      <c r="C22" s="21" t="s">
        <v>491</v>
      </c>
      <c r="D22" s="24">
        <v>1874782</v>
      </c>
      <c r="E22" s="22">
        <v>21876.831160000002</v>
      </c>
      <c r="F22" s="23">
        <v>2.8527188451761898</v>
      </c>
    </row>
    <row r="23" spans="1:6" x14ac:dyDescent="0.2">
      <c r="A23" s="21" t="s">
        <v>164</v>
      </c>
      <c r="B23" s="21" t="s">
        <v>163</v>
      </c>
      <c r="C23" s="21" t="s">
        <v>165</v>
      </c>
      <c r="D23" s="24">
        <v>371210</v>
      </c>
      <c r="E23" s="22">
        <v>20767.34345</v>
      </c>
      <c r="F23" s="23">
        <v>2.7080426589561601</v>
      </c>
    </row>
    <row r="24" spans="1:6" x14ac:dyDescent="0.2">
      <c r="A24" s="21" t="s">
        <v>538</v>
      </c>
      <c r="B24" s="21" t="s">
        <v>537</v>
      </c>
      <c r="C24" s="21" t="s">
        <v>125</v>
      </c>
      <c r="D24" s="24">
        <v>1362748</v>
      </c>
      <c r="E24" s="22">
        <v>17842.459559999999</v>
      </c>
      <c r="F24" s="23">
        <v>2.3266404653783601</v>
      </c>
    </row>
    <row r="25" spans="1:6" x14ac:dyDescent="0.2">
      <c r="A25" s="21" t="s">
        <v>807</v>
      </c>
      <c r="B25" s="21" t="s">
        <v>806</v>
      </c>
      <c r="C25" s="21" t="s">
        <v>144</v>
      </c>
      <c r="D25" s="24">
        <v>564605</v>
      </c>
      <c r="E25" s="22">
        <v>14591.651620000001</v>
      </c>
      <c r="F25" s="23">
        <v>1.90273807272094</v>
      </c>
    </row>
    <row r="26" spans="1:6" x14ac:dyDescent="0.2">
      <c r="A26" s="21" t="s">
        <v>723</v>
      </c>
      <c r="B26" s="21" t="s">
        <v>722</v>
      </c>
      <c r="C26" s="21" t="s">
        <v>199</v>
      </c>
      <c r="D26" s="24">
        <v>353839</v>
      </c>
      <c r="E26" s="22">
        <v>13893.48834</v>
      </c>
      <c r="F26" s="23">
        <v>1.8116982173003899</v>
      </c>
    </row>
    <row r="27" spans="1:6" x14ac:dyDescent="0.2">
      <c r="A27" s="21" t="s">
        <v>234</v>
      </c>
      <c r="B27" s="21" t="s">
        <v>233</v>
      </c>
      <c r="C27" s="21" t="s">
        <v>135</v>
      </c>
      <c r="D27" s="24">
        <v>3333063</v>
      </c>
      <c r="E27" s="22">
        <v>12953.949350000001</v>
      </c>
      <c r="F27" s="23">
        <v>1.6891831892806399</v>
      </c>
    </row>
    <row r="28" spans="1:6" x14ac:dyDescent="0.2">
      <c r="A28" s="21" t="s">
        <v>227</v>
      </c>
      <c r="B28" s="21" t="s">
        <v>226</v>
      </c>
      <c r="C28" s="21" t="s">
        <v>215</v>
      </c>
      <c r="D28" s="24">
        <v>778186</v>
      </c>
      <c r="E28" s="22">
        <v>12535.02009</v>
      </c>
      <c r="F28" s="23">
        <v>1.6345551955800299</v>
      </c>
    </row>
    <row r="29" spans="1:6" x14ac:dyDescent="0.2">
      <c r="A29" s="21" t="s">
        <v>137</v>
      </c>
      <c r="B29" s="21" t="s">
        <v>136</v>
      </c>
      <c r="C29" s="21" t="s">
        <v>138</v>
      </c>
      <c r="D29" s="24">
        <v>165869</v>
      </c>
      <c r="E29" s="22">
        <v>12289.234210000001</v>
      </c>
      <c r="F29" s="23">
        <v>1.6025049408321601</v>
      </c>
    </row>
    <row r="30" spans="1:6" x14ac:dyDescent="0.2">
      <c r="A30" s="21" t="s">
        <v>239</v>
      </c>
      <c r="B30" s="21" t="s">
        <v>238</v>
      </c>
      <c r="C30" s="21" t="s">
        <v>172</v>
      </c>
      <c r="D30" s="24">
        <v>343545</v>
      </c>
      <c r="E30" s="22">
        <v>11567.16015</v>
      </c>
      <c r="F30" s="23">
        <v>1.5083471414914</v>
      </c>
    </row>
    <row r="31" spans="1:6" x14ac:dyDescent="0.2">
      <c r="A31" s="21" t="s">
        <v>241</v>
      </c>
      <c r="B31" s="21" t="s">
        <v>240</v>
      </c>
      <c r="C31" s="21" t="s">
        <v>125</v>
      </c>
      <c r="D31" s="24">
        <v>220492</v>
      </c>
      <c r="E31" s="22">
        <v>10313.513300000001</v>
      </c>
      <c r="F31" s="23">
        <v>1.3448727347990099</v>
      </c>
    </row>
    <row r="32" spans="1:6" x14ac:dyDescent="0.2">
      <c r="A32" s="21" t="s">
        <v>388</v>
      </c>
      <c r="B32" s="21" t="s">
        <v>387</v>
      </c>
      <c r="C32" s="21" t="s">
        <v>193</v>
      </c>
      <c r="D32" s="24">
        <v>907001</v>
      </c>
      <c r="E32" s="22">
        <v>10242.762290000001</v>
      </c>
      <c r="F32" s="23">
        <v>1.335646867576</v>
      </c>
    </row>
    <row r="33" spans="1:9" x14ac:dyDescent="0.2">
      <c r="A33" s="21" t="s">
        <v>583</v>
      </c>
      <c r="B33" s="21" t="s">
        <v>582</v>
      </c>
      <c r="C33" s="21" t="s">
        <v>147</v>
      </c>
      <c r="D33" s="24">
        <v>486932</v>
      </c>
      <c r="E33" s="22">
        <v>8325.0764039999995</v>
      </c>
      <c r="F33" s="23">
        <v>1.0855823757805401</v>
      </c>
    </row>
    <row r="34" spans="1:9" x14ac:dyDescent="0.2">
      <c r="A34" s="21" t="s">
        <v>209</v>
      </c>
      <c r="B34" s="21" t="s">
        <v>208</v>
      </c>
      <c r="C34" s="21" t="s">
        <v>156</v>
      </c>
      <c r="D34" s="24">
        <v>418631</v>
      </c>
      <c r="E34" s="22">
        <v>7911.288638</v>
      </c>
      <c r="F34" s="23">
        <v>1.03162482821168</v>
      </c>
    </row>
    <row r="35" spans="1:9" x14ac:dyDescent="0.2">
      <c r="A35" s="21" t="s">
        <v>530</v>
      </c>
      <c r="B35" s="21" t="s">
        <v>529</v>
      </c>
      <c r="C35" s="21" t="s">
        <v>125</v>
      </c>
      <c r="D35" s="24">
        <v>1855018</v>
      </c>
      <c r="E35" s="22">
        <v>7845.7986309999997</v>
      </c>
      <c r="F35" s="23">
        <v>1.0230849909851101</v>
      </c>
    </row>
    <row r="36" spans="1:9" x14ac:dyDescent="0.2">
      <c r="A36" s="21" t="s">
        <v>129</v>
      </c>
      <c r="B36" s="21" t="s">
        <v>128</v>
      </c>
      <c r="C36" s="21" t="s">
        <v>130</v>
      </c>
      <c r="D36" s="24">
        <v>64173</v>
      </c>
      <c r="E36" s="22">
        <v>7843.2240599999996</v>
      </c>
      <c r="F36" s="23">
        <v>1.0227492692731199</v>
      </c>
    </row>
    <row r="37" spans="1:9" x14ac:dyDescent="0.2">
      <c r="A37" s="21" t="s">
        <v>493</v>
      </c>
      <c r="B37" s="21" t="s">
        <v>492</v>
      </c>
      <c r="C37" s="21" t="s">
        <v>215</v>
      </c>
      <c r="D37" s="24">
        <v>1029941</v>
      </c>
      <c r="E37" s="22">
        <v>7727.6473230000001</v>
      </c>
      <c r="F37" s="23">
        <v>1.00767816810254</v>
      </c>
    </row>
    <row r="38" spans="1:9" x14ac:dyDescent="0.2">
      <c r="A38" s="21" t="s">
        <v>155</v>
      </c>
      <c r="B38" s="21" t="s">
        <v>154</v>
      </c>
      <c r="C38" s="21" t="s">
        <v>156</v>
      </c>
      <c r="D38" s="24">
        <v>979430</v>
      </c>
      <c r="E38" s="22">
        <v>7408.8982349999997</v>
      </c>
      <c r="F38" s="23">
        <v>0.96611357752861804</v>
      </c>
    </row>
    <row r="39" spans="1:9" x14ac:dyDescent="0.2">
      <c r="A39" s="21" t="s">
        <v>572</v>
      </c>
      <c r="B39" s="21" t="s">
        <v>571</v>
      </c>
      <c r="C39" s="21" t="s">
        <v>190</v>
      </c>
      <c r="D39" s="24">
        <v>769378</v>
      </c>
      <c r="E39" s="22">
        <v>6894.0115690000002</v>
      </c>
      <c r="F39" s="23">
        <v>0.89897282553919</v>
      </c>
    </row>
    <row r="40" spans="1:9" x14ac:dyDescent="0.2">
      <c r="A40" s="21" t="s">
        <v>319</v>
      </c>
      <c r="B40" s="21" t="s">
        <v>318</v>
      </c>
      <c r="C40" s="21" t="s">
        <v>215</v>
      </c>
      <c r="D40" s="24">
        <v>191505</v>
      </c>
      <c r="E40" s="22">
        <v>3842.3563199999999</v>
      </c>
      <c r="F40" s="23">
        <v>0.50103976228456004</v>
      </c>
    </row>
    <row r="41" spans="1:9" x14ac:dyDescent="0.2">
      <c r="A41" s="21" t="s">
        <v>313</v>
      </c>
      <c r="B41" s="21" t="s">
        <v>312</v>
      </c>
      <c r="C41" s="21" t="s">
        <v>190</v>
      </c>
      <c r="D41" s="24">
        <v>76933</v>
      </c>
      <c r="E41" s="22">
        <v>1514.6569039999999</v>
      </c>
      <c r="F41" s="23">
        <v>0.197509879854877</v>
      </c>
    </row>
    <row r="42" spans="1:9" x14ac:dyDescent="0.2">
      <c r="A42" s="20" t="s">
        <v>27</v>
      </c>
      <c r="B42" s="20"/>
      <c r="C42" s="20"/>
      <c r="D42" s="20"/>
      <c r="E42" s="25">
        <f>SUM(E7:E41)</f>
        <v>737172.04700400005</v>
      </c>
      <c r="F42" s="26">
        <f>SUM(F7:F41)</f>
        <v>96.126563086087344</v>
      </c>
      <c r="G42" s="14"/>
      <c r="H42" s="14"/>
      <c r="I42" s="14"/>
    </row>
    <row r="43" spans="1:9" x14ac:dyDescent="0.2">
      <c r="A43" s="21"/>
      <c r="B43" s="21"/>
      <c r="C43" s="21"/>
      <c r="D43" s="21"/>
      <c r="E43" s="22"/>
      <c r="F43" s="23"/>
    </row>
    <row r="44" spans="1:9" x14ac:dyDescent="0.2">
      <c r="A44" s="20" t="s">
        <v>549</v>
      </c>
      <c r="B44" s="21"/>
      <c r="C44" s="21"/>
      <c r="D44" s="21"/>
      <c r="E44" s="22"/>
      <c r="F44" s="23"/>
    </row>
    <row r="45" spans="1:9" x14ac:dyDescent="0.2">
      <c r="A45" s="21" t="s">
        <v>553</v>
      </c>
      <c r="B45" s="21" t="s">
        <v>552</v>
      </c>
      <c r="C45" s="21" t="s">
        <v>369</v>
      </c>
      <c r="D45" s="24">
        <v>154702</v>
      </c>
      <c r="E45" s="22">
        <v>9212.6770030000007</v>
      </c>
      <c r="F45" s="23">
        <v>1.2013246849494601</v>
      </c>
    </row>
    <row r="46" spans="1:9" x14ac:dyDescent="0.2">
      <c r="A46" s="20" t="s">
        <v>27</v>
      </c>
      <c r="B46" s="20"/>
      <c r="C46" s="20"/>
      <c r="D46" s="20"/>
      <c r="E46" s="25">
        <f>SUM(E44:E45)</f>
        <v>9212.6770030000007</v>
      </c>
      <c r="F46" s="26">
        <f>SUM(F44:F45)</f>
        <v>1.2013246849494601</v>
      </c>
      <c r="G46" s="14"/>
      <c r="H46" s="14"/>
      <c r="I46" s="14"/>
    </row>
    <row r="47" spans="1:9" x14ac:dyDescent="0.2">
      <c r="A47" s="21"/>
      <c r="B47" s="21"/>
      <c r="C47" s="21"/>
      <c r="D47" s="21"/>
      <c r="E47" s="22"/>
      <c r="F47" s="23"/>
    </row>
    <row r="48" spans="1:9" x14ac:dyDescent="0.2">
      <c r="A48" s="20" t="s">
        <v>37</v>
      </c>
      <c r="B48" s="20"/>
      <c r="C48" s="20"/>
      <c r="D48" s="20"/>
      <c r="E48" s="25">
        <f>E42+E46</f>
        <v>746384.7240070001</v>
      </c>
      <c r="F48" s="26">
        <f>F42+F46</f>
        <v>97.327887771036799</v>
      </c>
      <c r="G48" s="14"/>
      <c r="H48" s="14"/>
      <c r="I48" s="14"/>
    </row>
    <row r="49" spans="1:9" x14ac:dyDescent="0.2">
      <c r="A49" s="20"/>
      <c r="B49" s="20"/>
      <c r="C49" s="20"/>
      <c r="D49" s="20"/>
      <c r="E49" s="25"/>
      <c r="F49" s="26"/>
      <c r="G49" s="14"/>
      <c r="H49" s="14"/>
      <c r="I49" s="14"/>
    </row>
    <row r="50" spans="1:9" x14ac:dyDescent="0.2">
      <c r="A50" s="20" t="s">
        <v>39</v>
      </c>
      <c r="B50" s="20"/>
      <c r="C50" s="20"/>
      <c r="D50" s="20"/>
      <c r="E50" s="25">
        <f>E52-(E42+E46)</f>
        <v>20491.801416899893</v>
      </c>
      <c r="F50" s="26">
        <f>F52-(F42+F46)</f>
        <v>2.6721122289632007</v>
      </c>
      <c r="G50" s="14"/>
      <c r="H50" s="14"/>
      <c r="I50" s="14"/>
    </row>
    <row r="51" spans="1:9" x14ac:dyDescent="0.2">
      <c r="A51" s="20"/>
      <c r="B51" s="20"/>
      <c r="C51" s="20"/>
      <c r="D51" s="20"/>
      <c r="E51" s="25"/>
      <c r="F51" s="26"/>
      <c r="G51" s="14"/>
      <c r="H51" s="14"/>
      <c r="I51" s="14"/>
    </row>
    <row r="52" spans="1:9" x14ac:dyDescent="0.2">
      <c r="A52" s="27" t="s">
        <v>38</v>
      </c>
      <c r="B52" s="27"/>
      <c r="C52" s="27"/>
      <c r="D52" s="27"/>
      <c r="E52" s="28">
        <v>766876.52542389999</v>
      </c>
      <c r="F52" s="29">
        <v>100</v>
      </c>
      <c r="G52" s="14"/>
      <c r="H52" s="14"/>
      <c r="I52" s="14"/>
    </row>
    <row r="54" spans="1:9" x14ac:dyDescent="0.2">
      <c r="A54" s="14" t="s">
        <v>41</v>
      </c>
    </row>
    <row r="55" spans="1:9" x14ac:dyDescent="0.2">
      <c r="A55" s="14" t="s">
        <v>42</v>
      </c>
    </row>
    <row r="56" spans="1:9" x14ac:dyDescent="0.2">
      <c r="A56" s="14" t="s">
        <v>43</v>
      </c>
      <c r="B56" s="14"/>
      <c r="C56" s="30" t="s">
        <v>987</v>
      </c>
      <c r="D56" s="14" t="s">
        <v>44</v>
      </c>
    </row>
    <row r="57" spans="1:9" x14ac:dyDescent="0.2">
      <c r="A57" s="7" t="s">
        <v>46</v>
      </c>
      <c r="C57" s="31">
        <v>951.98400000000004</v>
      </c>
      <c r="D57" s="31">
        <v>1010.2323</v>
      </c>
    </row>
    <row r="58" spans="1:9" x14ac:dyDescent="0.2">
      <c r="A58" s="7" t="s">
        <v>47</v>
      </c>
      <c r="C58" s="31">
        <v>43.903399999999998</v>
      </c>
      <c r="D58" s="31">
        <v>46.589700000000001</v>
      </c>
    </row>
    <row r="59" spans="1:9" x14ac:dyDescent="0.2">
      <c r="A59" s="7" t="s">
        <v>48</v>
      </c>
      <c r="C59" s="31">
        <v>1051.5362</v>
      </c>
      <c r="D59" s="31">
        <v>1120.0679</v>
      </c>
    </row>
    <row r="60" spans="1:9" x14ac:dyDescent="0.2">
      <c r="A60" s="7" t="s">
        <v>49</v>
      </c>
      <c r="C60" s="31">
        <v>50.835900000000002</v>
      </c>
      <c r="D60" s="31">
        <v>54.146099999999997</v>
      </c>
    </row>
    <row r="62" spans="1:9" x14ac:dyDescent="0.2">
      <c r="A62" s="7" t="s">
        <v>54</v>
      </c>
    </row>
    <row r="63" spans="1:9" x14ac:dyDescent="0.2">
      <c r="A63" s="7" t="s">
        <v>988</v>
      </c>
    </row>
    <row r="65" spans="1:9" x14ac:dyDescent="0.2">
      <c r="A65" s="14" t="s">
        <v>50</v>
      </c>
      <c r="D65" s="30" t="s">
        <v>56</v>
      </c>
    </row>
    <row r="67" spans="1:9" x14ac:dyDescent="0.2">
      <c r="A67" s="14" t="s">
        <v>281</v>
      </c>
      <c r="D67" s="36">
        <v>0.2866243192214698</v>
      </c>
    </row>
    <row r="69" spans="1:9" x14ac:dyDescent="0.2">
      <c r="A69" s="14" t="s">
        <v>957</v>
      </c>
      <c r="D69" s="30" t="s">
        <v>56</v>
      </c>
    </row>
    <row r="71" spans="1:9" x14ac:dyDescent="0.2">
      <c r="A71" s="56" t="s">
        <v>958</v>
      </c>
      <c r="B71" s="57"/>
      <c r="C71" s="57"/>
      <c r="D71" s="57"/>
      <c r="E71" s="11"/>
      <c r="G71" s="57"/>
      <c r="H71" s="57"/>
      <c r="I71" s="57"/>
    </row>
    <row r="72" spans="1:9" x14ac:dyDescent="0.2">
      <c r="A72" s="66"/>
      <c r="B72" s="57"/>
      <c r="C72" s="57"/>
      <c r="D72" s="57"/>
      <c r="E72" s="11"/>
      <c r="G72" s="57"/>
      <c r="H72" s="57"/>
      <c r="I72" s="57"/>
    </row>
    <row r="73" spans="1:9" x14ac:dyDescent="0.2">
      <c r="A73" s="56" t="s">
        <v>993</v>
      </c>
      <c r="B73" s="57"/>
      <c r="C73" s="57"/>
      <c r="D73" s="57"/>
      <c r="E73" s="11"/>
      <c r="G73" s="57"/>
      <c r="H73" s="57"/>
      <c r="I73" s="57"/>
    </row>
    <row r="74" spans="1:9" x14ac:dyDescent="0.2">
      <c r="A74" s="66"/>
      <c r="B74" s="57"/>
      <c r="C74" s="57"/>
      <c r="D74" s="57"/>
      <c r="E74" s="11"/>
      <c r="G74" s="57"/>
      <c r="H74" s="57"/>
      <c r="I74" s="57"/>
    </row>
    <row r="75" spans="1:9" x14ac:dyDescent="0.2">
      <c r="A75" s="57"/>
      <c r="B75" s="57"/>
      <c r="C75" s="57"/>
      <c r="D75" s="57"/>
      <c r="E75" s="11"/>
      <c r="G75" s="57"/>
      <c r="H75" s="57"/>
      <c r="I75" s="57"/>
    </row>
    <row r="76" spans="1:9" x14ac:dyDescent="0.2">
      <c r="A76" s="57"/>
      <c r="B76" s="57"/>
      <c r="C76" s="57"/>
      <c r="D76" s="57"/>
      <c r="E76" s="11"/>
      <c r="G76" s="57"/>
      <c r="H76" s="57"/>
      <c r="I76" s="57"/>
    </row>
    <row r="77" spans="1:9" x14ac:dyDescent="0.2">
      <c r="A77" s="57"/>
      <c r="B77" s="57"/>
      <c r="C77" s="57"/>
      <c r="D77" s="57"/>
      <c r="E77" s="11"/>
      <c r="G77" s="57"/>
      <c r="H77" s="57"/>
      <c r="I77" s="57"/>
    </row>
    <row r="78" spans="1:9" x14ac:dyDescent="0.2">
      <c r="A78" s="57"/>
      <c r="B78" s="57"/>
      <c r="C78" s="57"/>
      <c r="D78" s="57"/>
      <c r="E78" s="11"/>
      <c r="G78" s="57"/>
      <c r="H78" s="57"/>
      <c r="I78" s="57"/>
    </row>
    <row r="79" spans="1:9" x14ac:dyDescent="0.2">
      <c r="A79" s="57"/>
      <c r="B79" s="57"/>
      <c r="C79" s="57"/>
      <c r="D79" s="57"/>
      <c r="E79" s="11"/>
      <c r="G79" s="57"/>
      <c r="H79" s="57"/>
      <c r="I79" s="57"/>
    </row>
    <row r="80" spans="1:9" x14ac:dyDescent="0.2">
      <c r="A80" s="57"/>
      <c r="B80" s="57"/>
      <c r="C80" s="57"/>
      <c r="D80" s="57"/>
      <c r="E80" s="11"/>
      <c r="G80" s="57"/>
      <c r="H80" s="57"/>
      <c r="I80" s="57"/>
    </row>
    <row r="81" spans="1:9" x14ac:dyDescent="0.2">
      <c r="A81" s="57"/>
      <c r="B81" s="57"/>
      <c r="C81" s="57"/>
      <c r="D81" s="57"/>
      <c r="E81" s="11"/>
      <c r="G81" s="57"/>
      <c r="H81" s="57"/>
      <c r="I81" s="57"/>
    </row>
    <row r="82" spans="1:9" x14ac:dyDescent="0.2">
      <c r="A82" s="57"/>
      <c r="B82" s="57"/>
      <c r="C82" s="57"/>
      <c r="D82" s="57"/>
      <c r="E82" s="11"/>
      <c r="G82" s="57"/>
      <c r="H82" s="57"/>
      <c r="I82" s="57"/>
    </row>
    <row r="83" spans="1:9" x14ac:dyDescent="0.2">
      <c r="A83" s="57"/>
      <c r="B83" s="57"/>
      <c r="C83" s="57"/>
      <c r="D83" s="57"/>
      <c r="E83" s="11"/>
      <c r="G83" s="57"/>
      <c r="H83" s="57"/>
      <c r="I83" s="57"/>
    </row>
    <row r="84" spans="1:9" x14ac:dyDescent="0.2">
      <c r="A84" s="57"/>
      <c r="B84" s="57"/>
      <c r="C84" s="57"/>
      <c r="D84" s="57"/>
      <c r="E84" s="11"/>
      <c r="G84" s="57"/>
      <c r="H84" s="57"/>
      <c r="I84" s="57"/>
    </row>
    <row r="85" spans="1:9" x14ac:dyDescent="0.2">
      <c r="A85" s="57"/>
      <c r="B85" s="57"/>
      <c r="C85" s="57"/>
      <c r="D85" s="57"/>
      <c r="E85" s="11"/>
      <c r="G85" s="57"/>
      <c r="H85" s="57"/>
      <c r="I85" s="57"/>
    </row>
    <row r="86" spans="1:9" x14ac:dyDescent="0.2">
      <c r="A86" s="57"/>
      <c r="B86" s="57"/>
      <c r="C86" s="57"/>
      <c r="D86" s="57"/>
      <c r="E86" s="11"/>
      <c r="G86" s="57"/>
      <c r="H86" s="57"/>
      <c r="I86" s="57"/>
    </row>
    <row r="87" spans="1:9" x14ac:dyDescent="0.2">
      <c r="A87" s="57"/>
      <c r="B87" s="57"/>
      <c r="C87" s="57"/>
      <c r="D87" s="57"/>
      <c r="E87" s="11"/>
      <c r="G87" s="57"/>
      <c r="H87" s="57"/>
      <c r="I87" s="57"/>
    </row>
    <row r="88" spans="1:9" x14ac:dyDescent="0.2">
      <c r="A88" s="57"/>
      <c r="B88" s="57"/>
      <c r="C88" s="57"/>
      <c r="D88" s="57"/>
      <c r="E88" s="11"/>
      <c r="G88" s="57"/>
      <c r="H88" s="57"/>
      <c r="I88" s="57"/>
    </row>
    <row r="89" spans="1:9" x14ac:dyDescent="0.2">
      <c r="A89" s="57"/>
      <c r="B89" s="57"/>
      <c r="C89" s="57"/>
      <c r="D89" s="57"/>
      <c r="E89" s="11"/>
      <c r="G89" s="57"/>
      <c r="H89" s="57"/>
      <c r="I89" s="57"/>
    </row>
    <row r="90" spans="1:9" x14ac:dyDescent="0.2">
      <c r="A90" s="57"/>
      <c r="B90" s="57"/>
      <c r="C90" s="57"/>
      <c r="D90" s="57"/>
      <c r="E90" s="11"/>
      <c r="G90" s="57"/>
      <c r="H90" s="57"/>
      <c r="I90" s="57"/>
    </row>
    <row r="91" spans="1:9" x14ac:dyDescent="0.2">
      <c r="A91" s="56" t="s">
        <v>1011</v>
      </c>
      <c r="B91" s="57"/>
      <c r="C91" s="57"/>
      <c r="D91" s="57"/>
      <c r="E91" s="11"/>
      <c r="G91" s="57"/>
      <c r="H91" s="57"/>
      <c r="I91" s="57"/>
    </row>
    <row r="92" spans="1:9" x14ac:dyDescent="0.2">
      <c r="A92" s="57"/>
      <c r="B92" s="57"/>
      <c r="C92" s="57"/>
      <c r="D92" s="57"/>
      <c r="E92" s="11"/>
      <c r="G92" s="57"/>
      <c r="H92" s="57"/>
      <c r="I92" s="57"/>
    </row>
    <row r="93" spans="1:9" x14ac:dyDescent="0.2">
      <c r="A93" s="56" t="s">
        <v>994</v>
      </c>
      <c r="B93" s="57"/>
      <c r="C93" s="57"/>
      <c r="D93" s="57"/>
      <c r="E93" s="11"/>
      <c r="G93" s="57"/>
      <c r="H93" s="57"/>
      <c r="I93" s="57"/>
    </row>
    <row r="94" spans="1:9" x14ac:dyDescent="0.2">
      <c r="A94" s="57"/>
      <c r="B94" s="57"/>
      <c r="C94" s="57"/>
      <c r="D94" s="57"/>
      <c r="E94" s="11"/>
      <c r="G94" s="57"/>
      <c r="H94" s="57"/>
      <c r="I94" s="57"/>
    </row>
    <row r="95" spans="1:9" x14ac:dyDescent="0.2">
      <c r="A95" s="57"/>
      <c r="B95" s="57"/>
      <c r="C95" s="57"/>
      <c r="D95" s="57"/>
      <c r="E95" s="11"/>
      <c r="G95" s="57"/>
      <c r="H95" s="57"/>
      <c r="I95" s="57"/>
    </row>
    <row r="96" spans="1:9" x14ac:dyDescent="0.2">
      <c r="A96" s="57"/>
      <c r="B96" s="57"/>
      <c r="C96" s="57"/>
      <c r="D96" s="57"/>
      <c r="E96" s="11"/>
      <c r="G96" s="57"/>
      <c r="H96" s="57"/>
      <c r="I96" s="57"/>
    </row>
    <row r="97" spans="1:9" x14ac:dyDescent="0.2">
      <c r="A97" s="57"/>
      <c r="B97" s="57"/>
      <c r="C97" s="57"/>
      <c r="D97" s="57"/>
      <c r="E97" s="11"/>
      <c r="G97" s="57"/>
      <c r="H97" s="57"/>
      <c r="I97" s="57"/>
    </row>
    <row r="98" spans="1:9" x14ac:dyDescent="0.2">
      <c r="A98" s="57"/>
      <c r="B98" s="57"/>
      <c r="C98" s="57"/>
      <c r="D98" s="57"/>
      <c r="E98" s="11"/>
      <c r="G98" s="57"/>
      <c r="H98" s="57"/>
      <c r="I98" s="57"/>
    </row>
    <row r="99" spans="1:9" x14ac:dyDescent="0.2">
      <c r="A99" s="57"/>
      <c r="B99" s="57"/>
      <c r="C99" s="57"/>
      <c r="D99" s="57"/>
      <c r="E99" s="11"/>
      <c r="G99" s="57"/>
      <c r="H99" s="57"/>
      <c r="I99" s="57"/>
    </row>
    <row r="100" spans="1:9" x14ac:dyDescent="0.2">
      <c r="A100" s="57"/>
      <c r="B100" s="57"/>
      <c r="C100" s="57"/>
      <c r="D100" s="57"/>
      <c r="E100" s="11"/>
      <c r="G100" s="57"/>
      <c r="H100" s="57"/>
      <c r="I100" s="57"/>
    </row>
    <row r="101" spans="1:9" x14ac:dyDescent="0.2">
      <c r="A101" s="57"/>
      <c r="B101" s="57"/>
      <c r="C101" s="57"/>
      <c r="D101" s="57"/>
      <c r="E101" s="11"/>
      <c r="G101" s="57"/>
      <c r="H101" s="57"/>
      <c r="I101" s="57"/>
    </row>
    <row r="102" spans="1:9" x14ac:dyDescent="0.2">
      <c r="A102" s="57"/>
      <c r="B102" s="57"/>
      <c r="C102" s="57"/>
      <c r="D102" s="57"/>
      <c r="E102" s="11"/>
      <c r="G102" s="57"/>
      <c r="H102" s="57"/>
      <c r="I102" s="57"/>
    </row>
    <row r="103" spans="1:9" x14ac:dyDescent="0.2">
      <c r="A103" s="57"/>
      <c r="B103" s="57"/>
      <c r="C103" s="57"/>
      <c r="D103" s="57"/>
      <c r="E103" s="11"/>
      <c r="G103" s="57"/>
      <c r="H103" s="57"/>
      <c r="I103" s="57"/>
    </row>
    <row r="104" spans="1:9" x14ac:dyDescent="0.2">
      <c r="A104" s="57"/>
      <c r="B104" s="57"/>
      <c r="C104" s="57"/>
      <c r="D104" s="57"/>
      <c r="E104" s="11"/>
      <c r="G104" s="57"/>
      <c r="H104" s="57"/>
      <c r="I104" s="57"/>
    </row>
    <row r="105" spans="1:9" x14ac:dyDescent="0.2">
      <c r="A105" s="57"/>
      <c r="B105" s="57"/>
      <c r="C105" s="57"/>
      <c r="D105" s="57"/>
      <c r="E105" s="11"/>
      <c r="G105" s="57"/>
      <c r="H105" s="57"/>
      <c r="I105" s="57"/>
    </row>
    <row r="106" spans="1:9" x14ac:dyDescent="0.2">
      <c r="A106" s="57"/>
      <c r="B106" s="57"/>
      <c r="C106" s="57"/>
      <c r="D106" s="57"/>
      <c r="E106" s="11"/>
      <c r="G106" s="57"/>
      <c r="H106" s="57"/>
      <c r="I106" s="57"/>
    </row>
    <row r="107" spans="1:9" x14ac:dyDescent="0.2">
      <c r="A107" s="57"/>
      <c r="B107" s="57"/>
      <c r="C107" s="57"/>
      <c r="D107" s="57"/>
      <c r="E107" s="11"/>
      <c r="G107" s="57"/>
      <c r="H107" s="57"/>
      <c r="I107" s="57"/>
    </row>
    <row r="108" spans="1:9" x14ac:dyDescent="0.2">
      <c r="A108" s="57"/>
      <c r="B108" s="57"/>
      <c r="C108" s="57"/>
      <c r="D108" s="57"/>
      <c r="E108" s="11"/>
      <c r="G108" s="57"/>
      <c r="H108" s="57"/>
      <c r="I108" s="57"/>
    </row>
    <row r="109" spans="1:9" x14ac:dyDescent="0.2">
      <c r="A109" s="57"/>
      <c r="B109" s="57"/>
      <c r="C109" s="57"/>
      <c r="D109" s="57"/>
      <c r="E109" s="11"/>
      <c r="G109" s="57"/>
      <c r="H109" s="57"/>
      <c r="I109" s="57"/>
    </row>
    <row r="110" spans="1:9" x14ac:dyDescent="0.2">
      <c r="A110" s="57" t="s">
        <v>1012</v>
      </c>
      <c r="B110" s="57"/>
      <c r="C110" s="57"/>
      <c r="D110" s="57"/>
      <c r="E110" s="11"/>
      <c r="G110" s="57"/>
      <c r="H110" s="57"/>
      <c r="I110" s="57"/>
    </row>
    <row r="111" spans="1:9" x14ac:dyDescent="0.2">
      <c r="B111" s="57"/>
      <c r="C111" s="57"/>
      <c r="D111" s="57"/>
      <c r="E111" s="11"/>
      <c r="G111" s="57"/>
      <c r="H111" s="57"/>
      <c r="I111" s="57"/>
    </row>
    <row r="112" spans="1:9" x14ac:dyDescent="0.2">
      <c r="A112" s="57" t="s">
        <v>992</v>
      </c>
    </row>
  </sheetData>
  <mergeCells count="1">
    <mergeCell ref="A1:F1"/>
  </mergeCells>
  <conditionalFormatting sqref="F2:F3">
    <cfRule type="cellIs" dxfId="46" priority="3" stopIfTrue="1" operator="between">
      <formula>0.009</formula>
      <formula>-0.009</formula>
    </cfRule>
  </conditionalFormatting>
  <conditionalFormatting sqref="F5:F107">
    <cfRule type="cellIs" dxfId="45" priority="1" stopIfTrue="1" operator="between">
      <formula>0.009</formula>
      <formula>-0.009</formula>
    </cfRule>
  </conditionalFormatting>
  <conditionalFormatting sqref="F112:F65536">
    <cfRule type="cellIs" dxfId="44" priority="2" stopIfTrue="1" operator="between">
      <formula>0.009</formula>
      <formula>-0.009</formula>
    </cfRule>
  </conditionalFormatting>
  <hyperlinks>
    <hyperlink ref="A72" r:id="rId1" tooltip="https://www.franklintempletonindia.com/downloadsServlet/pdf/product-labels-jg9o5k7l" display="https://www.franklintempletonindia.com/downloadsServlet/pdf/product-labels-jg9o5k7l" xr:uid="{00000000-0004-0000-19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224"/>
  <sheetViews>
    <sheetView workbookViewId="0">
      <selection sqref="A1:F1"/>
    </sheetView>
  </sheetViews>
  <sheetFormatPr defaultColWidth="9.140625" defaultRowHeight="11.25" x14ac:dyDescent="0.2"/>
  <cols>
    <col min="1" max="1" width="38.7109375" style="7" bestFit="1" customWidth="1"/>
    <col min="2" max="2" width="24.7109375" style="7" bestFit="1" customWidth="1"/>
    <col min="3" max="3" width="35.42578125" style="7" bestFit="1" customWidth="1"/>
    <col min="4" max="4" width="15.42578125" style="7" bestFit="1" customWidth="1"/>
    <col min="5" max="5" width="26" style="10" customWidth="1"/>
    <col min="6" max="6" width="13.5703125" style="11" bestFit="1" customWidth="1"/>
    <col min="7" max="16384" width="9.140625" style="7"/>
  </cols>
  <sheetData>
    <row r="1" spans="1:7" s="1" customFormat="1" ht="15" x14ac:dyDescent="0.2">
      <c r="A1" s="110" t="s">
        <v>16</v>
      </c>
      <c r="B1" s="111"/>
      <c r="C1" s="111"/>
      <c r="D1" s="111"/>
      <c r="E1" s="111"/>
      <c r="F1" s="111"/>
    </row>
    <row r="2" spans="1:7" s="1" customFormat="1" ht="12" x14ac:dyDescent="0.2">
      <c r="E2" s="5"/>
      <c r="F2" s="9"/>
    </row>
    <row r="3" spans="1:7" s="1" customFormat="1" ht="12" x14ac:dyDescent="0.2">
      <c r="A3" s="8" t="s">
        <v>7</v>
      </c>
      <c r="B3" s="2"/>
      <c r="C3" s="3"/>
      <c r="D3" s="3"/>
      <c r="E3" s="4"/>
      <c r="F3" s="9"/>
    </row>
    <row r="4" spans="1:7" s="1" customFormat="1" ht="33.75" x14ac:dyDescent="0.2">
      <c r="A4" s="6" t="s">
        <v>2</v>
      </c>
      <c r="B4" s="6" t="s">
        <v>0</v>
      </c>
      <c r="C4" s="13" t="s">
        <v>4</v>
      </c>
      <c r="D4" s="13" t="s">
        <v>1</v>
      </c>
      <c r="E4" s="52" t="s">
        <v>6</v>
      </c>
      <c r="F4" s="12" t="s">
        <v>3</v>
      </c>
      <c r="G4" s="58" t="s">
        <v>5</v>
      </c>
    </row>
    <row r="5" spans="1:7" x14ac:dyDescent="0.2">
      <c r="A5" s="16" t="s">
        <v>103</v>
      </c>
      <c r="B5" s="17"/>
      <c r="C5" s="17"/>
      <c r="D5" s="17"/>
      <c r="E5" s="18"/>
      <c r="F5" s="19"/>
      <c r="G5" s="19"/>
    </row>
    <row r="6" spans="1:7" x14ac:dyDescent="0.2">
      <c r="A6" s="20" t="s">
        <v>20</v>
      </c>
      <c r="B6" s="21"/>
      <c r="C6" s="21"/>
      <c r="D6" s="21"/>
      <c r="E6" s="22"/>
      <c r="F6" s="23"/>
      <c r="G6" s="23"/>
    </row>
    <row r="7" spans="1:7" x14ac:dyDescent="0.2">
      <c r="A7" s="21" t="s">
        <v>105</v>
      </c>
      <c r="B7" s="21" t="s">
        <v>104</v>
      </c>
      <c r="C7" s="21" t="s">
        <v>106</v>
      </c>
      <c r="D7" s="24">
        <v>12200000</v>
      </c>
      <c r="E7" s="22">
        <v>116022</v>
      </c>
      <c r="F7" s="23">
        <v>9.4303957969442695</v>
      </c>
      <c r="G7" s="23"/>
    </row>
    <row r="8" spans="1:7" x14ac:dyDescent="0.2">
      <c r="A8" s="21" t="s">
        <v>108</v>
      </c>
      <c r="B8" s="21" t="s">
        <v>107</v>
      </c>
      <c r="C8" s="21" t="s">
        <v>106</v>
      </c>
      <c r="D8" s="24">
        <v>8300000</v>
      </c>
      <c r="E8" s="22">
        <v>111884</v>
      </c>
      <c r="F8" s="23">
        <v>9.0940546046897399</v>
      </c>
      <c r="G8" s="23"/>
    </row>
    <row r="9" spans="1:7" x14ac:dyDescent="0.2">
      <c r="A9" s="21" t="s">
        <v>124</v>
      </c>
      <c r="B9" s="21" t="s">
        <v>123</v>
      </c>
      <c r="C9" s="21" t="s">
        <v>125</v>
      </c>
      <c r="D9" s="24">
        <v>23500000</v>
      </c>
      <c r="E9" s="22">
        <v>76492.5</v>
      </c>
      <c r="F9" s="23">
        <v>6.2173945501522097</v>
      </c>
      <c r="G9" s="23"/>
    </row>
    <row r="10" spans="1:7" x14ac:dyDescent="0.2">
      <c r="A10" s="21" t="s">
        <v>315</v>
      </c>
      <c r="B10" s="21" t="s">
        <v>314</v>
      </c>
      <c r="C10" s="21" t="s">
        <v>117</v>
      </c>
      <c r="D10" s="24">
        <v>2600000</v>
      </c>
      <c r="E10" s="22">
        <v>75098.399999999994</v>
      </c>
      <c r="F10" s="23">
        <v>6.1040805684890804</v>
      </c>
      <c r="G10" s="23"/>
    </row>
    <row r="11" spans="1:7" x14ac:dyDescent="0.2">
      <c r="A11" s="21" t="s">
        <v>119</v>
      </c>
      <c r="B11" s="21" t="s">
        <v>118</v>
      </c>
      <c r="C11" s="21" t="s">
        <v>106</v>
      </c>
      <c r="D11" s="24">
        <v>6500000</v>
      </c>
      <c r="E11" s="22">
        <v>73554</v>
      </c>
      <c r="F11" s="23">
        <v>5.9785500374794402</v>
      </c>
      <c r="G11" s="23"/>
    </row>
    <row r="12" spans="1:7" x14ac:dyDescent="0.2">
      <c r="A12" s="21" t="s">
        <v>113</v>
      </c>
      <c r="B12" s="21" t="s">
        <v>112</v>
      </c>
      <c r="C12" s="21" t="s">
        <v>114</v>
      </c>
      <c r="D12" s="24">
        <v>3900000</v>
      </c>
      <c r="E12" s="22">
        <v>73257.600000000006</v>
      </c>
      <c r="F12" s="23">
        <v>5.9544583194068803</v>
      </c>
      <c r="G12" s="23"/>
    </row>
    <row r="13" spans="1:7" x14ac:dyDescent="0.2">
      <c r="A13" s="21" t="s">
        <v>121</v>
      </c>
      <c r="B13" s="21" t="s">
        <v>120</v>
      </c>
      <c r="C13" s="21" t="s">
        <v>122</v>
      </c>
      <c r="D13" s="24">
        <v>4800000</v>
      </c>
      <c r="E13" s="22">
        <v>65472</v>
      </c>
      <c r="F13" s="23">
        <v>5.3216361863916797</v>
      </c>
      <c r="G13" s="23"/>
    </row>
    <row r="14" spans="1:7" x14ac:dyDescent="0.2">
      <c r="A14" s="21" t="s">
        <v>243</v>
      </c>
      <c r="B14" s="21" t="s">
        <v>242</v>
      </c>
      <c r="C14" s="21" t="s">
        <v>147</v>
      </c>
      <c r="D14" s="24">
        <v>3500000</v>
      </c>
      <c r="E14" s="22">
        <v>52615.5</v>
      </c>
      <c r="F14" s="23">
        <v>4.2766457228294801</v>
      </c>
      <c r="G14" s="23"/>
    </row>
    <row r="15" spans="1:7" x14ac:dyDescent="0.2">
      <c r="A15" s="21" t="s">
        <v>146</v>
      </c>
      <c r="B15" s="21" t="s">
        <v>145</v>
      </c>
      <c r="C15" s="21" t="s">
        <v>147</v>
      </c>
      <c r="D15" s="24">
        <v>3200000</v>
      </c>
      <c r="E15" s="22">
        <v>51017.599999999999</v>
      </c>
      <c r="F15" s="23">
        <v>4.1467666529639597</v>
      </c>
      <c r="G15" s="23"/>
    </row>
    <row r="16" spans="1:7" x14ac:dyDescent="0.2">
      <c r="A16" s="21" t="s">
        <v>187</v>
      </c>
      <c r="B16" s="21" t="s">
        <v>186</v>
      </c>
      <c r="C16" s="21" t="s">
        <v>144</v>
      </c>
      <c r="D16" s="24">
        <v>308000</v>
      </c>
      <c r="E16" s="22">
        <v>49369.32</v>
      </c>
      <c r="F16" s="23">
        <v>4.0127926412749</v>
      </c>
      <c r="G16" s="23"/>
    </row>
    <row r="17" spans="1:7" x14ac:dyDescent="0.2">
      <c r="A17" s="21" t="s">
        <v>195</v>
      </c>
      <c r="B17" s="21" t="s">
        <v>194</v>
      </c>
      <c r="C17" s="21" t="s">
        <v>196</v>
      </c>
      <c r="D17" s="24">
        <v>25000000</v>
      </c>
      <c r="E17" s="22">
        <v>42192.5</v>
      </c>
      <c r="F17" s="23">
        <v>3.4294528163845799</v>
      </c>
      <c r="G17" s="23"/>
    </row>
    <row r="18" spans="1:7" x14ac:dyDescent="0.2">
      <c r="A18" s="21" t="s">
        <v>585</v>
      </c>
      <c r="B18" s="21" t="s">
        <v>584</v>
      </c>
      <c r="C18" s="21" t="s">
        <v>190</v>
      </c>
      <c r="D18" s="24">
        <v>2693087</v>
      </c>
      <c r="E18" s="22">
        <v>41513.936110000002</v>
      </c>
      <c r="F18" s="23">
        <v>3.37429839691056</v>
      </c>
      <c r="G18" s="23"/>
    </row>
    <row r="19" spans="1:7" x14ac:dyDescent="0.2">
      <c r="A19" s="21" t="s">
        <v>132</v>
      </c>
      <c r="B19" s="21" t="s">
        <v>131</v>
      </c>
      <c r="C19" s="21" t="s">
        <v>106</v>
      </c>
      <c r="D19" s="24">
        <v>4200000</v>
      </c>
      <c r="E19" s="22">
        <v>36642.9</v>
      </c>
      <c r="F19" s="23">
        <v>2.9783752232149898</v>
      </c>
      <c r="G19" s="23"/>
    </row>
    <row r="20" spans="1:7" x14ac:dyDescent="0.2">
      <c r="A20" s="21" t="s">
        <v>158</v>
      </c>
      <c r="B20" s="21" t="s">
        <v>157</v>
      </c>
      <c r="C20" s="21" t="s">
        <v>159</v>
      </c>
      <c r="D20" s="24">
        <v>1425000</v>
      </c>
      <c r="E20" s="22">
        <v>35830.199999999997</v>
      </c>
      <c r="F20" s="23">
        <v>2.9123180731557201</v>
      </c>
      <c r="G20" s="23"/>
    </row>
    <row r="21" spans="1:7" x14ac:dyDescent="0.2">
      <c r="A21" s="21" t="s">
        <v>155</v>
      </c>
      <c r="B21" s="21" t="s">
        <v>154</v>
      </c>
      <c r="C21" s="21" t="s">
        <v>156</v>
      </c>
      <c r="D21" s="24">
        <v>4700000</v>
      </c>
      <c r="E21" s="22">
        <v>35553.15</v>
      </c>
      <c r="F21" s="23">
        <v>2.88979914437029</v>
      </c>
      <c r="G21" s="23"/>
    </row>
    <row r="22" spans="1:7" x14ac:dyDescent="0.2">
      <c r="A22" s="21" t="s">
        <v>164</v>
      </c>
      <c r="B22" s="21" t="s">
        <v>163</v>
      </c>
      <c r="C22" s="21" t="s">
        <v>165</v>
      </c>
      <c r="D22" s="24">
        <v>600000</v>
      </c>
      <c r="E22" s="22">
        <v>33567</v>
      </c>
      <c r="F22" s="23">
        <v>2.7283626873871198</v>
      </c>
      <c r="G22" s="23"/>
    </row>
    <row r="23" spans="1:7" x14ac:dyDescent="0.2">
      <c r="A23" s="21" t="s">
        <v>149</v>
      </c>
      <c r="B23" s="21" t="s">
        <v>148</v>
      </c>
      <c r="C23" s="21" t="s">
        <v>150</v>
      </c>
      <c r="D23" s="24">
        <v>1877308</v>
      </c>
      <c r="E23" s="22">
        <v>31951.782159999999</v>
      </c>
      <c r="F23" s="23">
        <v>2.59707600443488</v>
      </c>
      <c r="G23" s="23"/>
    </row>
    <row r="24" spans="1:7" x14ac:dyDescent="0.2">
      <c r="A24" s="21" t="s">
        <v>819</v>
      </c>
      <c r="B24" s="21" t="s">
        <v>818</v>
      </c>
      <c r="C24" s="21" t="s">
        <v>199</v>
      </c>
      <c r="D24" s="24">
        <v>713829</v>
      </c>
      <c r="E24" s="22">
        <v>28997.875469999999</v>
      </c>
      <c r="F24" s="23">
        <v>2.3569792190498502</v>
      </c>
      <c r="G24" s="23"/>
    </row>
    <row r="25" spans="1:7" x14ac:dyDescent="0.2">
      <c r="A25" s="21" t="s">
        <v>176</v>
      </c>
      <c r="B25" s="21" t="s">
        <v>175</v>
      </c>
      <c r="C25" s="21" t="s">
        <v>177</v>
      </c>
      <c r="D25" s="24">
        <v>4468295</v>
      </c>
      <c r="E25" s="22">
        <v>27587.25333</v>
      </c>
      <c r="F25" s="23">
        <v>2.2423222996713501</v>
      </c>
      <c r="G25" s="23"/>
    </row>
    <row r="26" spans="1:7" x14ac:dyDescent="0.2">
      <c r="A26" s="21" t="s">
        <v>723</v>
      </c>
      <c r="B26" s="21" t="s">
        <v>722</v>
      </c>
      <c r="C26" s="21" t="s">
        <v>199</v>
      </c>
      <c r="D26" s="24">
        <v>540000</v>
      </c>
      <c r="E26" s="22">
        <v>21203.1</v>
      </c>
      <c r="F26" s="23">
        <v>1.72341129373903</v>
      </c>
      <c r="G26" s="23"/>
    </row>
    <row r="27" spans="1:7" x14ac:dyDescent="0.2">
      <c r="A27" s="21" t="s">
        <v>236</v>
      </c>
      <c r="B27" s="21" t="s">
        <v>235</v>
      </c>
      <c r="C27" s="21" t="s">
        <v>237</v>
      </c>
      <c r="D27" s="24">
        <v>14300000</v>
      </c>
      <c r="E27" s="22">
        <v>20401.810000000001</v>
      </c>
      <c r="F27" s="23">
        <v>1.6582815610320101</v>
      </c>
      <c r="G27" s="23"/>
    </row>
    <row r="28" spans="1:7" x14ac:dyDescent="0.2">
      <c r="A28" s="21" t="s">
        <v>626</v>
      </c>
      <c r="B28" s="21" t="s">
        <v>625</v>
      </c>
      <c r="C28" s="21" t="s">
        <v>165</v>
      </c>
      <c r="D28" s="24">
        <v>4500000</v>
      </c>
      <c r="E28" s="22">
        <v>20252.25</v>
      </c>
      <c r="F28" s="23">
        <v>1.6461251596995801</v>
      </c>
      <c r="G28" s="23"/>
    </row>
    <row r="29" spans="1:7" x14ac:dyDescent="0.2">
      <c r="A29" s="21" t="s">
        <v>787</v>
      </c>
      <c r="B29" s="21" t="s">
        <v>786</v>
      </c>
      <c r="C29" s="21" t="s">
        <v>491</v>
      </c>
      <c r="D29" s="24">
        <v>3300000</v>
      </c>
      <c r="E29" s="22">
        <v>16212.9</v>
      </c>
      <c r="F29" s="23">
        <v>1.31780234797088</v>
      </c>
      <c r="G29" s="23"/>
    </row>
    <row r="30" spans="1:7" x14ac:dyDescent="0.2">
      <c r="A30" s="21" t="s">
        <v>480</v>
      </c>
      <c r="B30" s="21" t="s">
        <v>479</v>
      </c>
      <c r="C30" s="21" t="s">
        <v>106</v>
      </c>
      <c r="D30" s="24">
        <v>2100000</v>
      </c>
      <c r="E30" s="22">
        <v>15446.55</v>
      </c>
      <c r="F30" s="23">
        <v>1.2555125769016999</v>
      </c>
      <c r="G30" s="23"/>
    </row>
    <row r="31" spans="1:7" x14ac:dyDescent="0.2">
      <c r="A31" s="21" t="s">
        <v>581</v>
      </c>
      <c r="B31" s="21" t="s">
        <v>580</v>
      </c>
      <c r="C31" s="21" t="s">
        <v>212</v>
      </c>
      <c r="D31" s="24">
        <v>767769</v>
      </c>
      <c r="E31" s="22">
        <v>14089.32892</v>
      </c>
      <c r="F31" s="23">
        <v>1.1451961544270299</v>
      </c>
      <c r="G31" s="23"/>
    </row>
    <row r="32" spans="1:7" x14ac:dyDescent="0.2">
      <c r="A32" s="21" t="s">
        <v>241</v>
      </c>
      <c r="B32" s="21" t="s">
        <v>240</v>
      </c>
      <c r="C32" s="21" t="s">
        <v>125</v>
      </c>
      <c r="D32" s="24">
        <v>225000</v>
      </c>
      <c r="E32" s="22">
        <v>10524.375</v>
      </c>
      <c r="F32" s="23">
        <v>0.85543277796853501</v>
      </c>
      <c r="G32" s="23"/>
    </row>
    <row r="33" spans="1:9" x14ac:dyDescent="0.2">
      <c r="A33" s="21" t="s">
        <v>821</v>
      </c>
      <c r="B33" s="21" t="s">
        <v>820</v>
      </c>
      <c r="C33" s="21" t="s">
        <v>172</v>
      </c>
      <c r="D33" s="24">
        <v>1368783</v>
      </c>
      <c r="E33" s="22">
        <v>6111.6160950000003</v>
      </c>
      <c r="F33" s="23">
        <v>0.49675887965062598</v>
      </c>
      <c r="G33" s="23"/>
    </row>
    <row r="34" spans="1:9" x14ac:dyDescent="0.2">
      <c r="A34" s="20" t="s">
        <v>27</v>
      </c>
      <c r="B34" s="20"/>
      <c r="C34" s="20"/>
      <c r="D34" s="20"/>
      <c r="E34" s="25">
        <f>SUM(E7:E33)</f>
        <v>1182861.4470849999</v>
      </c>
      <c r="F34" s="26">
        <f>SUM(F7:F33)</f>
        <v>96.14427969659036</v>
      </c>
      <c r="G34" s="23"/>
      <c r="H34" s="14"/>
      <c r="I34" s="14"/>
    </row>
    <row r="35" spans="1:9" x14ac:dyDescent="0.2">
      <c r="A35" s="21"/>
      <c r="B35" s="21"/>
      <c r="C35" s="21"/>
      <c r="D35" s="21"/>
      <c r="E35" s="22"/>
      <c r="F35" s="23"/>
      <c r="G35" s="23"/>
    </row>
    <row r="36" spans="1:9" x14ac:dyDescent="0.2">
      <c r="A36" s="20" t="s">
        <v>28</v>
      </c>
      <c r="B36" s="21"/>
      <c r="C36" s="21"/>
      <c r="D36" s="21"/>
      <c r="E36" s="22"/>
      <c r="F36" s="23"/>
      <c r="G36" s="23"/>
    </row>
    <row r="37" spans="1:9" x14ac:dyDescent="0.2">
      <c r="A37" s="20" t="s">
        <v>33</v>
      </c>
      <c r="B37" s="21"/>
      <c r="C37" s="21"/>
      <c r="D37" s="21"/>
      <c r="E37" s="22"/>
      <c r="F37" s="23"/>
      <c r="G37" s="23"/>
    </row>
    <row r="38" spans="1:9" x14ac:dyDescent="0.2">
      <c r="A38" s="21" t="s">
        <v>275</v>
      </c>
      <c r="B38" s="21" t="s">
        <v>1449</v>
      </c>
      <c r="C38" s="21" t="s">
        <v>35</v>
      </c>
      <c r="D38" s="24">
        <v>2500000</v>
      </c>
      <c r="E38" s="22">
        <v>2484.1975000000002</v>
      </c>
      <c r="F38" s="23">
        <v>0.20191830569012301</v>
      </c>
      <c r="G38" s="23">
        <v>5.3996000000000004</v>
      </c>
    </row>
    <row r="39" spans="1:9" x14ac:dyDescent="0.2">
      <c r="A39" s="20" t="s">
        <v>27</v>
      </c>
      <c r="B39" s="20"/>
      <c r="C39" s="20"/>
      <c r="D39" s="20"/>
      <c r="E39" s="25">
        <f>SUM(E37:E38)</f>
        <v>2484.1975000000002</v>
      </c>
      <c r="F39" s="26">
        <f>SUM(F37:F38)</f>
        <v>0.20191830569012301</v>
      </c>
      <c r="G39" s="23"/>
      <c r="H39" s="14"/>
      <c r="I39" s="14"/>
    </row>
    <row r="40" spans="1:9" x14ac:dyDescent="0.2">
      <c r="A40" s="21"/>
      <c r="B40" s="21"/>
      <c r="C40" s="21"/>
      <c r="D40" s="21"/>
      <c r="E40" s="22"/>
      <c r="F40" s="23"/>
      <c r="G40" s="23"/>
    </row>
    <row r="41" spans="1:9" x14ac:dyDescent="0.2">
      <c r="A41" s="20" t="s">
        <v>37</v>
      </c>
      <c r="B41" s="20"/>
      <c r="C41" s="20"/>
      <c r="D41" s="20"/>
      <c r="E41" s="25">
        <f>E34+E39</f>
        <v>1185345.6445849999</v>
      </c>
      <c r="F41" s="26">
        <f>F34+F39</f>
        <v>96.346198002280488</v>
      </c>
      <c r="G41" s="23"/>
      <c r="H41" s="14"/>
      <c r="I41" s="14"/>
    </row>
    <row r="42" spans="1:9" x14ac:dyDescent="0.2">
      <c r="A42" s="20"/>
      <c r="B42" s="20"/>
      <c r="C42" s="20"/>
      <c r="D42" s="20"/>
      <c r="E42" s="25"/>
      <c r="F42" s="26"/>
      <c r="G42" s="23"/>
      <c r="H42" s="14"/>
      <c r="I42" s="14"/>
    </row>
    <row r="43" spans="1:9" x14ac:dyDescent="0.2">
      <c r="A43" s="20" t="s">
        <v>39</v>
      </c>
      <c r="B43" s="20"/>
      <c r="C43" s="20"/>
      <c r="D43" s="20"/>
      <c r="E43" s="25">
        <f>E45-(E34+E39)</f>
        <v>44952.664183700224</v>
      </c>
      <c r="F43" s="26">
        <f>F45-(F34+F39)</f>
        <v>3.653801997719512</v>
      </c>
      <c r="G43" s="23"/>
      <c r="H43" s="14"/>
      <c r="I43" s="14"/>
    </row>
    <row r="44" spans="1:9" x14ac:dyDescent="0.2">
      <c r="A44" s="20"/>
      <c r="B44" s="20"/>
      <c r="C44" s="20"/>
      <c r="D44" s="20"/>
      <c r="E44" s="25"/>
      <c r="F44" s="26"/>
      <c r="G44" s="23"/>
      <c r="H44" s="14"/>
      <c r="I44" s="14"/>
    </row>
    <row r="45" spans="1:9" x14ac:dyDescent="0.2">
      <c r="A45" s="27" t="s">
        <v>38</v>
      </c>
      <c r="B45" s="27"/>
      <c r="C45" s="27"/>
      <c r="D45" s="27"/>
      <c r="E45" s="28">
        <v>1230298.3087687001</v>
      </c>
      <c r="F45" s="29">
        <v>100</v>
      </c>
      <c r="G45" s="62"/>
      <c r="H45" s="14"/>
      <c r="I45" s="14"/>
    </row>
    <row r="46" spans="1:9" x14ac:dyDescent="0.2">
      <c r="A46" s="7" t="s">
        <v>1494</v>
      </c>
    </row>
    <row r="48" spans="1:9" x14ac:dyDescent="0.2">
      <c r="A48" s="14" t="s">
        <v>41</v>
      </c>
    </row>
    <row r="49" spans="1:4" x14ac:dyDescent="0.2">
      <c r="A49" s="14" t="s">
        <v>42</v>
      </c>
    </row>
    <row r="50" spans="1:4" x14ac:dyDescent="0.2">
      <c r="A50" s="14" t="s">
        <v>43</v>
      </c>
      <c r="B50" s="14"/>
      <c r="C50" s="30" t="s">
        <v>987</v>
      </c>
      <c r="D50" s="14" t="s">
        <v>44</v>
      </c>
    </row>
    <row r="51" spans="1:4" x14ac:dyDescent="0.2">
      <c r="A51" s="7" t="s">
        <v>46</v>
      </c>
      <c r="C51" s="31">
        <v>98.878500000000003</v>
      </c>
      <c r="D51" s="31">
        <v>107.11799999999999</v>
      </c>
    </row>
    <row r="52" spans="1:4" x14ac:dyDescent="0.2">
      <c r="A52" s="7" t="s">
        <v>47</v>
      </c>
      <c r="C52" s="31">
        <v>35.690100000000001</v>
      </c>
      <c r="D52" s="31">
        <v>35.578800000000001</v>
      </c>
    </row>
    <row r="53" spans="1:4" x14ac:dyDescent="0.2">
      <c r="A53" s="7" t="s">
        <v>48</v>
      </c>
      <c r="C53" s="31">
        <v>111.1123</v>
      </c>
      <c r="D53" s="31">
        <v>120.8548</v>
      </c>
    </row>
    <row r="54" spans="1:4" x14ac:dyDescent="0.2">
      <c r="A54" s="7" t="s">
        <v>49</v>
      </c>
      <c r="C54" s="31">
        <v>42.208300000000001</v>
      </c>
      <c r="D54" s="31">
        <v>42.133600000000001</v>
      </c>
    </row>
    <row r="55" spans="1:4" x14ac:dyDescent="0.2">
      <c r="C55" s="31"/>
      <c r="D55" s="31"/>
    </row>
    <row r="56" spans="1:4" x14ac:dyDescent="0.2">
      <c r="A56" s="7" t="s">
        <v>988</v>
      </c>
      <c r="C56" s="31"/>
      <c r="D56" s="31"/>
    </row>
    <row r="58" spans="1:4" x14ac:dyDescent="0.2">
      <c r="A58" s="14" t="s">
        <v>50</v>
      </c>
    </row>
    <row r="59" spans="1:4" x14ac:dyDescent="0.2">
      <c r="A59" s="112" t="s">
        <v>51</v>
      </c>
      <c r="B59" s="113"/>
      <c r="C59" s="32" t="s">
        <v>52</v>
      </c>
    </row>
    <row r="60" spans="1:4" x14ac:dyDescent="0.2">
      <c r="A60" s="108" t="s">
        <v>47</v>
      </c>
      <c r="B60" s="109"/>
      <c r="C60" s="33">
        <v>3.15</v>
      </c>
    </row>
    <row r="61" spans="1:4" x14ac:dyDescent="0.2">
      <c r="A61" s="108" t="s">
        <v>49</v>
      </c>
      <c r="B61" s="109"/>
      <c r="C61" s="33">
        <v>3.85</v>
      </c>
    </row>
    <row r="62" spans="1:4" x14ac:dyDescent="0.2">
      <c r="A62" s="7" t="s">
        <v>53</v>
      </c>
    </row>
    <row r="63" spans="1:4" x14ac:dyDescent="0.2">
      <c r="A63" s="7" t="s">
        <v>54</v>
      </c>
    </row>
    <row r="65" spans="1:9" x14ac:dyDescent="0.2">
      <c r="A65" s="14" t="s">
        <v>281</v>
      </c>
      <c r="D65" s="36">
        <v>6.7312450915306965E-2</v>
      </c>
    </row>
    <row r="67" spans="1:9" x14ac:dyDescent="0.2">
      <c r="A67" s="14" t="s">
        <v>957</v>
      </c>
      <c r="D67" s="30" t="s">
        <v>56</v>
      </c>
    </row>
    <row r="69" spans="1:9" x14ac:dyDescent="0.2">
      <c r="A69" s="56" t="s">
        <v>958</v>
      </c>
      <c r="B69" s="57"/>
      <c r="C69" s="57"/>
      <c r="D69" s="57"/>
      <c r="E69" s="11"/>
      <c r="G69" s="11"/>
      <c r="H69" s="57"/>
      <c r="I69" s="57"/>
    </row>
    <row r="70" spans="1:9" x14ac:dyDescent="0.2">
      <c r="A70" s="66"/>
      <c r="B70" s="57"/>
      <c r="C70" s="57"/>
      <c r="D70" s="57"/>
      <c r="E70" s="11"/>
      <c r="G70" s="11"/>
      <c r="H70" s="57"/>
      <c r="I70" s="57"/>
    </row>
    <row r="71" spans="1:9" x14ac:dyDescent="0.2">
      <c r="A71" s="56" t="s">
        <v>993</v>
      </c>
      <c r="B71" s="57"/>
      <c r="C71" s="57"/>
      <c r="D71" s="57"/>
      <c r="E71" s="11"/>
      <c r="G71" s="11"/>
      <c r="H71" s="57"/>
      <c r="I71" s="57"/>
    </row>
    <row r="72" spans="1:9" x14ac:dyDescent="0.2">
      <c r="A72" s="66"/>
      <c r="B72" s="57"/>
      <c r="C72" s="57"/>
      <c r="D72" s="57"/>
      <c r="E72" s="11"/>
      <c r="G72" s="11"/>
      <c r="H72" s="57"/>
      <c r="I72" s="57"/>
    </row>
    <row r="73" spans="1:9" x14ac:dyDescent="0.2">
      <c r="A73" s="57"/>
      <c r="B73" s="57"/>
      <c r="C73" s="57"/>
      <c r="D73" s="57"/>
      <c r="E73" s="11"/>
      <c r="G73" s="11"/>
      <c r="H73" s="57"/>
      <c r="I73" s="57"/>
    </row>
    <row r="74" spans="1:9" x14ac:dyDescent="0.2">
      <c r="A74" s="57"/>
      <c r="B74" s="57"/>
      <c r="C74" s="57"/>
      <c r="D74" s="57"/>
      <c r="E74" s="11"/>
      <c r="G74" s="11"/>
      <c r="H74" s="57"/>
      <c r="I74" s="57"/>
    </row>
    <row r="75" spans="1:9" x14ac:dyDescent="0.2">
      <c r="A75" s="57"/>
      <c r="B75" s="57"/>
      <c r="C75" s="57"/>
      <c r="D75" s="57"/>
      <c r="E75" s="11"/>
      <c r="G75" s="11"/>
      <c r="H75" s="57"/>
      <c r="I75" s="57"/>
    </row>
    <row r="76" spans="1:9" x14ac:dyDescent="0.2">
      <c r="A76" s="57"/>
      <c r="B76" s="57"/>
      <c r="C76" s="57"/>
      <c r="D76" s="57"/>
      <c r="E76" s="11"/>
      <c r="G76" s="11"/>
      <c r="H76" s="57"/>
      <c r="I76" s="57"/>
    </row>
    <row r="77" spans="1:9" x14ac:dyDescent="0.2">
      <c r="A77" s="57"/>
      <c r="B77" s="57"/>
      <c r="C77" s="57"/>
      <c r="D77" s="57"/>
      <c r="E77" s="11"/>
      <c r="G77" s="11"/>
      <c r="H77" s="57"/>
      <c r="I77" s="57"/>
    </row>
    <row r="78" spans="1:9" x14ac:dyDescent="0.2">
      <c r="A78" s="57"/>
      <c r="B78" s="57"/>
      <c r="C78" s="57"/>
      <c r="D78" s="57"/>
      <c r="E78" s="11"/>
      <c r="G78" s="11"/>
      <c r="H78" s="57"/>
      <c r="I78" s="57"/>
    </row>
    <row r="79" spans="1:9" x14ac:dyDescent="0.2">
      <c r="A79" s="57"/>
      <c r="B79" s="57"/>
      <c r="C79" s="57"/>
      <c r="D79" s="57"/>
      <c r="E79" s="11"/>
      <c r="G79" s="11"/>
      <c r="H79" s="57"/>
      <c r="I79" s="57"/>
    </row>
    <row r="80" spans="1:9" x14ac:dyDescent="0.2">
      <c r="A80" s="57"/>
      <c r="B80" s="57"/>
      <c r="C80" s="57"/>
      <c r="D80" s="57"/>
      <c r="E80" s="11"/>
      <c r="G80" s="11"/>
      <c r="H80" s="57"/>
      <c r="I80" s="57"/>
    </row>
    <row r="81" spans="1:9" x14ac:dyDescent="0.2">
      <c r="A81" s="57"/>
      <c r="B81" s="57"/>
      <c r="C81" s="57"/>
      <c r="D81" s="57"/>
      <c r="E81" s="11"/>
      <c r="G81" s="11"/>
      <c r="H81" s="57"/>
      <c r="I81" s="57"/>
    </row>
    <row r="82" spans="1:9" x14ac:dyDescent="0.2">
      <c r="A82" s="57"/>
      <c r="B82" s="57"/>
      <c r="C82" s="57"/>
      <c r="D82" s="57"/>
      <c r="E82" s="11"/>
      <c r="G82" s="11"/>
      <c r="H82" s="57"/>
      <c r="I82" s="57"/>
    </row>
    <row r="83" spans="1:9" x14ac:dyDescent="0.2">
      <c r="A83" s="57"/>
      <c r="B83" s="57"/>
      <c r="C83" s="57"/>
      <c r="D83" s="57"/>
      <c r="E83" s="11"/>
      <c r="G83" s="11"/>
      <c r="H83" s="57"/>
      <c r="I83" s="57"/>
    </row>
    <row r="84" spans="1:9" x14ac:dyDescent="0.2">
      <c r="A84" s="57"/>
      <c r="B84" s="57"/>
      <c r="C84" s="57"/>
      <c r="D84" s="57"/>
      <c r="E84" s="11"/>
      <c r="G84" s="11"/>
      <c r="H84" s="57"/>
      <c r="I84" s="57"/>
    </row>
    <row r="85" spans="1:9" x14ac:dyDescent="0.2">
      <c r="A85" s="57"/>
      <c r="B85" s="57"/>
      <c r="C85" s="57"/>
      <c r="D85" s="57"/>
      <c r="E85" s="11"/>
      <c r="G85" s="11"/>
      <c r="H85" s="57"/>
      <c r="I85" s="57"/>
    </row>
    <row r="86" spans="1:9" x14ac:dyDescent="0.2">
      <c r="A86" s="57"/>
      <c r="B86" s="57"/>
      <c r="C86" s="57"/>
      <c r="D86" s="57"/>
      <c r="E86" s="11"/>
      <c r="G86" s="11"/>
      <c r="H86" s="57"/>
      <c r="I86" s="57"/>
    </row>
    <row r="87" spans="1:9" x14ac:dyDescent="0.2">
      <c r="A87" s="57"/>
      <c r="B87" s="57"/>
      <c r="C87" s="57"/>
      <c r="D87" s="57"/>
      <c r="E87" s="11"/>
      <c r="G87" s="11"/>
      <c r="H87" s="57"/>
      <c r="I87" s="57"/>
    </row>
    <row r="88" spans="1:9" x14ac:dyDescent="0.2">
      <c r="A88" s="57"/>
      <c r="B88" s="57"/>
      <c r="C88" s="57"/>
      <c r="D88" s="57"/>
      <c r="E88" s="11"/>
      <c r="G88" s="11"/>
      <c r="H88" s="57"/>
      <c r="I88" s="57"/>
    </row>
    <row r="89" spans="1:9" x14ac:dyDescent="0.2">
      <c r="A89" s="56" t="s">
        <v>1005</v>
      </c>
      <c r="B89" s="57"/>
      <c r="C89" s="57"/>
      <c r="D89" s="57"/>
      <c r="E89" s="11"/>
      <c r="G89" s="11"/>
      <c r="H89" s="57"/>
      <c r="I89" s="57"/>
    </row>
    <row r="90" spans="1:9" x14ac:dyDescent="0.2">
      <c r="A90" s="57"/>
      <c r="B90" s="57"/>
      <c r="C90" s="57"/>
      <c r="D90" s="57"/>
      <c r="E90" s="11"/>
      <c r="G90" s="11"/>
      <c r="H90" s="57"/>
      <c r="I90" s="57"/>
    </row>
    <row r="91" spans="1:9" x14ac:dyDescent="0.2">
      <c r="A91" s="56" t="s">
        <v>994</v>
      </c>
      <c r="B91" s="57"/>
      <c r="C91" s="57"/>
      <c r="D91" s="57"/>
      <c r="E91" s="11"/>
      <c r="G91" s="11"/>
      <c r="H91" s="57"/>
      <c r="I91" s="57"/>
    </row>
    <row r="92" spans="1:9" x14ac:dyDescent="0.2">
      <c r="A92" s="57"/>
      <c r="B92" s="57"/>
      <c r="C92" s="57"/>
      <c r="D92" s="57"/>
      <c r="E92" s="11"/>
      <c r="G92" s="11"/>
      <c r="H92" s="57"/>
      <c r="I92" s="57"/>
    </row>
    <row r="93" spans="1:9" x14ac:dyDescent="0.2">
      <c r="A93" s="57"/>
      <c r="B93" s="57"/>
      <c r="C93" s="57"/>
      <c r="D93" s="57"/>
      <c r="E93" s="11"/>
      <c r="G93" s="11"/>
      <c r="H93" s="57"/>
      <c r="I93" s="57"/>
    </row>
    <row r="94" spans="1:9" x14ac:dyDescent="0.2">
      <c r="A94" s="57"/>
      <c r="B94" s="57"/>
      <c r="C94" s="57"/>
      <c r="D94" s="57"/>
      <c r="E94" s="11"/>
      <c r="G94" s="11"/>
      <c r="H94" s="57"/>
      <c r="I94" s="57"/>
    </row>
    <row r="95" spans="1:9" x14ac:dyDescent="0.2">
      <c r="A95" s="57"/>
      <c r="B95" s="57"/>
      <c r="C95" s="57"/>
      <c r="D95" s="57"/>
      <c r="E95" s="11"/>
      <c r="G95" s="11"/>
      <c r="H95" s="57"/>
      <c r="I95" s="57"/>
    </row>
    <row r="96" spans="1:9" x14ac:dyDescent="0.2">
      <c r="A96" s="57"/>
      <c r="B96" s="57"/>
      <c r="C96" s="57"/>
      <c r="D96" s="57"/>
      <c r="E96" s="11"/>
      <c r="G96" s="11"/>
      <c r="H96" s="57"/>
      <c r="I96" s="57"/>
    </row>
    <row r="97" spans="1:9" x14ac:dyDescent="0.2">
      <c r="A97" s="57"/>
      <c r="B97" s="57"/>
      <c r="C97" s="57"/>
      <c r="D97" s="57"/>
      <c r="E97" s="11"/>
      <c r="G97" s="11"/>
      <c r="H97" s="57"/>
      <c r="I97" s="57"/>
    </row>
    <row r="98" spans="1:9" x14ac:dyDescent="0.2">
      <c r="A98" s="57"/>
      <c r="B98" s="57"/>
      <c r="C98" s="57"/>
      <c r="D98" s="57"/>
      <c r="E98" s="11"/>
      <c r="G98" s="11"/>
      <c r="H98" s="57"/>
      <c r="I98" s="57"/>
    </row>
    <row r="99" spans="1:9" x14ac:dyDescent="0.2">
      <c r="A99" s="57"/>
      <c r="B99" s="57"/>
      <c r="C99" s="57"/>
      <c r="D99" s="57"/>
      <c r="E99" s="11"/>
      <c r="G99" s="11"/>
      <c r="H99" s="57"/>
      <c r="I99" s="57"/>
    </row>
    <row r="100" spans="1:9" x14ac:dyDescent="0.2">
      <c r="A100" s="57"/>
      <c r="B100" s="57"/>
      <c r="C100" s="57"/>
      <c r="D100" s="57"/>
      <c r="E100" s="11"/>
      <c r="G100" s="11"/>
      <c r="H100" s="57"/>
      <c r="I100" s="57"/>
    </row>
    <row r="101" spans="1:9" x14ac:dyDescent="0.2">
      <c r="A101" s="57"/>
      <c r="B101" s="57"/>
      <c r="C101" s="57"/>
      <c r="D101" s="57"/>
      <c r="E101" s="11"/>
      <c r="G101" s="11"/>
      <c r="H101" s="57"/>
      <c r="I101" s="57"/>
    </row>
    <row r="102" spans="1:9" x14ac:dyDescent="0.2">
      <c r="A102" s="57"/>
      <c r="B102" s="57"/>
      <c r="C102" s="57"/>
      <c r="D102" s="57"/>
      <c r="E102" s="11"/>
      <c r="G102" s="11"/>
      <c r="H102" s="57"/>
      <c r="I102" s="57"/>
    </row>
    <row r="103" spans="1:9" x14ac:dyDescent="0.2">
      <c r="A103" s="57"/>
      <c r="B103" s="57"/>
      <c r="C103" s="57"/>
      <c r="D103" s="57"/>
      <c r="E103" s="11"/>
      <c r="G103" s="11"/>
      <c r="H103" s="57"/>
      <c r="I103" s="57"/>
    </row>
    <row r="104" spans="1:9" x14ac:dyDescent="0.2">
      <c r="A104" s="57"/>
      <c r="B104" s="57"/>
      <c r="C104" s="57"/>
      <c r="D104" s="57"/>
      <c r="E104" s="11"/>
      <c r="G104" s="11"/>
      <c r="H104" s="57"/>
      <c r="I104" s="57"/>
    </row>
    <row r="105" spans="1:9" x14ac:dyDescent="0.2">
      <c r="A105" s="57"/>
      <c r="B105" s="57"/>
      <c r="C105" s="57"/>
      <c r="D105" s="57"/>
      <c r="E105" s="11"/>
      <c r="G105" s="11"/>
      <c r="H105" s="57"/>
      <c r="I105" s="57"/>
    </row>
    <row r="106" spans="1:9" x14ac:dyDescent="0.2">
      <c r="A106" s="57"/>
      <c r="B106" s="57"/>
      <c r="C106" s="57"/>
      <c r="D106" s="57"/>
      <c r="E106" s="11"/>
      <c r="G106" s="11"/>
      <c r="H106" s="57"/>
      <c r="I106" s="57"/>
    </row>
    <row r="107" spans="1:9" x14ac:dyDescent="0.2">
      <c r="A107" s="57"/>
      <c r="B107" s="57"/>
      <c r="C107" s="57"/>
      <c r="D107" s="57"/>
      <c r="E107" s="11"/>
      <c r="G107" s="11"/>
      <c r="H107" s="57"/>
      <c r="I107" s="57"/>
    </row>
    <row r="108" spans="1:9" x14ac:dyDescent="0.2">
      <c r="A108" s="57"/>
      <c r="B108" s="57"/>
      <c r="C108" s="57"/>
      <c r="D108" s="57"/>
      <c r="E108" s="11"/>
      <c r="G108" s="11"/>
      <c r="H108" s="57"/>
      <c r="I108" s="57"/>
    </row>
    <row r="109" spans="1:9" x14ac:dyDescent="0.2">
      <c r="A109" s="57"/>
      <c r="B109" s="57"/>
      <c r="C109" s="57"/>
      <c r="D109" s="57"/>
      <c r="E109" s="11"/>
      <c r="G109" s="11"/>
      <c r="H109" s="57"/>
      <c r="I109" s="57"/>
    </row>
    <row r="110" spans="1:9" x14ac:dyDescent="0.2">
      <c r="A110" s="57" t="s">
        <v>992</v>
      </c>
      <c r="B110" s="57"/>
      <c r="C110" s="57"/>
      <c r="D110" s="57"/>
      <c r="E110" s="11"/>
      <c r="G110" s="11"/>
      <c r="H110" s="57"/>
      <c r="I110" s="57"/>
    </row>
    <row r="111" spans="1:9" x14ac:dyDescent="0.2">
      <c r="A111" s="57"/>
      <c r="B111" s="57"/>
      <c r="C111" s="57"/>
      <c r="D111" s="57"/>
      <c r="E111" s="11"/>
      <c r="G111" s="11"/>
      <c r="H111" s="57"/>
      <c r="I111" s="57"/>
    </row>
    <row r="112" spans="1:9" x14ac:dyDescent="0.2">
      <c r="A112" s="57"/>
      <c r="B112" s="57"/>
      <c r="C112" s="57"/>
      <c r="D112" s="57"/>
      <c r="E112" s="11"/>
      <c r="G112" s="11"/>
      <c r="H112" s="57"/>
      <c r="I112" s="57"/>
    </row>
    <row r="113" spans="1:9" x14ac:dyDescent="0.2">
      <c r="A113" s="57"/>
      <c r="B113" s="57"/>
      <c r="C113" s="57"/>
      <c r="D113" s="57"/>
      <c r="E113" s="11"/>
      <c r="G113" s="11"/>
      <c r="H113" s="57"/>
      <c r="I113" s="57"/>
    </row>
    <row r="114" spans="1:9" x14ac:dyDescent="0.2">
      <c r="A114" s="57"/>
      <c r="B114" s="57"/>
      <c r="C114" s="57"/>
      <c r="D114" s="57"/>
      <c r="E114" s="11"/>
      <c r="G114" s="11"/>
      <c r="H114" s="57"/>
      <c r="I114" s="57"/>
    </row>
    <row r="115" spans="1:9" x14ac:dyDescent="0.2">
      <c r="A115" s="57"/>
      <c r="B115" s="57"/>
      <c r="C115" s="57"/>
      <c r="D115" s="57"/>
      <c r="E115" s="11"/>
      <c r="G115" s="11"/>
      <c r="H115" s="57"/>
      <c r="I115" s="57"/>
    </row>
    <row r="116" spans="1:9" x14ac:dyDescent="0.2">
      <c r="A116" s="57"/>
      <c r="B116" s="57"/>
      <c r="C116" s="57"/>
      <c r="D116" s="57"/>
      <c r="E116" s="11"/>
      <c r="G116" s="11"/>
      <c r="H116" s="57"/>
      <c r="I116" s="57"/>
    </row>
    <row r="117" spans="1:9" x14ac:dyDescent="0.2">
      <c r="A117" s="57"/>
      <c r="B117" s="57"/>
      <c r="C117" s="57"/>
      <c r="D117" s="57"/>
      <c r="E117" s="11"/>
      <c r="G117" s="11"/>
      <c r="H117" s="57"/>
      <c r="I117" s="57"/>
    </row>
    <row r="118" spans="1:9" x14ac:dyDescent="0.2">
      <c r="A118" s="57"/>
      <c r="B118" s="57"/>
      <c r="C118" s="57"/>
      <c r="D118" s="57"/>
      <c r="E118" s="11"/>
      <c r="G118" s="11"/>
      <c r="H118" s="57"/>
      <c r="I118" s="57"/>
    </row>
    <row r="119" spans="1:9" x14ac:dyDescent="0.2">
      <c r="A119" s="57"/>
      <c r="B119" s="57"/>
      <c r="C119" s="57"/>
      <c r="D119" s="57"/>
      <c r="E119" s="11"/>
      <c r="G119" s="11"/>
      <c r="H119" s="57"/>
      <c r="I119" s="57"/>
    </row>
    <row r="120" spans="1:9" x14ac:dyDescent="0.2">
      <c r="A120" s="57"/>
      <c r="B120" s="57"/>
      <c r="C120" s="57"/>
      <c r="D120" s="57"/>
      <c r="E120" s="11"/>
      <c r="G120" s="11"/>
      <c r="H120" s="57"/>
      <c r="I120" s="57"/>
    </row>
    <row r="121" spans="1:9" x14ac:dyDescent="0.2">
      <c r="A121" s="57"/>
      <c r="B121" s="57"/>
      <c r="C121" s="57"/>
      <c r="D121" s="57"/>
      <c r="E121" s="11"/>
      <c r="G121" s="11"/>
      <c r="H121" s="57"/>
      <c r="I121" s="57"/>
    </row>
    <row r="122" spans="1:9" x14ac:dyDescent="0.2">
      <c r="A122" s="57"/>
      <c r="B122" s="57"/>
      <c r="C122" s="57"/>
      <c r="D122" s="57"/>
      <c r="E122" s="11"/>
      <c r="G122" s="11"/>
      <c r="H122" s="57"/>
      <c r="I122" s="57"/>
    </row>
    <row r="123" spans="1:9" x14ac:dyDescent="0.2">
      <c r="A123" s="57"/>
      <c r="B123" s="57"/>
      <c r="C123" s="57"/>
      <c r="D123" s="57"/>
      <c r="E123" s="11"/>
      <c r="G123" s="57"/>
      <c r="H123" s="57"/>
      <c r="I123" s="57"/>
    </row>
    <row r="124" spans="1:9" x14ac:dyDescent="0.2">
      <c r="A124" s="57"/>
      <c r="B124" s="57"/>
      <c r="C124" s="57"/>
      <c r="D124" s="57"/>
      <c r="E124" s="11"/>
      <c r="G124" s="57"/>
      <c r="H124" s="57"/>
      <c r="I124" s="57"/>
    </row>
    <row r="125" spans="1:9" x14ac:dyDescent="0.2">
      <c r="A125" s="57"/>
      <c r="B125" s="57"/>
      <c r="C125" s="57"/>
      <c r="D125" s="57"/>
      <c r="E125" s="11"/>
      <c r="G125" s="57"/>
      <c r="H125" s="57"/>
      <c r="I125" s="57"/>
    </row>
    <row r="126" spans="1:9" x14ac:dyDescent="0.2">
      <c r="A126" s="57"/>
      <c r="B126" s="57"/>
      <c r="C126" s="57"/>
      <c r="D126" s="57"/>
      <c r="E126" s="11"/>
      <c r="G126" s="57"/>
      <c r="H126" s="57"/>
      <c r="I126" s="57"/>
    </row>
    <row r="127" spans="1:9" x14ac:dyDescent="0.2">
      <c r="A127" s="57"/>
      <c r="B127" s="57"/>
      <c r="C127" s="57"/>
      <c r="D127" s="57"/>
      <c r="E127" s="11"/>
      <c r="G127" s="57"/>
      <c r="H127" s="57"/>
      <c r="I127" s="57"/>
    </row>
    <row r="128" spans="1:9" x14ac:dyDescent="0.2">
      <c r="A128" s="57"/>
      <c r="B128" s="57"/>
      <c r="C128" s="57"/>
      <c r="D128" s="57"/>
      <c r="E128" s="11"/>
      <c r="G128" s="57"/>
      <c r="H128" s="57"/>
      <c r="I128" s="57"/>
    </row>
    <row r="129" spans="1:9" x14ac:dyDescent="0.2">
      <c r="A129" s="57"/>
      <c r="B129" s="57"/>
      <c r="C129" s="57"/>
      <c r="D129" s="57"/>
      <c r="E129" s="11"/>
      <c r="G129" s="57"/>
      <c r="H129" s="57"/>
      <c r="I129" s="57"/>
    </row>
    <row r="130" spans="1:9" x14ac:dyDescent="0.2">
      <c r="A130" s="57"/>
      <c r="B130" s="57"/>
      <c r="C130" s="57"/>
      <c r="D130" s="57"/>
      <c r="E130" s="11"/>
      <c r="G130" s="57"/>
      <c r="H130" s="57"/>
      <c r="I130" s="57"/>
    </row>
    <row r="131" spans="1:9" x14ac:dyDescent="0.2">
      <c r="A131" s="57"/>
      <c r="B131" s="57"/>
      <c r="C131" s="57"/>
      <c r="D131" s="57"/>
      <c r="E131" s="11"/>
      <c r="G131" s="57"/>
      <c r="H131" s="57"/>
      <c r="I131" s="57"/>
    </row>
    <row r="132" spans="1:9" x14ac:dyDescent="0.2">
      <c r="A132" s="57"/>
      <c r="B132" s="57"/>
      <c r="C132" s="57"/>
      <c r="D132" s="57"/>
      <c r="E132" s="11"/>
      <c r="G132" s="57"/>
      <c r="H132" s="57"/>
      <c r="I132" s="57"/>
    </row>
    <row r="133" spans="1:9" x14ac:dyDescent="0.2">
      <c r="A133" s="57"/>
      <c r="B133" s="57"/>
      <c r="C133" s="57"/>
      <c r="D133" s="57"/>
      <c r="E133" s="11"/>
      <c r="G133" s="57"/>
      <c r="H133" s="57"/>
      <c r="I133" s="57"/>
    </row>
    <row r="134" spans="1:9" x14ac:dyDescent="0.2">
      <c r="A134" s="57"/>
      <c r="B134" s="57"/>
      <c r="C134" s="57"/>
      <c r="D134" s="57"/>
      <c r="E134" s="11"/>
      <c r="G134" s="57"/>
      <c r="H134" s="57"/>
      <c r="I134" s="57"/>
    </row>
    <row r="135" spans="1:9" x14ac:dyDescent="0.2">
      <c r="A135" s="57"/>
      <c r="B135" s="57"/>
      <c r="C135" s="57"/>
      <c r="D135" s="57"/>
      <c r="E135" s="11"/>
      <c r="G135" s="57"/>
      <c r="H135" s="57"/>
      <c r="I135" s="57"/>
    </row>
    <row r="136" spans="1:9" x14ac:dyDescent="0.2">
      <c r="A136" s="57"/>
      <c r="B136" s="57"/>
      <c r="C136" s="57"/>
      <c r="D136" s="57"/>
      <c r="E136" s="11"/>
      <c r="G136" s="57"/>
      <c r="H136" s="57"/>
      <c r="I136" s="57"/>
    </row>
    <row r="137" spans="1:9" x14ac:dyDescent="0.2">
      <c r="A137" s="57"/>
      <c r="B137" s="57"/>
      <c r="C137" s="57"/>
      <c r="D137" s="57"/>
      <c r="E137" s="11"/>
      <c r="G137" s="57"/>
      <c r="H137" s="57"/>
      <c r="I137" s="57"/>
    </row>
    <row r="138" spans="1:9" x14ac:dyDescent="0.2">
      <c r="A138" s="57"/>
      <c r="B138" s="57"/>
      <c r="C138" s="57"/>
      <c r="D138" s="57"/>
      <c r="E138" s="11"/>
      <c r="G138" s="57"/>
      <c r="H138" s="57"/>
      <c r="I138" s="57"/>
    </row>
    <row r="139" spans="1:9" x14ac:dyDescent="0.2">
      <c r="A139" s="57"/>
      <c r="B139" s="57"/>
      <c r="C139" s="57"/>
      <c r="D139" s="57"/>
      <c r="E139" s="11"/>
      <c r="G139" s="57"/>
      <c r="H139" s="57"/>
      <c r="I139" s="57"/>
    </row>
    <row r="140" spans="1:9" x14ac:dyDescent="0.2">
      <c r="A140" s="57"/>
      <c r="B140" s="57"/>
      <c r="C140" s="57"/>
      <c r="D140" s="57"/>
      <c r="E140" s="11"/>
      <c r="G140" s="57"/>
      <c r="H140" s="57"/>
      <c r="I140" s="57"/>
    </row>
    <row r="141" spans="1:9" x14ac:dyDescent="0.2">
      <c r="A141" s="57"/>
      <c r="B141" s="57"/>
      <c r="C141" s="57"/>
      <c r="D141" s="57"/>
      <c r="E141" s="11"/>
      <c r="G141" s="57"/>
      <c r="H141" s="57"/>
      <c r="I141" s="57"/>
    </row>
    <row r="142" spans="1:9" x14ac:dyDescent="0.2">
      <c r="A142" s="57"/>
      <c r="B142" s="57"/>
      <c r="C142" s="57"/>
      <c r="D142" s="57"/>
      <c r="E142" s="11"/>
      <c r="G142" s="57"/>
      <c r="H142" s="57"/>
      <c r="I142" s="57"/>
    </row>
    <row r="143" spans="1:9" x14ac:dyDescent="0.2">
      <c r="A143" s="57"/>
      <c r="B143" s="57"/>
      <c r="C143" s="57"/>
      <c r="D143" s="57"/>
      <c r="E143" s="11"/>
      <c r="G143" s="57"/>
      <c r="H143" s="57"/>
      <c r="I143" s="57"/>
    </row>
    <row r="144" spans="1:9" x14ac:dyDescent="0.2">
      <c r="A144" s="57"/>
      <c r="B144" s="57"/>
      <c r="C144" s="57"/>
      <c r="D144" s="57"/>
      <c r="E144" s="11"/>
      <c r="G144" s="57"/>
      <c r="H144" s="57"/>
      <c r="I144" s="57"/>
    </row>
    <row r="145" spans="1:9" x14ac:dyDescent="0.2">
      <c r="A145" s="57"/>
      <c r="B145" s="57"/>
      <c r="C145" s="57"/>
      <c r="D145" s="57"/>
      <c r="E145" s="11"/>
      <c r="G145" s="57"/>
      <c r="H145" s="57"/>
      <c r="I145" s="57"/>
    </row>
    <row r="146" spans="1:9" x14ac:dyDescent="0.2">
      <c r="A146" s="57"/>
      <c r="B146" s="57"/>
      <c r="C146" s="57"/>
      <c r="D146" s="57"/>
      <c r="E146" s="11"/>
      <c r="G146" s="57"/>
      <c r="H146" s="57"/>
      <c r="I146" s="57"/>
    </row>
    <row r="147" spans="1:9" x14ac:dyDescent="0.2">
      <c r="A147" s="57"/>
      <c r="B147" s="57"/>
      <c r="C147" s="57"/>
      <c r="D147" s="57"/>
      <c r="E147" s="11"/>
      <c r="G147" s="57"/>
      <c r="H147" s="57"/>
      <c r="I147" s="57"/>
    </row>
    <row r="148" spans="1:9" x14ac:dyDescent="0.2">
      <c r="A148" s="57"/>
      <c r="B148" s="57"/>
      <c r="C148" s="57"/>
      <c r="D148" s="57"/>
      <c r="E148" s="11"/>
      <c r="G148" s="57"/>
      <c r="H148" s="57"/>
      <c r="I148" s="57"/>
    </row>
    <row r="149" spans="1:9" x14ac:dyDescent="0.2">
      <c r="A149" s="57"/>
      <c r="B149" s="57"/>
      <c r="C149" s="57"/>
      <c r="D149" s="57"/>
      <c r="E149" s="11"/>
      <c r="G149" s="57"/>
      <c r="H149" s="57"/>
      <c r="I149" s="57"/>
    </row>
    <row r="150" spans="1:9" x14ac:dyDescent="0.2">
      <c r="A150" s="57"/>
      <c r="B150" s="57"/>
      <c r="C150" s="57"/>
      <c r="D150" s="57"/>
      <c r="E150" s="11"/>
      <c r="G150" s="57"/>
      <c r="H150" s="57"/>
      <c r="I150" s="57"/>
    </row>
    <row r="151" spans="1:9" x14ac:dyDescent="0.2">
      <c r="A151" s="57"/>
      <c r="B151" s="57"/>
      <c r="C151" s="57"/>
      <c r="D151" s="57"/>
      <c r="E151" s="11"/>
      <c r="G151" s="57"/>
      <c r="H151" s="57"/>
      <c r="I151" s="57"/>
    </row>
    <row r="152" spans="1:9" x14ac:dyDescent="0.2">
      <c r="A152" s="57"/>
      <c r="B152" s="57"/>
      <c r="C152" s="57"/>
      <c r="D152" s="57"/>
      <c r="E152" s="11"/>
      <c r="G152" s="57"/>
      <c r="H152" s="57"/>
      <c r="I152" s="57"/>
    </row>
    <row r="153" spans="1:9" x14ac:dyDescent="0.2">
      <c r="A153" s="57"/>
      <c r="B153" s="57"/>
      <c r="C153" s="57"/>
      <c r="D153" s="57"/>
      <c r="E153" s="11"/>
      <c r="G153" s="57"/>
      <c r="H153" s="57"/>
      <c r="I153" s="57"/>
    </row>
    <row r="154" spans="1:9" x14ac:dyDescent="0.2">
      <c r="A154" s="57"/>
      <c r="B154" s="57"/>
      <c r="C154" s="57"/>
      <c r="D154" s="57"/>
      <c r="E154" s="11"/>
      <c r="G154" s="57"/>
      <c r="H154" s="57"/>
      <c r="I154" s="57"/>
    </row>
    <row r="155" spans="1:9" x14ac:dyDescent="0.2">
      <c r="A155" s="57"/>
      <c r="B155" s="57"/>
      <c r="C155" s="57"/>
      <c r="D155" s="57"/>
      <c r="E155" s="11"/>
      <c r="G155" s="57"/>
      <c r="H155" s="57"/>
      <c r="I155" s="57"/>
    </row>
    <row r="156" spans="1:9" x14ac:dyDescent="0.2">
      <c r="A156" s="57"/>
      <c r="B156" s="57"/>
      <c r="C156" s="57"/>
      <c r="D156" s="57"/>
      <c r="E156" s="11"/>
      <c r="G156" s="57"/>
      <c r="H156" s="57"/>
      <c r="I156" s="57"/>
    </row>
    <row r="157" spans="1:9" x14ac:dyDescent="0.2">
      <c r="A157" s="57"/>
      <c r="B157" s="57"/>
      <c r="C157" s="57"/>
      <c r="D157" s="57"/>
      <c r="E157" s="11"/>
      <c r="G157" s="57"/>
      <c r="H157" s="57"/>
      <c r="I157" s="57"/>
    </row>
    <row r="158" spans="1:9" x14ac:dyDescent="0.2">
      <c r="A158" s="57"/>
      <c r="B158" s="57"/>
      <c r="C158" s="57"/>
      <c r="D158" s="57"/>
      <c r="E158" s="11"/>
      <c r="G158" s="57"/>
      <c r="H158" s="57"/>
      <c r="I158" s="57"/>
    </row>
    <row r="159" spans="1:9" x14ac:dyDescent="0.2">
      <c r="A159" s="57"/>
      <c r="B159" s="57"/>
      <c r="C159" s="57"/>
      <c r="D159" s="57"/>
      <c r="E159" s="11"/>
      <c r="G159" s="57"/>
      <c r="H159" s="57"/>
      <c r="I159" s="57"/>
    </row>
    <row r="160" spans="1:9" x14ac:dyDescent="0.2">
      <c r="A160" s="57"/>
      <c r="B160" s="57"/>
      <c r="C160" s="57"/>
      <c r="D160" s="57"/>
      <c r="E160" s="11"/>
      <c r="G160" s="57"/>
      <c r="H160" s="57"/>
      <c r="I160" s="57"/>
    </row>
    <row r="161" spans="1:9" x14ac:dyDescent="0.2">
      <c r="A161" s="57"/>
      <c r="B161" s="57"/>
      <c r="C161" s="57"/>
      <c r="D161" s="57"/>
      <c r="E161" s="11"/>
      <c r="G161" s="57"/>
      <c r="H161" s="57"/>
      <c r="I161" s="57"/>
    </row>
    <row r="162" spans="1:9" x14ac:dyDescent="0.2">
      <c r="A162" s="57"/>
      <c r="B162" s="57"/>
      <c r="C162" s="57"/>
      <c r="D162" s="57"/>
      <c r="E162" s="11"/>
      <c r="G162" s="57"/>
      <c r="H162" s="57"/>
      <c r="I162" s="57"/>
    </row>
    <row r="163" spans="1:9" x14ac:dyDescent="0.2">
      <c r="A163" s="57"/>
      <c r="B163" s="57"/>
      <c r="C163" s="57"/>
      <c r="D163" s="57"/>
      <c r="E163" s="11"/>
      <c r="G163" s="57"/>
      <c r="H163" s="57"/>
      <c r="I163" s="57"/>
    </row>
    <row r="164" spans="1:9" x14ac:dyDescent="0.2">
      <c r="A164" s="57"/>
      <c r="B164" s="57"/>
      <c r="C164" s="57"/>
      <c r="D164" s="57"/>
      <c r="E164" s="11"/>
      <c r="G164" s="57"/>
      <c r="H164" s="57"/>
      <c r="I164" s="57"/>
    </row>
    <row r="165" spans="1:9" x14ac:dyDescent="0.2">
      <c r="A165" s="57"/>
      <c r="B165" s="57"/>
      <c r="C165" s="57"/>
      <c r="D165" s="57"/>
      <c r="E165" s="11"/>
      <c r="G165" s="57"/>
      <c r="H165" s="57"/>
      <c r="I165" s="57"/>
    </row>
    <row r="166" spans="1:9" x14ac:dyDescent="0.2">
      <c r="A166" s="57"/>
      <c r="B166" s="57"/>
      <c r="C166" s="57"/>
      <c r="D166" s="57"/>
      <c r="E166" s="11"/>
      <c r="G166" s="57"/>
      <c r="H166" s="57"/>
      <c r="I166" s="57"/>
    </row>
    <row r="167" spans="1:9" x14ac:dyDescent="0.2">
      <c r="A167" s="57"/>
      <c r="B167" s="57"/>
      <c r="C167" s="57"/>
      <c r="D167" s="57"/>
      <c r="E167" s="11"/>
      <c r="G167" s="57"/>
      <c r="H167" s="57"/>
      <c r="I167" s="57"/>
    </row>
    <row r="168" spans="1:9" x14ac:dyDescent="0.2">
      <c r="A168" s="57"/>
      <c r="B168" s="57"/>
      <c r="C168" s="57"/>
      <c r="D168" s="57"/>
      <c r="E168" s="11"/>
      <c r="G168" s="57"/>
      <c r="H168" s="57"/>
      <c r="I168" s="57"/>
    </row>
    <row r="169" spans="1:9" x14ac:dyDescent="0.2">
      <c r="A169" s="57"/>
      <c r="B169" s="57"/>
      <c r="C169" s="57"/>
      <c r="D169" s="57"/>
      <c r="E169" s="11"/>
      <c r="G169" s="57"/>
      <c r="H169" s="57"/>
      <c r="I169" s="57"/>
    </row>
    <row r="170" spans="1:9" x14ac:dyDescent="0.2">
      <c r="A170" s="57"/>
      <c r="B170" s="57"/>
      <c r="C170" s="57"/>
      <c r="D170" s="57"/>
      <c r="E170" s="11"/>
      <c r="G170" s="57"/>
      <c r="H170" s="57"/>
      <c r="I170" s="57"/>
    </row>
    <row r="171" spans="1:9" x14ac:dyDescent="0.2">
      <c r="A171" s="57"/>
      <c r="B171" s="57"/>
      <c r="C171" s="57"/>
      <c r="D171" s="57"/>
      <c r="E171" s="11"/>
      <c r="G171" s="57"/>
      <c r="H171" s="57"/>
      <c r="I171" s="57"/>
    </row>
    <row r="172" spans="1:9" x14ac:dyDescent="0.2">
      <c r="A172" s="57"/>
      <c r="B172" s="57"/>
      <c r="C172" s="57"/>
      <c r="D172" s="57"/>
      <c r="E172" s="11"/>
      <c r="G172" s="57"/>
      <c r="H172" s="57"/>
      <c r="I172" s="57"/>
    </row>
    <row r="173" spans="1:9" x14ac:dyDescent="0.2">
      <c r="A173" s="57"/>
      <c r="B173" s="57"/>
      <c r="C173" s="57"/>
      <c r="D173" s="57"/>
      <c r="E173" s="11"/>
      <c r="G173" s="57"/>
      <c r="H173" s="57"/>
      <c r="I173" s="57"/>
    </row>
    <row r="174" spans="1:9" x14ac:dyDescent="0.2">
      <c r="A174" s="57"/>
      <c r="B174" s="57"/>
      <c r="C174" s="57"/>
      <c r="D174" s="57"/>
      <c r="E174" s="11"/>
      <c r="G174" s="57"/>
      <c r="H174" s="57"/>
      <c r="I174" s="57"/>
    </row>
    <row r="175" spans="1:9" x14ac:dyDescent="0.2">
      <c r="A175" s="57"/>
      <c r="B175" s="57"/>
      <c r="C175" s="57"/>
      <c r="D175" s="57"/>
      <c r="E175" s="11"/>
      <c r="G175" s="57"/>
      <c r="H175" s="57"/>
      <c r="I175" s="57"/>
    </row>
    <row r="176" spans="1:9" x14ac:dyDescent="0.2">
      <c r="A176" s="57"/>
      <c r="B176" s="57"/>
      <c r="C176" s="57"/>
      <c r="D176" s="57"/>
      <c r="E176" s="11"/>
      <c r="G176" s="57"/>
      <c r="H176" s="57"/>
      <c r="I176" s="57"/>
    </row>
    <row r="177" spans="1:9" x14ac:dyDescent="0.2">
      <c r="A177" s="57"/>
      <c r="B177" s="57"/>
      <c r="C177" s="57"/>
      <c r="D177" s="57"/>
      <c r="E177" s="11"/>
      <c r="G177" s="57"/>
      <c r="H177" s="57"/>
      <c r="I177" s="57"/>
    </row>
    <row r="178" spans="1:9" x14ac:dyDescent="0.2">
      <c r="A178" s="57"/>
      <c r="B178" s="57"/>
      <c r="C178" s="57"/>
      <c r="D178" s="57"/>
      <c r="E178" s="11"/>
      <c r="G178" s="57"/>
      <c r="H178" s="57"/>
      <c r="I178" s="57"/>
    </row>
    <row r="179" spans="1:9" x14ac:dyDescent="0.2">
      <c r="A179" s="57"/>
      <c r="B179" s="57"/>
      <c r="C179" s="57"/>
      <c r="D179" s="57"/>
      <c r="E179" s="11"/>
      <c r="G179" s="57"/>
      <c r="H179" s="57"/>
      <c r="I179" s="57"/>
    </row>
    <row r="180" spans="1:9" x14ac:dyDescent="0.2">
      <c r="A180" s="57"/>
      <c r="B180" s="57"/>
      <c r="C180" s="57"/>
      <c r="D180" s="57"/>
      <c r="E180" s="11"/>
      <c r="G180" s="57"/>
      <c r="H180" s="57"/>
      <c r="I180" s="57"/>
    </row>
    <row r="181" spans="1:9" x14ac:dyDescent="0.2">
      <c r="A181" s="57"/>
      <c r="B181" s="57"/>
      <c r="C181" s="57"/>
      <c r="D181" s="57"/>
      <c r="E181" s="11"/>
      <c r="G181" s="57"/>
      <c r="H181" s="57"/>
      <c r="I181" s="57"/>
    </row>
    <row r="182" spans="1:9" x14ac:dyDescent="0.2">
      <c r="A182" s="57"/>
      <c r="B182" s="57"/>
      <c r="C182" s="57"/>
      <c r="D182" s="57"/>
      <c r="E182" s="11"/>
      <c r="G182" s="57"/>
      <c r="H182" s="57"/>
      <c r="I182" s="57"/>
    </row>
    <row r="183" spans="1:9" x14ac:dyDescent="0.2">
      <c r="A183" s="57"/>
      <c r="B183" s="57"/>
      <c r="C183" s="57"/>
      <c r="D183" s="57"/>
      <c r="E183" s="11"/>
      <c r="G183" s="57"/>
      <c r="H183" s="57"/>
      <c r="I183" s="57"/>
    </row>
    <row r="184" spans="1:9" x14ac:dyDescent="0.2">
      <c r="A184" s="57"/>
      <c r="B184" s="57"/>
      <c r="C184" s="57"/>
      <c r="D184" s="57"/>
      <c r="E184" s="11"/>
      <c r="G184" s="57"/>
      <c r="H184" s="57"/>
      <c r="I184" s="57"/>
    </row>
    <row r="185" spans="1:9" x14ac:dyDescent="0.2">
      <c r="A185" s="57"/>
      <c r="B185" s="57"/>
      <c r="C185" s="57"/>
      <c r="D185" s="57"/>
      <c r="E185" s="11"/>
      <c r="G185" s="57"/>
      <c r="H185" s="57"/>
      <c r="I185" s="57"/>
    </row>
    <row r="186" spans="1:9" x14ac:dyDescent="0.2">
      <c r="A186" s="57"/>
      <c r="B186" s="57"/>
      <c r="C186" s="57"/>
      <c r="D186" s="57"/>
      <c r="E186" s="11"/>
      <c r="G186" s="57"/>
      <c r="H186" s="57"/>
      <c r="I186" s="57"/>
    </row>
    <row r="187" spans="1:9" x14ac:dyDescent="0.2">
      <c r="A187" s="57"/>
      <c r="B187" s="57"/>
      <c r="C187" s="57"/>
      <c r="D187" s="57"/>
      <c r="E187" s="11"/>
      <c r="G187" s="57"/>
      <c r="H187" s="57"/>
      <c r="I187" s="57"/>
    </row>
    <row r="188" spans="1:9" x14ac:dyDescent="0.2">
      <c r="A188" s="57"/>
      <c r="B188" s="57"/>
      <c r="C188" s="57"/>
      <c r="D188" s="57"/>
      <c r="E188" s="11"/>
      <c r="G188" s="57"/>
      <c r="H188" s="57"/>
      <c r="I188" s="57"/>
    </row>
    <row r="189" spans="1:9" x14ac:dyDescent="0.2">
      <c r="A189" s="57"/>
      <c r="B189" s="57"/>
      <c r="C189" s="57"/>
      <c r="D189" s="57"/>
      <c r="E189" s="11"/>
      <c r="G189" s="57"/>
      <c r="H189" s="57"/>
      <c r="I189" s="57"/>
    </row>
    <row r="190" spans="1:9" x14ac:dyDescent="0.2">
      <c r="A190" s="57"/>
      <c r="B190" s="57"/>
      <c r="C190" s="57"/>
      <c r="D190" s="57"/>
      <c r="E190" s="11"/>
      <c r="G190" s="57"/>
      <c r="H190" s="57"/>
      <c r="I190" s="57"/>
    </row>
    <row r="191" spans="1:9" x14ac:dyDescent="0.2">
      <c r="A191" s="57"/>
      <c r="B191" s="57"/>
      <c r="C191" s="57"/>
      <c r="D191" s="57"/>
      <c r="E191" s="11"/>
      <c r="G191" s="57"/>
      <c r="H191" s="57"/>
      <c r="I191" s="57"/>
    </row>
    <row r="192" spans="1:9" x14ac:dyDescent="0.2">
      <c r="A192" s="57"/>
      <c r="B192" s="57"/>
      <c r="C192" s="57"/>
      <c r="D192" s="57"/>
      <c r="E192" s="11"/>
      <c r="G192" s="57"/>
      <c r="H192" s="57"/>
      <c r="I192" s="57"/>
    </row>
    <row r="193" spans="1:9" x14ac:dyDescent="0.2">
      <c r="A193" s="57"/>
      <c r="B193" s="57"/>
      <c r="C193" s="57"/>
      <c r="D193" s="57"/>
      <c r="E193" s="11"/>
      <c r="G193" s="57"/>
      <c r="H193" s="57"/>
      <c r="I193" s="57"/>
    </row>
    <row r="194" spans="1:9" x14ac:dyDescent="0.2">
      <c r="A194" s="57"/>
      <c r="B194" s="57"/>
      <c r="C194" s="57"/>
      <c r="D194" s="57"/>
      <c r="E194" s="11"/>
      <c r="G194" s="57"/>
      <c r="H194" s="57"/>
      <c r="I194" s="57"/>
    </row>
    <row r="195" spans="1:9" x14ac:dyDescent="0.2">
      <c r="A195" s="57"/>
      <c r="B195" s="57"/>
      <c r="C195" s="57"/>
      <c r="D195" s="57"/>
      <c r="E195" s="11"/>
      <c r="G195" s="57"/>
      <c r="H195" s="57"/>
      <c r="I195" s="57"/>
    </row>
    <row r="196" spans="1:9" x14ac:dyDescent="0.2">
      <c r="A196" s="57"/>
      <c r="B196" s="57"/>
      <c r="C196" s="57"/>
      <c r="D196" s="57"/>
      <c r="E196" s="11"/>
      <c r="G196" s="57"/>
      <c r="H196" s="57"/>
      <c r="I196" s="57"/>
    </row>
    <row r="197" spans="1:9" x14ac:dyDescent="0.2">
      <c r="A197" s="57"/>
      <c r="B197" s="57"/>
      <c r="C197" s="57"/>
      <c r="D197" s="57"/>
      <c r="E197" s="11"/>
      <c r="G197" s="57"/>
      <c r="H197" s="57"/>
      <c r="I197" s="57"/>
    </row>
    <row r="198" spans="1:9" x14ac:dyDescent="0.2">
      <c r="A198" s="57"/>
      <c r="B198" s="57"/>
      <c r="C198" s="57"/>
      <c r="D198" s="57"/>
      <c r="E198" s="11"/>
      <c r="G198" s="57"/>
      <c r="H198" s="57"/>
      <c r="I198" s="57"/>
    </row>
    <row r="199" spans="1:9" x14ac:dyDescent="0.2">
      <c r="A199" s="57"/>
      <c r="B199" s="57"/>
      <c r="C199" s="57"/>
      <c r="D199" s="57"/>
      <c r="E199" s="11"/>
      <c r="G199" s="57"/>
      <c r="H199" s="57"/>
      <c r="I199" s="57"/>
    </row>
    <row r="200" spans="1:9" x14ac:dyDescent="0.2">
      <c r="A200" s="57"/>
      <c r="B200" s="57"/>
      <c r="C200" s="57"/>
      <c r="D200" s="57"/>
      <c r="E200" s="11"/>
      <c r="G200" s="57"/>
      <c r="H200" s="57"/>
      <c r="I200" s="57"/>
    </row>
    <row r="201" spans="1:9" x14ac:dyDescent="0.2">
      <c r="A201" s="57"/>
      <c r="B201" s="57"/>
      <c r="C201" s="57"/>
      <c r="D201" s="57"/>
      <c r="E201" s="11"/>
      <c r="G201" s="57"/>
      <c r="H201" s="57"/>
      <c r="I201" s="57"/>
    </row>
    <row r="202" spans="1:9" x14ac:dyDescent="0.2">
      <c r="A202" s="57"/>
      <c r="B202" s="57"/>
      <c r="C202" s="57"/>
      <c r="D202" s="57"/>
      <c r="E202" s="11"/>
      <c r="G202" s="57"/>
      <c r="H202" s="57"/>
      <c r="I202" s="57"/>
    </row>
    <row r="203" spans="1:9" x14ac:dyDescent="0.2">
      <c r="A203" s="57"/>
      <c r="B203" s="57"/>
      <c r="C203" s="57"/>
      <c r="D203" s="57"/>
      <c r="E203" s="11"/>
      <c r="G203" s="57"/>
      <c r="H203" s="57"/>
      <c r="I203" s="57"/>
    </row>
    <row r="204" spans="1:9" x14ac:dyDescent="0.2">
      <c r="A204" s="57"/>
      <c r="B204" s="57"/>
      <c r="C204" s="57"/>
      <c r="D204" s="57"/>
      <c r="E204" s="11"/>
      <c r="G204" s="57"/>
      <c r="H204" s="57"/>
      <c r="I204" s="57"/>
    </row>
    <row r="205" spans="1:9" x14ac:dyDescent="0.2">
      <c r="A205" s="57"/>
      <c r="B205" s="57"/>
      <c r="C205" s="57"/>
      <c r="D205" s="57"/>
      <c r="E205" s="11"/>
      <c r="G205" s="57"/>
      <c r="H205" s="57"/>
      <c r="I205" s="57"/>
    </row>
    <row r="206" spans="1:9" x14ac:dyDescent="0.2">
      <c r="A206" s="57"/>
      <c r="B206" s="57"/>
      <c r="C206" s="57"/>
      <c r="D206" s="57"/>
      <c r="E206" s="11"/>
      <c r="G206" s="57"/>
      <c r="H206" s="57"/>
      <c r="I206" s="57"/>
    </row>
    <row r="207" spans="1:9" x14ac:dyDescent="0.2">
      <c r="A207" s="57"/>
      <c r="B207" s="57"/>
      <c r="C207" s="57"/>
      <c r="D207" s="57"/>
      <c r="E207" s="11"/>
      <c r="G207" s="57"/>
      <c r="H207" s="57"/>
      <c r="I207" s="57"/>
    </row>
    <row r="208" spans="1:9" x14ac:dyDescent="0.2">
      <c r="A208" s="57"/>
      <c r="B208" s="57"/>
      <c r="C208" s="57"/>
      <c r="D208" s="57"/>
      <c r="E208" s="11"/>
      <c r="G208" s="57"/>
      <c r="H208" s="57"/>
      <c r="I208" s="57"/>
    </row>
    <row r="209" spans="1:9" x14ac:dyDescent="0.2">
      <c r="A209" s="57"/>
      <c r="B209" s="57"/>
      <c r="C209" s="57"/>
      <c r="D209" s="57"/>
      <c r="E209" s="11"/>
      <c r="G209" s="57"/>
      <c r="H209" s="57"/>
      <c r="I209" s="57"/>
    </row>
    <row r="210" spans="1:9" x14ac:dyDescent="0.2">
      <c r="A210" s="57"/>
      <c r="B210" s="57"/>
      <c r="C210" s="57"/>
      <c r="D210" s="57"/>
      <c r="E210" s="11"/>
      <c r="G210" s="57"/>
      <c r="H210" s="57"/>
      <c r="I210" s="57"/>
    </row>
    <row r="211" spans="1:9" x14ac:dyDescent="0.2">
      <c r="A211" s="57"/>
      <c r="B211" s="57"/>
      <c r="C211" s="57"/>
      <c r="D211" s="57"/>
      <c r="E211" s="11"/>
      <c r="G211" s="57"/>
      <c r="H211" s="57"/>
      <c r="I211" s="57"/>
    </row>
    <row r="212" spans="1:9" x14ac:dyDescent="0.2">
      <c r="A212" s="57"/>
      <c r="B212" s="57"/>
      <c r="C212" s="57"/>
      <c r="D212" s="57"/>
      <c r="E212" s="11"/>
      <c r="G212" s="57"/>
      <c r="H212" s="57"/>
      <c r="I212" s="57"/>
    </row>
    <row r="213" spans="1:9" x14ac:dyDescent="0.2">
      <c r="A213" s="57"/>
      <c r="B213" s="57"/>
      <c r="C213" s="57"/>
      <c r="D213" s="57"/>
      <c r="E213" s="11"/>
      <c r="G213" s="57"/>
      <c r="H213" s="57"/>
      <c r="I213" s="57"/>
    </row>
    <row r="214" spans="1:9" x14ac:dyDescent="0.2">
      <c r="A214" s="57"/>
      <c r="B214" s="57"/>
      <c r="C214" s="57"/>
      <c r="D214" s="57"/>
      <c r="E214" s="11"/>
      <c r="G214" s="57"/>
      <c r="H214" s="57"/>
      <c r="I214" s="57"/>
    </row>
    <row r="215" spans="1:9" x14ac:dyDescent="0.2">
      <c r="A215" s="57"/>
      <c r="B215" s="57"/>
      <c r="C215" s="57"/>
      <c r="D215" s="57"/>
      <c r="E215" s="11"/>
      <c r="G215" s="57"/>
      <c r="H215" s="57"/>
      <c r="I215" s="57"/>
    </row>
    <row r="216" spans="1:9" x14ac:dyDescent="0.2">
      <c r="A216" s="57"/>
      <c r="B216" s="57"/>
      <c r="C216" s="57"/>
      <c r="D216" s="57"/>
      <c r="E216" s="11"/>
      <c r="G216" s="57"/>
      <c r="H216" s="57"/>
      <c r="I216" s="57"/>
    </row>
    <row r="217" spans="1:9" x14ac:dyDescent="0.2">
      <c r="A217" s="57"/>
      <c r="B217" s="57"/>
      <c r="C217" s="57"/>
      <c r="D217" s="57"/>
      <c r="E217" s="11"/>
      <c r="G217" s="57"/>
      <c r="H217" s="57"/>
      <c r="I217" s="57"/>
    </row>
    <row r="218" spans="1:9" x14ac:dyDescent="0.2">
      <c r="A218" s="57"/>
      <c r="B218" s="57"/>
      <c r="C218" s="57"/>
      <c r="D218" s="57"/>
      <c r="E218" s="11"/>
      <c r="G218" s="57"/>
      <c r="H218" s="57"/>
      <c r="I218" s="57"/>
    </row>
    <row r="219" spans="1:9" x14ac:dyDescent="0.2">
      <c r="A219" s="57"/>
      <c r="B219" s="57"/>
      <c r="C219" s="57"/>
      <c r="D219" s="57"/>
      <c r="E219" s="11"/>
      <c r="G219" s="57"/>
      <c r="H219" s="57"/>
      <c r="I219" s="57"/>
    </row>
    <row r="220" spans="1:9" x14ac:dyDescent="0.2">
      <c r="A220" s="57"/>
      <c r="B220" s="57"/>
      <c r="C220" s="57"/>
      <c r="D220" s="57"/>
      <c r="E220" s="11"/>
      <c r="G220" s="57"/>
      <c r="H220" s="57"/>
      <c r="I220" s="57"/>
    </row>
    <row r="221" spans="1:9" x14ac:dyDescent="0.2">
      <c r="A221" s="57"/>
      <c r="B221" s="57"/>
      <c r="C221" s="57"/>
      <c r="D221" s="57"/>
      <c r="E221" s="11"/>
      <c r="G221" s="57"/>
      <c r="H221" s="57"/>
      <c r="I221" s="57"/>
    </row>
    <row r="222" spans="1:9" x14ac:dyDescent="0.2">
      <c r="A222" s="57"/>
      <c r="B222" s="57"/>
      <c r="C222" s="57"/>
      <c r="D222" s="57"/>
      <c r="E222" s="11"/>
      <c r="G222" s="57"/>
      <c r="H222" s="57"/>
      <c r="I222" s="57"/>
    </row>
    <row r="223" spans="1:9" x14ac:dyDescent="0.2">
      <c r="A223" s="57"/>
      <c r="B223" s="57"/>
      <c r="C223" s="57"/>
      <c r="D223" s="57"/>
      <c r="E223" s="11"/>
      <c r="G223" s="57"/>
      <c r="H223" s="57"/>
      <c r="I223" s="57"/>
    </row>
    <row r="224" spans="1:9" x14ac:dyDescent="0.2">
      <c r="A224" s="57"/>
      <c r="B224" s="57"/>
      <c r="C224" s="57"/>
      <c r="D224" s="57"/>
      <c r="E224" s="11"/>
      <c r="G224" s="57"/>
      <c r="H224" s="57"/>
      <c r="I224" s="57"/>
    </row>
  </sheetData>
  <mergeCells count="4">
    <mergeCell ref="A1:F1"/>
    <mergeCell ref="A59:B59"/>
    <mergeCell ref="A60:B60"/>
    <mergeCell ref="A61:B61"/>
  </mergeCells>
  <conditionalFormatting sqref="F2:F3 F5:F68">
    <cfRule type="cellIs" dxfId="43" priority="3" stopIfTrue="1" operator="between">
      <formula>0.009</formula>
      <formula>-0.009</formula>
    </cfRule>
  </conditionalFormatting>
  <conditionalFormatting sqref="F206:F65537">
    <cfRule type="cellIs" dxfId="42" priority="2" stopIfTrue="1" operator="between">
      <formula>0.009</formula>
      <formula>-0.009</formula>
    </cfRule>
  </conditionalFormatting>
  <conditionalFormatting sqref="F69:G105">
    <cfRule type="cellIs" dxfId="41" priority="1" stopIfTrue="1" operator="between">
      <formula>0.009</formula>
      <formula>-0.009</formula>
    </cfRule>
  </conditionalFormatting>
  <hyperlinks>
    <hyperlink ref="A72" r:id="rId1" tooltip="https://www.franklintempletonindia.com/downloadsServlet/pdf/product-labels-jg9o5k7l" display="https://www.franklintempletonindia.com/downloadsServlet/pdf/product-labels-jg9o5k7l" xr:uid="{00000000-0004-0000-1A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251"/>
  <sheetViews>
    <sheetView workbookViewId="0">
      <selection sqref="A1:F1"/>
    </sheetView>
  </sheetViews>
  <sheetFormatPr defaultColWidth="9.140625" defaultRowHeight="11.25" x14ac:dyDescent="0.2"/>
  <cols>
    <col min="1" max="1" width="38.7109375" style="7" bestFit="1" customWidth="1"/>
    <col min="2" max="2" width="34.140625" style="7" bestFit="1" customWidth="1"/>
    <col min="3" max="3" width="35.42578125" style="7" bestFit="1" customWidth="1"/>
    <col min="4" max="4" width="15.42578125" style="7" bestFit="1" customWidth="1"/>
    <col min="5" max="5" width="26" style="10" customWidth="1"/>
    <col min="6" max="6" width="13.5703125" style="11" bestFit="1" customWidth="1"/>
    <col min="7" max="16384" width="9.140625" style="7"/>
  </cols>
  <sheetData>
    <row r="1" spans="1:7" s="1" customFormat="1" ht="15" x14ac:dyDescent="0.2">
      <c r="A1" s="110" t="s">
        <v>964</v>
      </c>
      <c r="B1" s="111"/>
      <c r="C1" s="111"/>
      <c r="D1" s="111"/>
      <c r="E1" s="111"/>
      <c r="F1" s="111"/>
    </row>
    <row r="2" spans="1:7" s="1" customFormat="1" ht="12" x14ac:dyDescent="0.2">
      <c r="E2" s="5"/>
      <c r="F2" s="9"/>
    </row>
    <row r="3" spans="1:7" s="1" customFormat="1" ht="12" x14ac:dyDescent="0.2">
      <c r="A3" s="8" t="s">
        <v>7</v>
      </c>
      <c r="B3" s="2"/>
      <c r="C3" s="3"/>
      <c r="D3" s="3"/>
      <c r="E3" s="4"/>
      <c r="F3" s="9"/>
    </row>
    <row r="4" spans="1:7" s="1" customFormat="1" ht="33.75" x14ac:dyDescent="0.2">
      <c r="A4" s="6" t="s">
        <v>2</v>
      </c>
      <c r="B4" s="6" t="s">
        <v>0</v>
      </c>
      <c r="C4" s="13" t="s">
        <v>4</v>
      </c>
      <c r="D4" s="13" t="s">
        <v>1</v>
      </c>
      <c r="E4" s="52" t="s">
        <v>6</v>
      </c>
      <c r="F4" s="12" t="s">
        <v>3</v>
      </c>
      <c r="G4" s="58" t="s">
        <v>5</v>
      </c>
    </row>
    <row r="5" spans="1:7" x14ac:dyDescent="0.2">
      <c r="A5" s="16" t="s">
        <v>103</v>
      </c>
      <c r="B5" s="17"/>
      <c r="C5" s="17"/>
      <c r="D5" s="17"/>
      <c r="E5" s="18"/>
      <c r="F5" s="19"/>
      <c r="G5" s="19"/>
    </row>
    <row r="6" spans="1:7" x14ac:dyDescent="0.2">
      <c r="A6" s="20" t="s">
        <v>20</v>
      </c>
      <c r="B6" s="21"/>
      <c r="C6" s="21"/>
      <c r="D6" s="21"/>
      <c r="E6" s="22"/>
      <c r="F6" s="23"/>
      <c r="G6" s="23"/>
    </row>
    <row r="7" spans="1:7" x14ac:dyDescent="0.2">
      <c r="A7" s="21" t="s">
        <v>105</v>
      </c>
      <c r="B7" s="21" t="s">
        <v>104</v>
      </c>
      <c r="C7" s="21" t="s">
        <v>106</v>
      </c>
      <c r="D7" s="24">
        <v>16869284</v>
      </c>
      <c r="E7" s="22">
        <v>160426.89084000001</v>
      </c>
      <c r="F7" s="23">
        <v>8.4827807922404492</v>
      </c>
      <c r="G7" s="23"/>
    </row>
    <row r="8" spans="1:7" x14ac:dyDescent="0.2">
      <c r="A8" s="21" t="s">
        <v>108</v>
      </c>
      <c r="B8" s="21" t="s">
        <v>107</v>
      </c>
      <c r="C8" s="21" t="s">
        <v>106</v>
      </c>
      <c r="D8" s="24">
        <v>10908206</v>
      </c>
      <c r="E8" s="22">
        <v>147042.61687999999</v>
      </c>
      <c r="F8" s="23">
        <v>7.7750698750027301</v>
      </c>
      <c r="G8" s="23"/>
    </row>
    <row r="9" spans="1:7" x14ac:dyDescent="0.2">
      <c r="A9" s="21" t="s">
        <v>113</v>
      </c>
      <c r="B9" s="21" t="s">
        <v>112</v>
      </c>
      <c r="C9" s="21" t="s">
        <v>114</v>
      </c>
      <c r="D9" s="24">
        <v>4528105</v>
      </c>
      <c r="E9" s="22">
        <v>85055.924320000006</v>
      </c>
      <c r="F9" s="23">
        <v>4.4974427747748598</v>
      </c>
      <c r="G9" s="23"/>
    </row>
    <row r="10" spans="1:7" x14ac:dyDescent="0.2">
      <c r="A10" s="21" t="s">
        <v>110</v>
      </c>
      <c r="B10" s="21" t="s">
        <v>109</v>
      </c>
      <c r="C10" s="21" t="s">
        <v>111</v>
      </c>
      <c r="D10" s="24">
        <v>2131779</v>
      </c>
      <c r="E10" s="22">
        <v>78001.793609999993</v>
      </c>
      <c r="F10" s="23">
        <v>4.1244464262236598</v>
      </c>
      <c r="G10" s="23"/>
    </row>
    <row r="11" spans="1:7" x14ac:dyDescent="0.2">
      <c r="A11" s="21" t="s">
        <v>119</v>
      </c>
      <c r="B11" s="21" t="s">
        <v>118</v>
      </c>
      <c r="C11" s="21" t="s">
        <v>106</v>
      </c>
      <c r="D11" s="24">
        <v>6761448</v>
      </c>
      <c r="E11" s="22">
        <v>76512.545570000002</v>
      </c>
      <c r="F11" s="23">
        <v>4.0457004965204399</v>
      </c>
      <c r="G11" s="23"/>
    </row>
    <row r="12" spans="1:7" x14ac:dyDescent="0.2">
      <c r="A12" s="21" t="s">
        <v>116</v>
      </c>
      <c r="B12" s="21" t="s">
        <v>115</v>
      </c>
      <c r="C12" s="21" t="s">
        <v>117</v>
      </c>
      <c r="D12" s="24">
        <v>4627000</v>
      </c>
      <c r="E12" s="22">
        <v>66712.085999999996</v>
      </c>
      <c r="F12" s="23">
        <v>3.52748843269356</v>
      </c>
      <c r="G12" s="23"/>
    </row>
    <row r="13" spans="1:7" x14ac:dyDescent="0.2">
      <c r="A13" s="21" t="s">
        <v>121</v>
      </c>
      <c r="B13" s="21" t="s">
        <v>120</v>
      </c>
      <c r="C13" s="21" t="s">
        <v>122</v>
      </c>
      <c r="D13" s="24">
        <v>4493052</v>
      </c>
      <c r="E13" s="22">
        <v>61285.22928</v>
      </c>
      <c r="F13" s="23">
        <v>3.24053631571606</v>
      </c>
      <c r="G13" s="23"/>
    </row>
    <row r="14" spans="1:7" x14ac:dyDescent="0.2">
      <c r="A14" s="21" t="s">
        <v>124</v>
      </c>
      <c r="B14" s="21" t="s">
        <v>123</v>
      </c>
      <c r="C14" s="21" t="s">
        <v>125</v>
      </c>
      <c r="D14" s="24">
        <v>18783160</v>
      </c>
      <c r="E14" s="22">
        <v>61139.185799999999</v>
      </c>
      <c r="F14" s="23">
        <v>3.2328140765048601</v>
      </c>
      <c r="G14" s="23"/>
    </row>
    <row r="15" spans="1:7" x14ac:dyDescent="0.2">
      <c r="A15" s="21" t="s">
        <v>143</v>
      </c>
      <c r="B15" s="21" t="s">
        <v>142</v>
      </c>
      <c r="C15" s="21" t="s">
        <v>144</v>
      </c>
      <c r="D15" s="24">
        <v>1612271</v>
      </c>
      <c r="E15" s="22">
        <v>55252.527170000001</v>
      </c>
      <c r="F15" s="23">
        <v>2.9215493346926902</v>
      </c>
      <c r="G15" s="23"/>
    </row>
    <row r="16" spans="1:7" x14ac:dyDescent="0.2">
      <c r="A16" s="21" t="s">
        <v>127</v>
      </c>
      <c r="B16" s="21" t="s">
        <v>126</v>
      </c>
      <c r="C16" s="21" t="s">
        <v>117</v>
      </c>
      <c r="D16" s="24">
        <v>3555589</v>
      </c>
      <c r="E16" s="22">
        <v>49248.463239999997</v>
      </c>
      <c r="F16" s="23">
        <v>2.6040766347350299</v>
      </c>
      <c r="G16" s="23"/>
    </row>
    <row r="17" spans="1:7" x14ac:dyDescent="0.2">
      <c r="A17" s="21" t="s">
        <v>287</v>
      </c>
      <c r="B17" s="21" t="s">
        <v>286</v>
      </c>
      <c r="C17" s="21" t="s">
        <v>106</v>
      </c>
      <c r="D17" s="24">
        <v>2429027</v>
      </c>
      <c r="E17" s="22">
        <v>48403.221030000001</v>
      </c>
      <c r="F17" s="23">
        <v>2.5593833520426101</v>
      </c>
      <c r="G17" s="23"/>
    </row>
    <row r="18" spans="1:7" x14ac:dyDescent="0.2">
      <c r="A18" s="21" t="s">
        <v>499</v>
      </c>
      <c r="B18" s="21" t="s">
        <v>498</v>
      </c>
      <c r="C18" s="21" t="s">
        <v>130</v>
      </c>
      <c r="D18" s="24">
        <v>1649761</v>
      </c>
      <c r="E18" s="22">
        <v>45482.261010000002</v>
      </c>
      <c r="F18" s="23">
        <v>2.4049337867433001</v>
      </c>
      <c r="G18" s="23"/>
    </row>
    <row r="19" spans="1:7" x14ac:dyDescent="0.2">
      <c r="A19" s="21" t="s">
        <v>137</v>
      </c>
      <c r="B19" s="21" t="s">
        <v>136</v>
      </c>
      <c r="C19" s="21" t="s">
        <v>138</v>
      </c>
      <c r="D19" s="24">
        <v>591846</v>
      </c>
      <c r="E19" s="22">
        <v>43849.870139999999</v>
      </c>
      <c r="F19" s="23">
        <v>2.3186189934754098</v>
      </c>
      <c r="G19" s="23"/>
    </row>
    <row r="20" spans="1:7" x14ac:dyDescent="0.2">
      <c r="A20" s="21" t="s">
        <v>164</v>
      </c>
      <c r="B20" s="21" t="s">
        <v>163</v>
      </c>
      <c r="C20" s="21" t="s">
        <v>165</v>
      </c>
      <c r="D20" s="24">
        <v>696111</v>
      </c>
      <c r="E20" s="22">
        <v>38943.929900000003</v>
      </c>
      <c r="F20" s="23">
        <v>2.0592110138165798</v>
      </c>
      <c r="G20" s="23"/>
    </row>
    <row r="21" spans="1:7" x14ac:dyDescent="0.2">
      <c r="A21" s="21" t="s">
        <v>140</v>
      </c>
      <c r="B21" s="21" t="s">
        <v>139</v>
      </c>
      <c r="C21" s="21" t="s">
        <v>141</v>
      </c>
      <c r="D21" s="24">
        <v>2918204</v>
      </c>
      <c r="E21" s="22">
        <v>38645.775569999998</v>
      </c>
      <c r="F21" s="23">
        <v>2.0434457153033199</v>
      </c>
      <c r="G21" s="23"/>
    </row>
    <row r="22" spans="1:7" x14ac:dyDescent="0.2">
      <c r="A22" s="21" t="s">
        <v>161</v>
      </c>
      <c r="B22" s="21" t="s">
        <v>160</v>
      </c>
      <c r="C22" s="21" t="s">
        <v>162</v>
      </c>
      <c r="D22" s="24">
        <v>9365082</v>
      </c>
      <c r="E22" s="22">
        <v>37830.248740000003</v>
      </c>
      <c r="F22" s="23">
        <v>2.0003236720295399</v>
      </c>
      <c r="G22" s="23"/>
    </row>
    <row r="23" spans="1:7" x14ac:dyDescent="0.2">
      <c r="A23" s="21" t="s">
        <v>234</v>
      </c>
      <c r="B23" s="21" t="s">
        <v>233</v>
      </c>
      <c r="C23" s="21" t="s">
        <v>135</v>
      </c>
      <c r="D23" s="24">
        <v>9245469</v>
      </c>
      <c r="E23" s="22">
        <v>35932.515270000004</v>
      </c>
      <c r="F23" s="23">
        <v>1.8999785432059499</v>
      </c>
      <c r="G23" s="23"/>
    </row>
    <row r="24" spans="1:7" x14ac:dyDescent="0.2">
      <c r="A24" s="21" t="s">
        <v>134</v>
      </c>
      <c r="B24" s="21" t="s">
        <v>133</v>
      </c>
      <c r="C24" s="21" t="s">
        <v>135</v>
      </c>
      <c r="D24" s="24">
        <v>9874772</v>
      </c>
      <c r="E24" s="22">
        <v>33618.661269999997</v>
      </c>
      <c r="F24" s="23">
        <v>1.77763049940558</v>
      </c>
      <c r="G24" s="23"/>
    </row>
    <row r="25" spans="1:7" x14ac:dyDescent="0.2">
      <c r="A25" s="21" t="s">
        <v>192</v>
      </c>
      <c r="B25" s="21" t="s">
        <v>191</v>
      </c>
      <c r="C25" s="21" t="s">
        <v>193</v>
      </c>
      <c r="D25" s="24">
        <v>4800948</v>
      </c>
      <c r="E25" s="22">
        <v>33481.811350000004</v>
      </c>
      <c r="F25" s="23">
        <v>1.7703943816530201</v>
      </c>
      <c r="G25" s="23"/>
    </row>
    <row r="26" spans="1:7" x14ac:dyDescent="0.2">
      <c r="A26" s="21" t="s">
        <v>132</v>
      </c>
      <c r="B26" s="21" t="s">
        <v>131</v>
      </c>
      <c r="C26" s="21" t="s">
        <v>106</v>
      </c>
      <c r="D26" s="24">
        <v>3379546</v>
      </c>
      <c r="E26" s="22">
        <v>29484.84908</v>
      </c>
      <c r="F26" s="23">
        <v>1.5590497960057099</v>
      </c>
      <c r="G26" s="23"/>
    </row>
    <row r="27" spans="1:7" x14ac:dyDescent="0.2">
      <c r="A27" s="21" t="s">
        <v>227</v>
      </c>
      <c r="B27" s="21" t="s">
        <v>226</v>
      </c>
      <c r="C27" s="21" t="s">
        <v>215</v>
      </c>
      <c r="D27" s="24">
        <v>1786393</v>
      </c>
      <c r="E27" s="22">
        <v>28775.218440000001</v>
      </c>
      <c r="F27" s="23">
        <v>1.5215271516967801</v>
      </c>
      <c r="G27" s="23"/>
    </row>
    <row r="28" spans="1:7" x14ac:dyDescent="0.2">
      <c r="A28" s="21" t="s">
        <v>243</v>
      </c>
      <c r="B28" s="21" t="s">
        <v>242</v>
      </c>
      <c r="C28" s="21" t="s">
        <v>147</v>
      </c>
      <c r="D28" s="24">
        <v>1900000</v>
      </c>
      <c r="E28" s="22">
        <v>28562.7</v>
      </c>
      <c r="F28" s="23">
        <v>1.5102899623989601</v>
      </c>
      <c r="G28" s="23"/>
    </row>
    <row r="29" spans="1:7" x14ac:dyDescent="0.2">
      <c r="A29" s="21" t="s">
        <v>149</v>
      </c>
      <c r="B29" s="21" t="s">
        <v>148</v>
      </c>
      <c r="C29" s="21" t="s">
        <v>150</v>
      </c>
      <c r="D29" s="24">
        <v>1618320</v>
      </c>
      <c r="E29" s="22">
        <v>27543.806400000001</v>
      </c>
      <c r="F29" s="23">
        <v>1.4564146362977</v>
      </c>
      <c r="G29" s="23"/>
    </row>
    <row r="30" spans="1:7" x14ac:dyDescent="0.2">
      <c r="A30" s="21" t="s">
        <v>152</v>
      </c>
      <c r="B30" s="21" t="s">
        <v>151</v>
      </c>
      <c r="C30" s="21" t="s">
        <v>153</v>
      </c>
      <c r="D30" s="24">
        <v>14768666</v>
      </c>
      <c r="E30" s="22">
        <v>26035.68129</v>
      </c>
      <c r="F30" s="23">
        <v>1.3766705569328399</v>
      </c>
      <c r="G30" s="23"/>
    </row>
    <row r="31" spans="1:7" x14ac:dyDescent="0.2">
      <c r="A31" s="21" t="s">
        <v>236</v>
      </c>
      <c r="B31" s="21" t="s">
        <v>235</v>
      </c>
      <c r="C31" s="21" t="s">
        <v>237</v>
      </c>
      <c r="D31" s="24">
        <v>17710254</v>
      </c>
      <c r="E31" s="22">
        <v>25267.219379999999</v>
      </c>
      <c r="F31" s="23">
        <v>1.33603713260114</v>
      </c>
      <c r="G31" s="23"/>
    </row>
    <row r="32" spans="1:7" x14ac:dyDescent="0.2">
      <c r="A32" s="21" t="s">
        <v>182</v>
      </c>
      <c r="B32" s="21" t="s">
        <v>181</v>
      </c>
      <c r="C32" s="21" t="s">
        <v>183</v>
      </c>
      <c r="D32" s="24">
        <v>802084</v>
      </c>
      <c r="E32" s="22">
        <v>24838.13523</v>
      </c>
      <c r="F32" s="23">
        <v>1.31334874933312</v>
      </c>
      <c r="G32" s="23"/>
    </row>
    <row r="33" spans="1:7" x14ac:dyDescent="0.2">
      <c r="A33" s="21" t="s">
        <v>247</v>
      </c>
      <c r="B33" s="21" t="s">
        <v>246</v>
      </c>
      <c r="C33" s="21" t="s">
        <v>248</v>
      </c>
      <c r="D33" s="24">
        <v>10115272</v>
      </c>
      <c r="E33" s="22">
        <v>24226.076440000001</v>
      </c>
      <c r="F33" s="23">
        <v>1.2809853436699601</v>
      </c>
      <c r="G33" s="23"/>
    </row>
    <row r="34" spans="1:7" x14ac:dyDescent="0.2">
      <c r="A34" s="21" t="s">
        <v>198</v>
      </c>
      <c r="B34" s="21" t="s">
        <v>197</v>
      </c>
      <c r="C34" s="21" t="s">
        <v>199</v>
      </c>
      <c r="D34" s="24">
        <v>2588891</v>
      </c>
      <c r="E34" s="22">
        <v>23786.730510000001</v>
      </c>
      <c r="F34" s="23">
        <v>1.25775435541956</v>
      </c>
      <c r="G34" s="23"/>
    </row>
    <row r="35" spans="1:7" x14ac:dyDescent="0.2">
      <c r="A35" s="21" t="s">
        <v>245</v>
      </c>
      <c r="B35" s="21" t="s">
        <v>244</v>
      </c>
      <c r="C35" s="21" t="s">
        <v>144</v>
      </c>
      <c r="D35" s="24">
        <v>410566</v>
      </c>
      <c r="E35" s="22">
        <v>22468.22435</v>
      </c>
      <c r="F35" s="23">
        <v>1.18803662499459</v>
      </c>
      <c r="G35" s="23"/>
    </row>
    <row r="36" spans="1:7" x14ac:dyDescent="0.2">
      <c r="A36" s="21" t="s">
        <v>179</v>
      </c>
      <c r="B36" s="21" t="s">
        <v>178</v>
      </c>
      <c r="C36" s="21" t="s">
        <v>180</v>
      </c>
      <c r="D36" s="24">
        <v>627740</v>
      </c>
      <c r="E36" s="22">
        <v>22055.644899999999</v>
      </c>
      <c r="F36" s="23">
        <v>1.1662209492347</v>
      </c>
      <c r="G36" s="23"/>
    </row>
    <row r="37" spans="1:7" x14ac:dyDescent="0.2">
      <c r="A37" s="21" t="s">
        <v>146</v>
      </c>
      <c r="B37" s="21" t="s">
        <v>145</v>
      </c>
      <c r="C37" s="21" t="s">
        <v>147</v>
      </c>
      <c r="D37" s="24">
        <v>1366222</v>
      </c>
      <c r="E37" s="22">
        <v>21781.677350000002</v>
      </c>
      <c r="F37" s="23">
        <v>1.1517345582146601</v>
      </c>
      <c r="G37" s="23"/>
    </row>
    <row r="38" spans="1:7" x14ac:dyDescent="0.2">
      <c r="A38" s="21" t="s">
        <v>195</v>
      </c>
      <c r="B38" s="21" t="s">
        <v>194</v>
      </c>
      <c r="C38" s="21" t="s">
        <v>196</v>
      </c>
      <c r="D38" s="24">
        <v>12882643</v>
      </c>
      <c r="E38" s="22">
        <v>21742.03659</v>
      </c>
      <c r="F38" s="23">
        <v>1.14963850140176</v>
      </c>
      <c r="G38" s="23"/>
    </row>
    <row r="39" spans="1:7" x14ac:dyDescent="0.2">
      <c r="A39" s="21" t="s">
        <v>217</v>
      </c>
      <c r="B39" s="21" t="s">
        <v>216</v>
      </c>
      <c r="C39" s="21" t="s">
        <v>114</v>
      </c>
      <c r="D39" s="24">
        <v>6148536</v>
      </c>
      <c r="E39" s="22">
        <v>21083.32994</v>
      </c>
      <c r="F39" s="23">
        <v>1.1148085293871901</v>
      </c>
      <c r="G39" s="23"/>
    </row>
    <row r="40" spans="1:7" x14ac:dyDescent="0.2">
      <c r="A40" s="21" t="s">
        <v>189</v>
      </c>
      <c r="B40" s="21" t="s">
        <v>188</v>
      </c>
      <c r="C40" s="21" t="s">
        <v>190</v>
      </c>
      <c r="D40" s="24">
        <v>1375284</v>
      </c>
      <c r="E40" s="22">
        <v>20768.163680000001</v>
      </c>
      <c r="F40" s="23">
        <v>1.09814370291894</v>
      </c>
      <c r="G40" s="23"/>
    </row>
    <row r="41" spans="1:7" x14ac:dyDescent="0.2">
      <c r="A41" s="21" t="s">
        <v>241</v>
      </c>
      <c r="B41" s="21" t="s">
        <v>240</v>
      </c>
      <c r="C41" s="21" t="s">
        <v>125</v>
      </c>
      <c r="D41" s="24">
        <v>434774</v>
      </c>
      <c r="E41" s="22">
        <v>20336.55385</v>
      </c>
      <c r="F41" s="23">
        <v>1.07532177103149</v>
      </c>
      <c r="G41" s="23"/>
    </row>
    <row r="42" spans="1:7" x14ac:dyDescent="0.2">
      <c r="A42" s="21" t="s">
        <v>823</v>
      </c>
      <c r="B42" s="21" t="s">
        <v>822</v>
      </c>
      <c r="C42" s="21" t="s">
        <v>147</v>
      </c>
      <c r="D42" s="24">
        <v>1047703</v>
      </c>
      <c r="E42" s="22">
        <v>20024.747439999999</v>
      </c>
      <c r="F42" s="23">
        <v>1.05883460100783</v>
      </c>
      <c r="G42" s="23"/>
    </row>
    <row r="43" spans="1:7" x14ac:dyDescent="0.2">
      <c r="A43" s="21" t="s">
        <v>167</v>
      </c>
      <c r="B43" s="21" t="s">
        <v>166</v>
      </c>
      <c r="C43" s="21" t="s">
        <v>147</v>
      </c>
      <c r="D43" s="24">
        <v>1224569</v>
      </c>
      <c r="E43" s="22">
        <v>19420.439770000001</v>
      </c>
      <c r="F43" s="23">
        <v>1.02688104590969</v>
      </c>
      <c r="G43" s="23"/>
    </row>
    <row r="44" spans="1:7" x14ac:dyDescent="0.2">
      <c r="A44" s="21" t="s">
        <v>155</v>
      </c>
      <c r="B44" s="21" t="s">
        <v>154</v>
      </c>
      <c r="C44" s="21" t="s">
        <v>156</v>
      </c>
      <c r="D44" s="24">
        <v>2516094</v>
      </c>
      <c r="E44" s="22">
        <v>19032.993060000001</v>
      </c>
      <c r="F44" s="23">
        <v>1.0063942965100301</v>
      </c>
      <c r="G44" s="23"/>
    </row>
    <row r="45" spans="1:7" x14ac:dyDescent="0.2">
      <c r="A45" s="21" t="s">
        <v>456</v>
      </c>
      <c r="B45" s="21" t="s">
        <v>455</v>
      </c>
      <c r="C45" s="21" t="s">
        <v>172</v>
      </c>
      <c r="D45" s="24">
        <v>3547897</v>
      </c>
      <c r="E45" s="22">
        <v>16118.09607</v>
      </c>
      <c r="F45" s="23">
        <v>0.85226532181842696</v>
      </c>
      <c r="G45" s="23"/>
    </row>
    <row r="46" spans="1:7" x14ac:dyDescent="0.2">
      <c r="A46" s="21" t="s">
        <v>205</v>
      </c>
      <c r="B46" s="21" t="s">
        <v>204</v>
      </c>
      <c r="C46" s="21" t="s">
        <v>177</v>
      </c>
      <c r="D46" s="24">
        <v>9657403</v>
      </c>
      <c r="E46" s="22">
        <v>16061.226930000001</v>
      </c>
      <c r="F46" s="23">
        <v>0.84925829197488101</v>
      </c>
      <c r="G46" s="23"/>
    </row>
    <row r="47" spans="1:7" x14ac:dyDescent="0.2">
      <c r="A47" s="21" t="s">
        <v>534</v>
      </c>
      <c r="B47" s="21" t="s">
        <v>533</v>
      </c>
      <c r="C47" s="21" t="s">
        <v>117</v>
      </c>
      <c r="D47" s="24">
        <v>1584641</v>
      </c>
      <c r="E47" s="22">
        <v>15443.911190000001</v>
      </c>
      <c r="F47" s="23">
        <v>0.81661691823385196</v>
      </c>
      <c r="G47" s="21"/>
    </row>
    <row r="48" spans="1:7" x14ac:dyDescent="0.2">
      <c r="A48" s="21" t="s">
        <v>807</v>
      </c>
      <c r="B48" s="21" t="s">
        <v>806</v>
      </c>
      <c r="C48" s="21" t="s">
        <v>144</v>
      </c>
      <c r="D48" s="24">
        <v>590771</v>
      </c>
      <c r="E48" s="22">
        <v>15267.88572</v>
      </c>
      <c r="F48" s="23">
        <v>0.80730934225302498</v>
      </c>
      <c r="G48" s="21"/>
    </row>
    <row r="49" spans="1:9" x14ac:dyDescent="0.2">
      <c r="A49" s="21" t="s">
        <v>313</v>
      </c>
      <c r="B49" s="21" t="s">
        <v>312</v>
      </c>
      <c r="C49" s="21" t="s">
        <v>190</v>
      </c>
      <c r="D49" s="24">
        <v>674053</v>
      </c>
      <c r="E49" s="22">
        <v>13270.75546</v>
      </c>
      <c r="F49" s="23">
        <v>0.70170847870436803</v>
      </c>
      <c r="G49" s="21"/>
    </row>
    <row r="50" spans="1:9" x14ac:dyDescent="0.2">
      <c r="A50" s="21" t="s">
        <v>185</v>
      </c>
      <c r="B50" s="21" t="s">
        <v>184</v>
      </c>
      <c r="C50" s="21" t="s">
        <v>135</v>
      </c>
      <c r="D50" s="24">
        <v>8038760</v>
      </c>
      <c r="E50" s="22">
        <v>13018.77182</v>
      </c>
      <c r="F50" s="23">
        <v>0.68838451555729996</v>
      </c>
      <c r="G50" s="21"/>
    </row>
    <row r="51" spans="1:9" x14ac:dyDescent="0.2">
      <c r="A51" s="21" t="s">
        <v>632</v>
      </c>
      <c r="B51" s="21" t="s">
        <v>631</v>
      </c>
      <c r="C51" s="21" t="s">
        <v>633</v>
      </c>
      <c r="D51" s="24">
        <v>4112112</v>
      </c>
      <c r="E51" s="22">
        <v>12963.433080000001</v>
      </c>
      <c r="F51" s="23">
        <v>0.68545840760693799</v>
      </c>
      <c r="G51" s="21"/>
    </row>
    <row r="52" spans="1:9" x14ac:dyDescent="0.2">
      <c r="A52" s="21" t="s">
        <v>254</v>
      </c>
      <c r="B52" s="21" t="s">
        <v>253</v>
      </c>
      <c r="C52" s="21" t="s">
        <v>255</v>
      </c>
      <c r="D52" s="24">
        <v>209303</v>
      </c>
      <c r="E52" s="22">
        <v>12539.34273</v>
      </c>
      <c r="F52" s="23">
        <v>0.663034078017814</v>
      </c>
      <c r="G52" s="21"/>
    </row>
    <row r="53" spans="1:9" x14ac:dyDescent="0.2">
      <c r="A53" s="21" t="s">
        <v>599</v>
      </c>
      <c r="B53" s="21" t="s">
        <v>598</v>
      </c>
      <c r="C53" s="21" t="s">
        <v>130</v>
      </c>
      <c r="D53" s="24">
        <v>1192629</v>
      </c>
      <c r="E53" s="22">
        <v>11752.16617</v>
      </c>
      <c r="F53" s="23">
        <v>0.62141109219351398</v>
      </c>
      <c r="G53" s="21"/>
    </row>
    <row r="54" spans="1:9" x14ac:dyDescent="0.2">
      <c r="A54" s="21" t="s">
        <v>176</v>
      </c>
      <c r="B54" s="21" t="s">
        <v>175</v>
      </c>
      <c r="C54" s="21" t="s">
        <v>177</v>
      </c>
      <c r="D54" s="24">
        <v>1876915</v>
      </c>
      <c r="E54" s="22">
        <v>11588.07321</v>
      </c>
      <c r="F54" s="23">
        <v>0.61273446321977099</v>
      </c>
      <c r="G54" s="21"/>
    </row>
    <row r="55" spans="1:9" x14ac:dyDescent="0.2">
      <c r="A55" s="21" t="s">
        <v>201</v>
      </c>
      <c r="B55" s="21" t="s">
        <v>200</v>
      </c>
      <c r="C55" s="21" t="s">
        <v>183</v>
      </c>
      <c r="D55" s="24">
        <v>1124677</v>
      </c>
      <c r="E55" s="22">
        <v>11126.991900000001</v>
      </c>
      <c r="F55" s="23">
        <v>0.58835418844383003</v>
      </c>
      <c r="G55" s="21"/>
    </row>
    <row r="56" spans="1:9" x14ac:dyDescent="0.2">
      <c r="A56" s="21" t="s">
        <v>252</v>
      </c>
      <c r="B56" s="21" t="s">
        <v>251</v>
      </c>
      <c r="C56" s="21" t="s">
        <v>138</v>
      </c>
      <c r="D56" s="24">
        <v>1574517</v>
      </c>
      <c r="E56" s="22">
        <v>9806.8791349999992</v>
      </c>
      <c r="F56" s="23">
        <v>0.51855150668705496</v>
      </c>
      <c r="G56" s="20"/>
    </row>
    <row r="57" spans="1:9" x14ac:dyDescent="0.2">
      <c r="A57" s="21" t="s">
        <v>682</v>
      </c>
      <c r="B57" s="21" t="s">
        <v>681</v>
      </c>
      <c r="C57" s="21" t="s">
        <v>177</v>
      </c>
      <c r="D57" s="24">
        <v>5701246</v>
      </c>
      <c r="E57" s="22">
        <v>9579.8036539999994</v>
      </c>
      <c r="F57" s="23">
        <v>0.50654459488735704</v>
      </c>
      <c r="G57" s="21"/>
    </row>
    <row r="58" spans="1:9" x14ac:dyDescent="0.2">
      <c r="A58" s="21" t="s">
        <v>589</v>
      </c>
      <c r="B58" s="21" t="s">
        <v>588</v>
      </c>
      <c r="C58" s="21" t="s">
        <v>125</v>
      </c>
      <c r="D58" s="24">
        <v>1132626</v>
      </c>
      <c r="E58" s="22">
        <v>8579.0756369999999</v>
      </c>
      <c r="F58" s="23">
        <v>0.453629797645972</v>
      </c>
      <c r="G58" s="21"/>
    </row>
    <row r="59" spans="1:9" x14ac:dyDescent="0.2">
      <c r="A59" s="21" t="s">
        <v>574</v>
      </c>
      <c r="B59" s="21" t="s">
        <v>573</v>
      </c>
      <c r="C59" s="21" t="s">
        <v>575</v>
      </c>
      <c r="D59" s="24">
        <v>726655</v>
      </c>
      <c r="E59" s="22">
        <v>5576.3504700000003</v>
      </c>
      <c r="F59" s="23">
        <v>0.29485679370856899</v>
      </c>
      <c r="G59" s="21"/>
    </row>
    <row r="60" spans="1:9" x14ac:dyDescent="0.2">
      <c r="A60" s="21" t="s">
        <v>224</v>
      </c>
      <c r="B60" s="21" t="s">
        <v>223</v>
      </c>
      <c r="C60" s="21" t="s">
        <v>225</v>
      </c>
      <c r="D60" s="24">
        <v>201314</v>
      </c>
      <c r="E60" s="22">
        <v>3584.597084</v>
      </c>
      <c r="F60" s="23">
        <v>0.18954023937547201</v>
      </c>
      <c r="G60" s="21"/>
    </row>
    <row r="61" spans="1:9" x14ac:dyDescent="0.2">
      <c r="A61" s="21" t="s">
        <v>513</v>
      </c>
      <c r="B61" s="21" t="s">
        <v>512</v>
      </c>
      <c r="C61" s="21" t="s">
        <v>130</v>
      </c>
      <c r="D61" s="24">
        <v>132306</v>
      </c>
      <c r="E61" s="22">
        <v>1134.391644</v>
      </c>
      <c r="F61" s="23">
        <v>5.9982435601762397E-2</v>
      </c>
      <c r="G61" s="20"/>
    </row>
    <row r="62" spans="1:9" x14ac:dyDescent="0.2">
      <c r="A62" s="20" t="s">
        <v>27</v>
      </c>
      <c r="B62" s="20"/>
      <c r="C62" s="20"/>
      <c r="D62" s="20"/>
      <c r="E62" s="25">
        <f>SUM(E7:E61)</f>
        <v>1831511.5365939997</v>
      </c>
      <c r="F62" s="26">
        <f>SUM(F7:F61)</f>
        <v>96.843557847676166</v>
      </c>
      <c r="G62" s="21"/>
      <c r="H62" s="14"/>
      <c r="I62" s="14"/>
    </row>
    <row r="63" spans="1:9" x14ac:dyDescent="0.2">
      <c r="A63" s="21"/>
      <c r="B63" s="21"/>
      <c r="C63" s="21"/>
      <c r="D63" s="21"/>
      <c r="E63" s="22"/>
      <c r="F63" s="23"/>
      <c r="G63" s="21"/>
    </row>
    <row r="64" spans="1:9" x14ac:dyDescent="0.2">
      <c r="A64" s="20" t="s">
        <v>1424</v>
      </c>
      <c r="B64" s="21"/>
      <c r="C64" s="21"/>
      <c r="D64" s="21"/>
      <c r="E64" s="22"/>
      <c r="F64" s="23"/>
      <c r="G64" s="21"/>
    </row>
    <row r="65" spans="1:9" x14ac:dyDescent="0.2">
      <c r="A65" s="21"/>
      <c r="B65" s="21" t="s">
        <v>366</v>
      </c>
      <c r="C65" s="21" t="s">
        <v>215</v>
      </c>
      <c r="D65" s="24">
        <v>73500</v>
      </c>
      <c r="E65" s="22">
        <v>7.3499999999999998E-3</v>
      </c>
      <c r="F65" s="23">
        <v>3.8864082259843702E-7</v>
      </c>
      <c r="G65" s="60"/>
    </row>
    <row r="66" spans="1:9" x14ac:dyDescent="0.2">
      <c r="A66" s="20" t="s">
        <v>27</v>
      </c>
      <c r="B66" s="20"/>
      <c r="C66" s="20"/>
      <c r="D66" s="20"/>
      <c r="E66" s="25">
        <f>SUM(E64:E65)</f>
        <v>7.3499999999999998E-3</v>
      </c>
      <c r="F66" s="26">
        <f>SUM(F64:F65)</f>
        <v>3.8864082259843702E-7</v>
      </c>
      <c r="G66" s="60"/>
      <c r="H66" s="14"/>
      <c r="I66" s="14"/>
    </row>
    <row r="67" spans="1:9" x14ac:dyDescent="0.2">
      <c r="A67" s="21"/>
      <c r="B67" s="21"/>
      <c r="C67" s="21"/>
      <c r="D67" s="21"/>
      <c r="E67" s="22"/>
      <c r="F67" s="23"/>
      <c r="G67" s="60"/>
    </row>
    <row r="68" spans="1:9" x14ac:dyDescent="0.2">
      <c r="A68" s="20" t="s">
        <v>28</v>
      </c>
      <c r="B68" s="21"/>
      <c r="C68" s="21"/>
      <c r="D68" s="21"/>
      <c r="E68" s="22"/>
      <c r="F68" s="23"/>
      <c r="G68" s="60"/>
    </row>
    <row r="69" spans="1:9" x14ac:dyDescent="0.2">
      <c r="A69" s="20" t="s">
        <v>33</v>
      </c>
      <c r="B69" s="21"/>
      <c r="C69" s="21"/>
      <c r="D69" s="21"/>
      <c r="E69" s="22"/>
      <c r="F69" s="23"/>
      <c r="G69" s="60"/>
    </row>
    <row r="70" spans="1:9" x14ac:dyDescent="0.2">
      <c r="A70" s="21" t="s">
        <v>275</v>
      </c>
      <c r="B70" s="21" t="s">
        <v>1449</v>
      </c>
      <c r="C70" s="21" t="s">
        <v>35</v>
      </c>
      <c r="D70" s="24">
        <v>5000000</v>
      </c>
      <c r="E70" s="22">
        <v>4968.3950000000004</v>
      </c>
      <c r="F70" s="23">
        <v>0.26271035643455298</v>
      </c>
      <c r="G70" s="60">
        <v>5.3996000000000004</v>
      </c>
    </row>
    <row r="71" spans="1:9" x14ac:dyDescent="0.2">
      <c r="A71" s="20" t="s">
        <v>27</v>
      </c>
      <c r="B71" s="20"/>
      <c r="C71" s="20"/>
      <c r="D71" s="20"/>
      <c r="E71" s="25">
        <f>SUM(E69:E70)</f>
        <v>4968.3950000000004</v>
      </c>
      <c r="F71" s="26">
        <f>SUM(F69:F70)</f>
        <v>0.26271035643455298</v>
      </c>
      <c r="G71" s="20"/>
      <c r="H71" s="14"/>
      <c r="I71" s="14"/>
    </row>
    <row r="72" spans="1:9" x14ac:dyDescent="0.2">
      <c r="A72" s="21"/>
      <c r="B72" s="21"/>
      <c r="C72" s="21"/>
      <c r="D72" s="21"/>
      <c r="E72" s="22"/>
      <c r="F72" s="23"/>
      <c r="G72" s="20"/>
    </row>
    <row r="73" spans="1:9" x14ac:dyDescent="0.2">
      <c r="A73" s="20" t="s">
        <v>37</v>
      </c>
      <c r="B73" s="20"/>
      <c r="C73" s="20"/>
      <c r="D73" s="20"/>
      <c r="E73" s="25">
        <f>E62+E66+E71</f>
        <v>1836479.9389439998</v>
      </c>
      <c r="F73" s="26">
        <f>F62+F66+F71</f>
        <v>97.106268592751547</v>
      </c>
      <c r="G73" s="20"/>
      <c r="H73" s="14"/>
      <c r="I73" s="14"/>
    </row>
    <row r="74" spans="1:9" x14ac:dyDescent="0.2">
      <c r="A74" s="20"/>
      <c r="B74" s="20"/>
      <c r="C74" s="20"/>
      <c r="D74" s="20"/>
      <c r="E74" s="25"/>
      <c r="F74" s="26"/>
      <c r="G74" s="20"/>
      <c r="H74" s="14"/>
      <c r="I74" s="14"/>
    </row>
    <row r="75" spans="1:9" x14ac:dyDescent="0.2">
      <c r="A75" s="20" t="s">
        <v>39</v>
      </c>
      <c r="B75" s="20"/>
      <c r="C75" s="20"/>
      <c r="D75" s="20"/>
      <c r="E75" s="25">
        <f>E77-(E62+E66+E71)</f>
        <v>54726.432753700064</v>
      </c>
      <c r="F75" s="26">
        <f>F77-(F62+F66+F71)</f>
        <v>2.8937314072484526</v>
      </c>
      <c r="G75" s="20"/>
      <c r="H75" s="14"/>
      <c r="I75" s="14"/>
    </row>
    <row r="76" spans="1:9" x14ac:dyDescent="0.2">
      <c r="A76" s="20"/>
      <c r="B76" s="20"/>
      <c r="C76" s="20"/>
      <c r="D76" s="20"/>
      <c r="E76" s="25"/>
      <c r="F76" s="26"/>
      <c r="G76" s="20"/>
      <c r="H76" s="14"/>
      <c r="I76" s="14"/>
    </row>
    <row r="77" spans="1:9" x14ac:dyDescent="0.2">
      <c r="A77" s="27" t="s">
        <v>38</v>
      </c>
      <c r="B77" s="27"/>
      <c r="C77" s="27"/>
      <c r="D77" s="27"/>
      <c r="E77" s="28">
        <v>1891206.3716976999</v>
      </c>
      <c r="F77" s="29">
        <v>100</v>
      </c>
      <c r="G77" s="27"/>
      <c r="H77" s="14"/>
      <c r="I77" s="14"/>
    </row>
    <row r="78" spans="1:9" x14ac:dyDescent="0.2">
      <c r="A78" s="7" t="s">
        <v>1494</v>
      </c>
      <c r="F78" s="71" t="s">
        <v>933</v>
      </c>
    </row>
    <row r="79" spans="1:9" x14ac:dyDescent="0.2">
      <c r="F79" s="71"/>
    </row>
    <row r="80" spans="1:9" x14ac:dyDescent="0.2">
      <c r="A80" s="14" t="s">
        <v>40</v>
      </c>
    </row>
    <row r="81" spans="1:4" x14ac:dyDescent="0.2">
      <c r="A81" s="14" t="s">
        <v>375</v>
      </c>
    </row>
    <row r="83" spans="1:4" x14ac:dyDescent="0.2">
      <c r="A83" s="14" t="s">
        <v>41</v>
      </c>
    </row>
    <row r="84" spans="1:4" x14ac:dyDescent="0.2">
      <c r="A84" s="14" t="s">
        <v>42</v>
      </c>
    </row>
    <row r="85" spans="1:4" x14ac:dyDescent="0.2">
      <c r="A85" s="14" t="s">
        <v>43</v>
      </c>
      <c r="B85" s="14"/>
      <c r="C85" s="30" t="s">
        <v>987</v>
      </c>
      <c r="D85" s="14" t="s">
        <v>44</v>
      </c>
    </row>
    <row r="86" spans="1:4" x14ac:dyDescent="0.2">
      <c r="A86" s="7" t="s">
        <v>46</v>
      </c>
      <c r="C86" s="31">
        <v>1520.5183999999999</v>
      </c>
      <c r="D86" s="31">
        <v>1599.8820000000001</v>
      </c>
    </row>
    <row r="87" spans="1:4" x14ac:dyDescent="0.2">
      <c r="A87" s="7" t="s">
        <v>47</v>
      </c>
      <c r="C87" s="31">
        <v>62.694400000000002</v>
      </c>
      <c r="D87" s="31">
        <v>65.966700000000003</v>
      </c>
    </row>
    <row r="88" spans="1:4" x14ac:dyDescent="0.2">
      <c r="A88" s="7" t="s">
        <v>48</v>
      </c>
      <c r="C88" s="31">
        <v>1688.7275</v>
      </c>
      <c r="D88" s="31">
        <v>1783.9274</v>
      </c>
    </row>
    <row r="89" spans="1:4" x14ac:dyDescent="0.2">
      <c r="A89" s="7" t="s">
        <v>49</v>
      </c>
      <c r="C89" s="31">
        <v>70.321700000000007</v>
      </c>
      <c r="D89" s="31">
        <v>74.284000000000006</v>
      </c>
    </row>
    <row r="91" spans="1:4" x14ac:dyDescent="0.2">
      <c r="A91" s="7" t="s">
        <v>54</v>
      </c>
    </row>
    <row r="92" spans="1:4" x14ac:dyDescent="0.2">
      <c r="A92" s="7" t="s">
        <v>988</v>
      </c>
    </row>
    <row r="94" spans="1:4" x14ac:dyDescent="0.2">
      <c r="A94" s="14" t="s">
        <v>50</v>
      </c>
      <c r="D94" s="30" t="s">
        <v>56</v>
      </c>
    </row>
    <row r="96" spans="1:4" x14ac:dyDescent="0.2">
      <c r="A96" s="14" t="s">
        <v>281</v>
      </c>
      <c r="D96" s="36">
        <v>9.1824954268712233E-2</v>
      </c>
    </row>
    <row r="98" spans="1:9" x14ac:dyDescent="0.2">
      <c r="A98" s="14" t="s">
        <v>1431</v>
      </c>
    </row>
    <row r="100" spans="1:9" x14ac:dyDescent="0.2">
      <c r="A100" s="14" t="s">
        <v>1420</v>
      </c>
      <c r="D100" s="30" t="s">
        <v>56</v>
      </c>
    </row>
    <row r="101" spans="1:9" x14ac:dyDescent="0.2">
      <c r="A101" s="104" t="s">
        <v>1422</v>
      </c>
      <c r="D101" s="30"/>
    </row>
    <row r="102" spans="1:9" ht="15" x14ac:dyDescent="0.25">
      <c r="A102" s="86" t="s">
        <v>1423</v>
      </c>
      <c r="D102" s="30"/>
    </row>
    <row r="104" spans="1:9" x14ac:dyDescent="0.2">
      <c r="A104" s="56" t="s">
        <v>996</v>
      </c>
      <c r="B104" s="57"/>
      <c r="C104" s="57"/>
      <c r="D104" s="57"/>
      <c r="E104" s="11"/>
      <c r="G104" s="56"/>
      <c r="H104" s="57"/>
      <c r="I104" s="57"/>
    </row>
    <row r="105" spans="1:9" x14ac:dyDescent="0.2">
      <c r="A105" s="56"/>
      <c r="B105" s="57"/>
      <c r="C105" s="57"/>
      <c r="D105" s="57"/>
      <c r="E105" s="11"/>
      <c r="G105" s="56"/>
      <c r="H105" s="57"/>
      <c r="I105" s="57"/>
    </row>
    <row r="106" spans="1:9" x14ac:dyDescent="0.2">
      <c r="A106" s="56" t="s">
        <v>993</v>
      </c>
      <c r="B106" s="57"/>
      <c r="C106" s="57"/>
      <c r="D106" s="57"/>
      <c r="E106" s="11"/>
      <c r="G106" s="56"/>
      <c r="H106" s="57"/>
      <c r="I106" s="57"/>
    </row>
    <row r="107" spans="1:9" x14ac:dyDescent="0.2">
      <c r="A107" s="66"/>
      <c r="B107" s="57"/>
      <c r="C107" s="57"/>
      <c r="D107" s="57"/>
      <c r="E107" s="11"/>
      <c r="G107" s="56"/>
      <c r="H107" s="57"/>
      <c r="I107" s="57"/>
    </row>
    <row r="108" spans="1:9" x14ac:dyDescent="0.2">
      <c r="A108" s="57"/>
      <c r="B108" s="57"/>
      <c r="C108" s="57"/>
      <c r="D108" s="57"/>
      <c r="E108" s="11"/>
      <c r="G108" s="56"/>
      <c r="H108" s="57"/>
      <c r="I108" s="57"/>
    </row>
    <row r="109" spans="1:9" x14ac:dyDescent="0.2">
      <c r="A109" s="57"/>
      <c r="B109" s="57"/>
      <c r="C109" s="57"/>
      <c r="D109" s="57"/>
      <c r="E109" s="11"/>
      <c r="G109" s="56"/>
      <c r="H109" s="57"/>
      <c r="I109" s="57"/>
    </row>
    <row r="110" spans="1:9" x14ac:dyDescent="0.2">
      <c r="A110" s="57"/>
      <c r="B110" s="57"/>
      <c r="C110" s="57"/>
      <c r="D110" s="57"/>
      <c r="E110" s="11"/>
      <c r="G110" s="57"/>
      <c r="H110" s="57"/>
      <c r="I110" s="57"/>
    </row>
    <row r="111" spans="1:9" x14ac:dyDescent="0.2">
      <c r="A111" s="57"/>
      <c r="B111" s="57"/>
      <c r="C111" s="57"/>
      <c r="D111" s="57"/>
      <c r="E111" s="11"/>
      <c r="G111" s="57"/>
      <c r="H111" s="57"/>
      <c r="I111" s="57"/>
    </row>
    <row r="112" spans="1:9" x14ac:dyDescent="0.2">
      <c r="A112" s="57"/>
      <c r="B112" s="57"/>
      <c r="C112" s="57"/>
      <c r="D112" s="57"/>
      <c r="E112" s="11"/>
      <c r="G112" s="57"/>
      <c r="H112" s="57"/>
      <c r="I112" s="57"/>
    </row>
    <row r="113" spans="1:9" x14ac:dyDescent="0.2">
      <c r="A113" s="57"/>
      <c r="B113" s="57"/>
      <c r="C113" s="57"/>
      <c r="D113" s="57"/>
      <c r="E113" s="11"/>
      <c r="G113" s="57"/>
      <c r="H113" s="57"/>
      <c r="I113" s="57"/>
    </row>
    <row r="114" spans="1:9" x14ac:dyDescent="0.2">
      <c r="A114" s="57"/>
      <c r="B114" s="57"/>
      <c r="C114" s="57"/>
      <c r="D114" s="57"/>
      <c r="E114" s="11"/>
      <c r="G114" s="57"/>
      <c r="H114" s="57"/>
      <c r="I114" s="57"/>
    </row>
    <row r="115" spans="1:9" x14ac:dyDescent="0.2">
      <c r="A115" s="57"/>
      <c r="B115" s="57"/>
      <c r="C115" s="57"/>
      <c r="D115" s="57"/>
      <c r="E115" s="11"/>
      <c r="G115" s="57"/>
      <c r="H115" s="57"/>
      <c r="I115" s="57"/>
    </row>
    <row r="116" spans="1:9" x14ac:dyDescent="0.2">
      <c r="A116" s="57"/>
      <c r="B116" s="57"/>
      <c r="C116" s="57"/>
      <c r="D116" s="57"/>
      <c r="E116" s="11"/>
      <c r="G116" s="57"/>
      <c r="H116" s="57"/>
      <c r="I116" s="57"/>
    </row>
    <row r="117" spans="1:9" x14ac:dyDescent="0.2">
      <c r="A117" s="57"/>
      <c r="B117" s="57"/>
      <c r="C117" s="57"/>
      <c r="D117" s="57"/>
      <c r="E117" s="11"/>
      <c r="G117" s="57"/>
      <c r="H117" s="57"/>
      <c r="I117" s="57"/>
    </row>
    <row r="118" spans="1:9" x14ac:dyDescent="0.2">
      <c r="A118" s="57"/>
      <c r="B118" s="57"/>
      <c r="C118" s="57"/>
      <c r="D118" s="57"/>
      <c r="E118" s="11"/>
      <c r="G118" s="57"/>
      <c r="H118" s="57"/>
      <c r="I118" s="57"/>
    </row>
    <row r="119" spans="1:9" x14ac:dyDescent="0.2">
      <c r="A119" s="57"/>
      <c r="B119" s="57"/>
      <c r="C119" s="57"/>
      <c r="D119" s="57"/>
      <c r="E119" s="11"/>
      <c r="G119" s="57"/>
      <c r="H119" s="57"/>
      <c r="I119" s="57"/>
    </row>
    <row r="120" spans="1:9" x14ac:dyDescent="0.2">
      <c r="A120" s="57"/>
      <c r="B120" s="57"/>
      <c r="C120" s="57"/>
      <c r="D120" s="57"/>
      <c r="E120" s="11"/>
      <c r="G120" s="57"/>
      <c r="H120" s="57"/>
      <c r="I120" s="57"/>
    </row>
    <row r="121" spans="1:9" x14ac:dyDescent="0.2">
      <c r="A121" s="57"/>
      <c r="B121" s="57"/>
      <c r="C121" s="57"/>
      <c r="D121" s="57"/>
      <c r="E121" s="11"/>
      <c r="G121" s="57"/>
      <c r="H121" s="57"/>
      <c r="I121" s="57"/>
    </row>
    <row r="122" spans="1:9" x14ac:dyDescent="0.2">
      <c r="A122" s="57"/>
      <c r="B122" s="57"/>
      <c r="C122" s="57"/>
      <c r="D122" s="57"/>
      <c r="E122" s="11"/>
      <c r="G122" s="57"/>
      <c r="H122" s="57"/>
      <c r="I122" s="57"/>
    </row>
    <row r="123" spans="1:9" x14ac:dyDescent="0.2">
      <c r="A123" s="57"/>
      <c r="B123" s="57"/>
      <c r="C123" s="57"/>
      <c r="D123" s="57"/>
      <c r="E123" s="11"/>
      <c r="G123" s="57"/>
      <c r="H123" s="57"/>
      <c r="I123" s="57"/>
    </row>
    <row r="124" spans="1:9" x14ac:dyDescent="0.2">
      <c r="A124" s="57"/>
      <c r="B124" s="57"/>
      <c r="C124" s="57"/>
      <c r="D124" s="57"/>
      <c r="E124" s="11"/>
      <c r="G124" s="57"/>
      <c r="H124" s="57"/>
      <c r="I124" s="57"/>
    </row>
    <row r="125" spans="1:9" x14ac:dyDescent="0.2">
      <c r="A125" s="56" t="s">
        <v>1005</v>
      </c>
      <c r="B125" s="57"/>
      <c r="C125" s="57"/>
      <c r="D125" s="57"/>
      <c r="E125" s="11"/>
      <c r="G125" s="57"/>
      <c r="H125" s="57"/>
      <c r="I125" s="57"/>
    </row>
    <row r="126" spans="1:9" x14ac:dyDescent="0.2">
      <c r="A126" s="57"/>
      <c r="B126" s="57"/>
      <c r="C126" s="57"/>
      <c r="D126" s="57"/>
      <c r="E126" s="11"/>
      <c r="G126" s="57"/>
      <c r="H126" s="57"/>
      <c r="I126" s="57"/>
    </row>
    <row r="127" spans="1:9" x14ac:dyDescent="0.2">
      <c r="A127" s="56" t="s">
        <v>994</v>
      </c>
      <c r="B127" s="57"/>
      <c r="C127" s="57"/>
      <c r="D127" s="57"/>
      <c r="E127" s="11"/>
      <c r="G127" s="57"/>
      <c r="H127" s="57"/>
      <c r="I127" s="57"/>
    </row>
    <row r="128" spans="1:9" x14ac:dyDescent="0.2">
      <c r="A128" s="57"/>
      <c r="B128" s="57"/>
      <c r="C128" s="57"/>
      <c r="D128" s="57"/>
      <c r="E128" s="11"/>
      <c r="G128" s="57"/>
      <c r="H128" s="57"/>
      <c r="I128" s="57"/>
    </row>
    <row r="129" spans="1:9" x14ac:dyDescent="0.2">
      <c r="A129" s="57"/>
      <c r="B129" s="57"/>
      <c r="C129" s="57"/>
      <c r="D129" s="57"/>
      <c r="E129" s="11"/>
      <c r="G129" s="57"/>
      <c r="H129" s="57"/>
      <c r="I129" s="57"/>
    </row>
    <row r="130" spans="1:9" x14ac:dyDescent="0.2">
      <c r="A130" s="57"/>
      <c r="B130" s="57"/>
      <c r="C130" s="57"/>
      <c r="D130" s="57"/>
      <c r="E130" s="11"/>
      <c r="G130" s="57"/>
      <c r="H130" s="57"/>
      <c r="I130" s="57"/>
    </row>
    <row r="131" spans="1:9" x14ac:dyDescent="0.2">
      <c r="A131" s="57"/>
      <c r="B131" s="57"/>
      <c r="C131" s="57"/>
      <c r="D131" s="57"/>
      <c r="E131" s="11"/>
      <c r="G131" s="57"/>
      <c r="H131" s="57"/>
      <c r="I131" s="57"/>
    </row>
    <row r="132" spans="1:9" x14ac:dyDescent="0.2">
      <c r="A132" s="57"/>
      <c r="B132" s="57"/>
      <c r="C132" s="57"/>
      <c r="D132" s="57"/>
      <c r="E132" s="11"/>
      <c r="G132" s="57"/>
      <c r="H132" s="57"/>
      <c r="I132" s="57"/>
    </row>
    <row r="133" spans="1:9" x14ac:dyDescent="0.2">
      <c r="A133" s="57"/>
      <c r="B133" s="57"/>
      <c r="C133" s="57"/>
      <c r="D133" s="57"/>
      <c r="E133" s="11"/>
      <c r="G133" s="57"/>
      <c r="H133" s="57"/>
      <c r="I133" s="57"/>
    </row>
    <row r="134" spans="1:9" x14ac:dyDescent="0.2">
      <c r="A134" s="57"/>
      <c r="B134" s="57"/>
      <c r="C134" s="57"/>
      <c r="D134" s="57"/>
      <c r="E134" s="11"/>
      <c r="G134" s="57"/>
      <c r="H134" s="57"/>
      <c r="I134" s="57"/>
    </row>
    <row r="135" spans="1:9" x14ac:dyDescent="0.2">
      <c r="A135" s="57"/>
      <c r="B135" s="57"/>
      <c r="C135" s="57"/>
      <c r="D135" s="57"/>
      <c r="E135" s="11"/>
      <c r="G135" s="57"/>
      <c r="H135" s="57"/>
      <c r="I135" s="57"/>
    </row>
    <row r="136" spans="1:9" x14ac:dyDescent="0.2">
      <c r="A136" s="57"/>
      <c r="B136" s="57"/>
      <c r="C136" s="57"/>
      <c r="D136" s="57"/>
      <c r="E136" s="11"/>
      <c r="G136" s="57"/>
      <c r="H136" s="57"/>
      <c r="I136" s="57"/>
    </row>
    <row r="137" spans="1:9" x14ac:dyDescent="0.2">
      <c r="A137" s="57"/>
      <c r="B137" s="57"/>
      <c r="C137" s="57"/>
      <c r="D137" s="57"/>
      <c r="E137" s="11"/>
      <c r="G137" s="57"/>
      <c r="H137" s="57"/>
      <c r="I137" s="57"/>
    </row>
    <row r="138" spans="1:9" x14ac:dyDescent="0.2">
      <c r="A138" s="57"/>
      <c r="B138" s="57"/>
      <c r="C138" s="57"/>
      <c r="D138" s="57"/>
      <c r="E138" s="11"/>
      <c r="G138" s="57"/>
      <c r="H138" s="57"/>
      <c r="I138" s="57"/>
    </row>
    <row r="139" spans="1:9" x14ac:dyDescent="0.2">
      <c r="A139" s="57"/>
      <c r="B139" s="57"/>
      <c r="C139" s="57"/>
      <c r="D139" s="57"/>
      <c r="E139" s="11"/>
      <c r="G139" s="57"/>
      <c r="H139" s="57"/>
      <c r="I139" s="57"/>
    </row>
    <row r="140" spans="1:9" x14ac:dyDescent="0.2">
      <c r="A140" s="57"/>
      <c r="B140" s="57"/>
      <c r="C140" s="57"/>
      <c r="D140" s="57"/>
      <c r="E140" s="11"/>
      <c r="G140" s="57"/>
      <c r="H140" s="57"/>
      <c r="I140" s="57"/>
    </row>
    <row r="141" spans="1:9" x14ac:dyDescent="0.2">
      <c r="A141" s="57"/>
      <c r="B141" s="57"/>
      <c r="C141" s="57"/>
      <c r="D141" s="57"/>
      <c r="E141" s="11"/>
      <c r="G141" s="57"/>
      <c r="H141" s="57"/>
      <c r="I141" s="57"/>
    </row>
    <row r="142" spans="1:9" x14ac:dyDescent="0.2">
      <c r="A142" s="57"/>
      <c r="B142" s="57"/>
      <c r="C142" s="57"/>
      <c r="D142" s="57"/>
      <c r="E142" s="11"/>
      <c r="G142" s="57"/>
      <c r="H142" s="57"/>
      <c r="I142" s="57"/>
    </row>
    <row r="143" spans="1:9" x14ac:dyDescent="0.2">
      <c r="A143" s="57"/>
      <c r="B143" s="57"/>
      <c r="C143" s="57"/>
      <c r="D143" s="57"/>
      <c r="E143" s="11"/>
      <c r="G143" s="57"/>
      <c r="H143" s="57"/>
      <c r="I143" s="57"/>
    </row>
    <row r="144" spans="1:9" x14ac:dyDescent="0.2">
      <c r="A144" s="57"/>
      <c r="B144" s="57"/>
      <c r="C144" s="57"/>
      <c r="D144" s="57"/>
      <c r="E144" s="11"/>
      <c r="G144" s="57"/>
      <c r="H144" s="57"/>
      <c r="I144" s="57"/>
    </row>
    <row r="145" spans="1:9" x14ac:dyDescent="0.2">
      <c r="A145" s="57"/>
      <c r="B145" s="57"/>
      <c r="C145" s="57"/>
      <c r="D145" s="57"/>
      <c r="E145" s="11"/>
      <c r="G145" s="57"/>
      <c r="H145" s="57"/>
      <c r="I145" s="57"/>
    </row>
    <row r="146" spans="1:9" x14ac:dyDescent="0.2">
      <c r="A146" s="57"/>
      <c r="B146" s="57"/>
      <c r="C146" s="57"/>
      <c r="D146" s="57"/>
      <c r="E146" s="11"/>
      <c r="G146" s="57"/>
      <c r="H146" s="57"/>
      <c r="I146" s="57"/>
    </row>
    <row r="147" spans="1:9" x14ac:dyDescent="0.2">
      <c r="A147" s="56" t="s">
        <v>1013</v>
      </c>
      <c r="B147" s="57"/>
      <c r="C147" s="57"/>
      <c r="D147" s="57"/>
      <c r="E147" s="11"/>
      <c r="G147" s="57"/>
      <c r="H147" s="57"/>
      <c r="I147" s="57"/>
    </row>
    <row r="148" spans="1:9" x14ac:dyDescent="0.2">
      <c r="A148" s="57"/>
      <c r="B148" s="57"/>
      <c r="C148" s="57"/>
      <c r="D148" s="57"/>
      <c r="E148" s="11"/>
      <c r="G148" s="57"/>
      <c r="H148" s="57"/>
      <c r="I148" s="57"/>
    </row>
    <row r="149" spans="1:9" x14ac:dyDescent="0.2">
      <c r="A149" s="57" t="s">
        <v>992</v>
      </c>
      <c r="B149" s="57"/>
      <c r="C149" s="57"/>
      <c r="D149" s="57"/>
      <c r="E149" s="11"/>
      <c r="G149" s="57"/>
      <c r="H149" s="57"/>
      <c r="I149" s="57"/>
    </row>
    <row r="150" spans="1:9" x14ac:dyDescent="0.2">
      <c r="A150" s="57"/>
      <c r="B150" s="57"/>
      <c r="C150" s="57"/>
      <c r="D150" s="57"/>
      <c r="E150" s="11"/>
      <c r="G150" s="57"/>
      <c r="H150" s="57"/>
      <c r="I150" s="57"/>
    </row>
    <row r="151" spans="1:9" x14ac:dyDescent="0.2">
      <c r="A151" s="57"/>
      <c r="B151" s="57"/>
      <c r="C151" s="57"/>
      <c r="D151" s="57"/>
      <c r="E151" s="11"/>
      <c r="G151" s="57"/>
      <c r="H151" s="57"/>
      <c r="I151" s="57"/>
    </row>
    <row r="152" spans="1:9" x14ac:dyDescent="0.2">
      <c r="A152" s="57"/>
      <c r="B152" s="57"/>
      <c r="C152" s="57"/>
      <c r="D152" s="57"/>
      <c r="E152" s="11"/>
      <c r="G152" s="57"/>
      <c r="H152" s="57"/>
      <c r="I152" s="57"/>
    </row>
    <row r="153" spans="1:9" x14ac:dyDescent="0.2">
      <c r="A153" s="57"/>
      <c r="B153" s="57"/>
      <c r="C153" s="57"/>
      <c r="D153" s="57"/>
      <c r="E153" s="11"/>
      <c r="G153" s="57"/>
      <c r="H153" s="57"/>
      <c r="I153" s="57"/>
    </row>
    <row r="154" spans="1:9" x14ac:dyDescent="0.2">
      <c r="A154" s="57"/>
      <c r="B154" s="57"/>
      <c r="C154" s="57"/>
      <c r="D154" s="57"/>
      <c r="E154" s="11"/>
      <c r="G154" s="57"/>
      <c r="H154" s="57"/>
      <c r="I154" s="57"/>
    </row>
    <row r="155" spans="1:9" x14ac:dyDescent="0.2">
      <c r="A155" s="57"/>
      <c r="B155" s="57"/>
      <c r="C155" s="57"/>
      <c r="D155" s="57"/>
      <c r="E155" s="11"/>
      <c r="G155" s="57"/>
      <c r="H155" s="57"/>
      <c r="I155" s="57"/>
    </row>
    <row r="156" spans="1:9" x14ac:dyDescent="0.2">
      <c r="A156" s="57"/>
      <c r="B156" s="57"/>
      <c r="C156" s="57"/>
      <c r="D156" s="57"/>
      <c r="E156" s="11"/>
      <c r="G156" s="57"/>
      <c r="H156" s="57"/>
      <c r="I156" s="57"/>
    </row>
    <row r="157" spans="1:9" x14ac:dyDescent="0.2">
      <c r="A157" s="57"/>
      <c r="B157" s="57"/>
      <c r="C157" s="57"/>
      <c r="D157" s="57"/>
      <c r="E157" s="11"/>
      <c r="G157" s="57"/>
      <c r="H157" s="57"/>
      <c r="I157" s="57"/>
    </row>
    <row r="158" spans="1:9" x14ac:dyDescent="0.2">
      <c r="A158" s="57"/>
      <c r="B158" s="57"/>
      <c r="C158" s="57"/>
      <c r="D158" s="57"/>
      <c r="E158" s="11"/>
      <c r="G158" s="57"/>
      <c r="H158" s="57"/>
      <c r="I158" s="57"/>
    </row>
    <row r="159" spans="1:9" x14ac:dyDescent="0.2">
      <c r="A159" s="57"/>
      <c r="B159" s="57"/>
      <c r="C159" s="57"/>
      <c r="D159" s="57"/>
      <c r="E159" s="11"/>
      <c r="G159" s="57"/>
      <c r="H159" s="57"/>
      <c r="I159" s="57"/>
    </row>
    <row r="160" spans="1:9" x14ac:dyDescent="0.2">
      <c r="A160" s="57"/>
      <c r="B160" s="57"/>
      <c r="C160" s="57"/>
      <c r="D160" s="57"/>
      <c r="E160" s="11"/>
      <c r="G160" s="57"/>
      <c r="H160" s="57"/>
      <c r="I160" s="57"/>
    </row>
    <row r="161" spans="1:9" x14ac:dyDescent="0.2">
      <c r="A161" s="57"/>
      <c r="B161" s="57"/>
      <c r="C161" s="57"/>
      <c r="D161" s="57"/>
      <c r="E161" s="11"/>
      <c r="G161" s="57"/>
      <c r="H161" s="57"/>
      <c r="I161" s="57"/>
    </row>
    <row r="162" spans="1:9" x14ac:dyDescent="0.2">
      <c r="A162" s="57"/>
      <c r="B162" s="57"/>
      <c r="C162" s="57"/>
      <c r="D162" s="57"/>
      <c r="E162" s="11"/>
      <c r="G162" s="57"/>
      <c r="H162" s="57"/>
      <c r="I162" s="57"/>
    </row>
    <row r="163" spans="1:9" x14ac:dyDescent="0.2">
      <c r="A163" s="57"/>
      <c r="B163" s="57"/>
      <c r="C163" s="57"/>
      <c r="D163" s="57"/>
      <c r="E163" s="11"/>
      <c r="G163" s="57"/>
      <c r="H163" s="57"/>
      <c r="I163" s="57"/>
    </row>
    <row r="164" spans="1:9" x14ac:dyDescent="0.2">
      <c r="A164" s="57"/>
      <c r="B164" s="57"/>
      <c r="C164" s="57"/>
      <c r="D164" s="57"/>
      <c r="E164" s="11"/>
      <c r="G164" s="57"/>
      <c r="H164" s="57"/>
      <c r="I164" s="57"/>
    </row>
    <row r="165" spans="1:9" x14ac:dyDescent="0.2">
      <c r="A165" s="57"/>
      <c r="B165" s="57"/>
      <c r="C165" s="57"/>
      <c r="D165" s="57"/>
      <c r="E165" s="11"/>
      <c r="G165" s="57"/>
      <c r="H165" s="57"/>
      <c r="I165" s="57"/>
    </row>
    <row r="166" spans="1:9" x14ac:dyDescent="0.2">
      <c r="A166" s="57"/>
      <c r="B166" s="57"/>
      <c r="C166" s="57"/>
      <c r="D166" s="57"/>
      <c r="E166" s="11"/>
      <c r="G166" s="57"/>
      <c r="H166" s="57"/>
      <c r="I166" s="57"/>
    </row>
    <row r="167" spans="1:9" x14ac:dyDescent="0.2">
      <c r="A167" s="57"/>
      <c r="B167" s="57"/>
      <c r="C167" s="57"/>
      <c r="D167" s="57"/>
      <c r="E167" s="11"/>
      <c r="G167" s="57"/>
      <c r="H167" s="57"/>
      <c r="I167" s="57"/>
    </row>
    <row r="168" spans="1:9" x14ac:dyDescent="0.2">
      <c r="A168" s="57"/>
      <c r="B168" s="57"/>
      <c r="C168" s="57"/>
      <c r="D168" s="57"/>
      <c r="E168" s="11"/>
      <c r="G168" s="57"/>
      <c r="H168" s="57"/>
      <c r="I168" s="57"/>
    </row>
    <row r="169" spans="1:9" x14ac:dyDescent="0.2">
      <c r="A169" s="57"/>
      <c r="B169" s="57"/>
      <c r="C169" s="57"/>
      <c r="D169" s="57"/>
      <c r="E169" s="11"/>
      <c r="G169" s="57"/>
      <c r="H169" s="57"/>
      <c r="I169" s="57"/>
    </row>
    <row r="170" spans="1:9" x14ac:dyDescent="0.2">
      <c r="A170" s="57"/>
      <c r="B170" s="57"/>
      <c r="C170" s="57"/>
      <c r="D170" s="57"/>
      <c r="E170" s="11"/>
      <c r="G170" s="57"/>
      <c r="H170" s="57"/>
      <c r="I170" s="57"/>
    </row>
    <row r="171" spans="1:9" x14ac:dyDescent="0.2">
      <c r="A171" s="57"/>
      <c r="B171" s="57"/>
      <c r="C171" s="57"/>
      <c r="D171" s="57"/>
      <c r="E171" s="11"/>
      <c r="G171" s="57"/>
      <c r="H171" s="57"/>
      <c r="I171" s="57"/>
    </row>
    <row r="172" spans="1:9" x14ac:dyDescent="0.2">
      <c r="A172" s="57"/>
      <c r="B172" s="57"/>
      <c r="C172" s="57"/>
      <c r="D172" s="57"/>
      <c r="E172" s="11"/>
      <c r="G172" s="57"/>
      <c r="H172" s="57"/>
      <c r="I172" s="57"/>
    </row>
    <row r="173" spans="1:9" x14ac:dyDescent="0.2">
      <c r="A173" s="57"/>
      <c r="B173" s="57"/>
      <c r="C173" s="57"/>
      <c r="D173" s="57"/>
      <c r="E173" s="11"/>
      <c r="G173" s="57"/>
      <c r="H173" s="57"/>
      <c r="I173" s="57"/>
    </row>
    <row r="174" spans="1:9" x14ac:dyDescent="0.2">
      <c r="A174" s="57"/>
      <c r="B174" s="57"/>
      <c r="C174" s="57"/>
      <c r="D174" s="57"/>
      <c r="E174" s="11"/>
      <c r="G174" s="57"/>
      <c r="H174" s="57"/>
      <c r="I174" s="57"/>
    </row>
    <row r="175" spans="1:9" x14ac:dyDescent="0.2">
      <c r="A175" s="57"/>
      <c r="B175" s="57"/>
      <c r="C175" s="57"/>
      <c r="D175" s="57"/>
      <c r="E175" s="11"/>
      <c r="G175" s="57"/>
      <c r="H175" s="57"/>
      <c r="I175" s="57"/>
    </row>
    <row r="176" spans="1:9" x14ac:dyDescent="0.2">
      <c r="A176" s="57"/>
      <c r="B176" s="57"/>
      <c r="C176" s="57"/>
      <c r="D176" s="57"/>
      <c r="E176" s="11"/>
      <c r="G176" s="57"/>
      <c r="H176" s="57"/>
      <c r="I176" s="57"/>
    </row>
    <row r="177" spans="1:9" x14ac:dyDescent="0.2">
      <c r="A177" s="57"/>
      <c r="B177" s="57"/>
      <c r="C177" s="57"/>
      <c r="D177" s="57"/>
      <c r="E177" s="11"/>
      <c r="G177" s="57"/>
      <c r="H177" s="57"/>
      <c r="I177" s="57"/>
    </row>
    <row r="178" spans="1:9" x14ac:dyDescent="0.2">
      <c r="A178" s="57"/>
      <c r="B178" s="57"/>
      <c r="C178" s="57"/>
      <c r="D178" s="57"/>
      <c r="E178" s="11"/>
      <c r="G178" s="57"/>
      <c r="H178" s="57"/>
      <c r="I178" s="57"/>
    </row>
    <row r="179" spans="1:9" x14ac:dyDescent="0.2">
      <c r="A179" s="57"/>
      <c r="B179" s="57"/>
      <c r="C179" s="57"/>
      <c r="D179" s="57"/>
      <c r="E179" s="11"/>
      <c r="G179" s="57"/>
      <c r="H179" s="57"/>
      <c r="I179" s="57"/>
    </row>
    <row r="180" spans="1:9" x14ac:dyDescent="0.2">
      <c r="A180" s="57"/>
      <c r="B180" s="57"/>
      <c r="C180" s="57"/>
      <c r="D180" s="57"/>
      <c r="E180" s="11"/>
      <c r="G180" s="57"/>
      <c r="H180" s="57"/>
      <c r="I180" s="57"/>
    </row>
    <row r="181" spans="1:9" x14ac:dyDescent="0.2">
      <c r="A181" s="57"/>
      <c r="B181" s="57"/>
      <c r="C181" s="57"/>
      <c r="D181" s="57"/>
      <c r="E181" s="11"/>
      <c r="G181" s="57"/>
      <c r="H181" s="57"/>
      <c r="I181" s="57"/>
    </row>
    <row r="182" spans="1:9" x14ac:dyDescent="0.2">
      <c r="A182" s="57"/>
      <c r="B182" s="57"/>
      <c r="C182" s="57"/>
      <c r="D182" s="57"/>
      <c r="E182" s="11"/>
      <c r="G182" s="57"/>
      <c r="H182" s="57"/>
      <c r="I182" s="57"/>
    </row>
    <row r="183" spans="1:9" x14ac:dyDescent="0.2">
      <c r="A183" s="57"/>
      <c r="B183" s="57"/>
      <c r="C183" s="57"/>
      <c r="D183" s="57"/>
      <c r="E183" s="11"/>
      <c r="G183" s="57"/>
      <c r="H183" s="57"/>
      <c r="I183" s="57"/>
    </row>
    <row r="184" spans="1:9" x14ac:dyDescent="0.2">
      <c r="A184" s="57"/>
      <c r="B184" s="57"/>
      <c r="C184" s="57"/>
      <c r="D184" s="57"/>
      <c r="E184" s="11"/>
      <c r="G184" s="57"/>
      <c r="H184" s="57"/>
      <c r="I184" s="57"/>
    </row>
    <row r="185" spans="1:9" x14ac:dyDescent="0.2">
      <c r="A185" s="57"/>
      <c r="B185" s="57"/>
      <c r="C185" s="57"/>
      <c r="D185" s="57"/>
      <c r="E185" s="11"/>
      <c r="G185" s="57"/>
      <c r="H185" s="57"/>
      <c r="I185" s="57"/>
    </row>
    <row r="186" spans="1:9" x14ac:dyDescent="0.2">
      <c r="A186" s="57"/>
      <c r="B186" s="57"/>
      <c r="C186" s="57"/>
      <c r="D186" s="57"/>
      <c r="E186" s="11"/>
      <c r="G186" s="57"/>
      <c r="H186" s="57"/>
      <c r="I186" s="57"/>
    </row>
    <row r="187" spans="1:9" x14ac:dyDescent="0.2">
      <c r="A187" s="57"/>
      <c r="B187" s="57"/>
      <c r="C187" s="57"/>
      <c r="D187" s="57"/>
      <c r="E187" s="11"/>
      <c r="G187" s="57"/>
      <c r="H187" s="57"/>
      <c r="I187" s="57"/>
    </row>
    <row r="188" spans="1:9" x14ac:dyDescent="0.2">
      <c r="A188" s="57"/>
      <c r="B188" s="57"/>
      <c r="C188" s="57"/>
      <c r="D188" s="57"/>
      <c r="E188" s="11"/>
      <c r="G188" s="57"/>
      <c r="H188" s="57"/>
      <c r="I188" s="57"/>
    </row>
    <row r="189" spans="1:9" x14ac:dyDescent="0.2">
      <c r="A189" s="57"/>
      <c r="B189" s="57"/>
      <c r="C189" s="57"/>
      <c r="D189" s="57"/>
      <c r="E189" s="11"/>
      <c r="G189" s="57"/>
      <c r="H189" s="57"/>
      <c r="I189" s="57"/>
    </row>
    <row r="190" spans="1:9" x14ac:dyDescent="0.2">
      <c r="A190" s="57"/>
      <c r="B190" s="57"/>
      <c r="C190" s="57"/>
      <c r="D190" s="57"/>
      <c r="E190" s="11"/>
      <c r="G190" s="57"/>
      <c r="H190" s="57"/>
      <c r="I190" s="57"/>
    </row>
    <row r="191" spans="1:9" x14ac:dyDescent="0.2">
      <c r="A191" s="57"/>
      <c r="B191" s="57"/>
      <c r="C191" s="57"/>
      <c r="D191" s="57"/>
      <c r="E191" s="11"/>
      <c r="G191" s="57"/>
      <c r="H191" s="57"/>
      <c r="I191" s="57"/>
    </row>
    <row r="192" spans="1:9" x14ac:dyDescent="0.2">
      <c r="A192" s="57"/>
      <c r="B192" s="57"/>
      <c r="C192" s="57"/>
      <c r="D192" s="57"/>
      <c r="E192" s="11"/>
      <c r="G192" s="57"/>
      <c r="H192" s="57"/>
      <c r="I192" s="57"/>
    </row>
    <row r="193" spans="1:9" x14ac:dyDescent="0.2">
      <c r="A193" s="57"/>
      <c r="B193" s="57"/>
      <c r="C193" s="57"/>
      <c r="D193" s="57"/>
      <c r="E193" s="11"/>
      <c r="G193" s="57"/>
      <c r="H193" s="57"/>
      <c r="I193" s="57"/>
    </row>
    <row r="194" spans="1:9" x14ac:dyDescent="0.2">
      <c r="A194" s="57"/>
      <c r="B194" s="57"/>
      <c r="C194" s="57"/>
      <c r="D194" s="57"/>
      <c r="E194" s="11"/>
      <c r="G194" s="57"/>
      <c r="H194" s="57"/>
      <c r="I194" s="57"/>
    </row>
    <row r="195" spans="1:9" x14ac:dyDescent="0.2">
      <c r="A195" s="57"/>
      <c r="B195" s="57"/>
      <c r="C195" s="57"/>
      <c r="D195" s="57"/>
      <c r="E195" s="11"/>
      <c r="G195" s="57"/>
      <c r="H195" s="57"/>
      <c r="I195" s="57"/>
    </row>
    <row r="196" spans="1:9" x14ac:dyDescent="0.2">
      <c r="A196" s="57"/>
      <c r="B196" s="57"/>
      <c r="C196" s="57"/>
      <c r="D196" s="57"/>
      <c r="E196" s="11"/>
      <c r="G196" s="57"/>
      <c r="H196" s="57"/>
      <c r="I196" s="57"/>
    </row>
    <row r="197" spans="1:9" x14ac:dyDescent="0.2">
      <c r="A197" s="57"/>
      <c r="B197" s="57"/>
      <c r="C197" s="57"/>
      <c r="D197" s="57"/>
      <c r="E197" s="11"/>
      <c r="G197" s="57"/>
      <c r="H197" s="57"/>
      <c r="I197" s="57"/>
    </row>
    <row r="198" spans="1:9" x14ac:dyDescent="0.2">
      <c r="A198" s="57"/>
      <c r="B198" s="57"/>
      <c r="C198" s="57"/>
      <c r="D198" s="57"/>
      <c r="E198" s="11"/>
      <c r="G198" s="57"/>
      <c r="H198" s="57"/>
      <c r="I198" s="57"/>
    </row>
    <row r="199" spans="1:9" x14ac:dyDescent="0.2">
      <c r="A199" s="57"/>
      <c r="B199" s="57"/>
      <c r="C199" s="57"/>
      <c r="D199" s="57"/>
      <c r="E199" s="11"/>
      <c r="G199" s="57"/>
      <c r="H199" s="57"/>
      <c r="I199" s="57"/>
    </row>
    <row r="200" spans="1:9" x14ac:dyDescent="0.2">
      <c r="A200" s="57"/>
      <c r="B200" s="57"/>
      <c r="C200" s="57"/>
      <c r="D200" s="57"/>
      <c r="E200" s="11"/>
      <c r="G200" s="57"/>
      <c r="H200" s="57"/>
      <c r="I200" s="57"/>
    </row>
    <row r="201" spans="1:9" x14ac:dyDescent="0.2">
      <c r="A201" s="57"/>
      <c r="B201" s="57"/>
      <c r="C201" s="57"/>
      <c r="D201" s="57"/>
      <c r="E201" s="11"/>
      <c r="G201" s="57"/>
      <c r="H201" s="57"/>
      <c r="I201" s="57"/>
    </row>
    <row r="202" spans="1:9" x14ac:dyDescent="0.2">
      <c r="A202" s="57"/>
      <c r="B202" s="57"/>
      <c r="C202" s="57"/>
      <c r="D202" s="57"/>
      <c r="E202" s="11"/>
      <c r="G202" s="57"/>
      <c r="H202" s="57"/>
      <c r="I202" s="57"/>
    </row>
    <row r="203" spans="1:9" x14ac:dyDescent="0.2">
      <c r="A203" s="57"/>
      <c r="B203" s="57"/>
      <c r="C203" s="57"/>
      <c r="D203" s="57"/>
      <c r="E203" s="11"/>
      <c r="G203" s="57"/>
      <c r="H203" s="57"/>
      <c r="I203" s="57"/>
    </row>
    <row r="204" spans="1:9" x14ac:dyDescent="0.2">
      <c r="A204" s="57"/>
      <c r="B204" s="57"/>
      <c r="C204" s="57"/>
      <c r="D204" s="57"/>
      <c r="E204" s="11"/>
      <c r="G204" s="57"/>
      <c r="H204" s="57"/>
      <c r="I204" s="57"/>
    </row>
    <row r="205" spans="1:9" x14ac:dyDescent="0.2">
      <c r="A205" s="57"/>
      <c r="B205" s="57"/>
      <c r="C205" s="57"/>
      <c r="D205" s="57"/>
      <c r="E205" s="11"/>
      <c r="G205" s="57"/>
      <c r="H205" s="57"/>
      <c r="I205" s="57"/>
    </row>
    <row r="206" spans="1:9" x14ac:dyDescent="0.2">
      <c r="A206" s="57"/>
      <c r="B206" s="57"/>
      <c r="C206" s="57"/>
      <c r="D206" s="57"/>
      <c r="E206" s="11"/>
      <c r="G206" s="57"/>
      <c r="H206" s="57"/>
      <c r="I206" s="57"/>
    </row>
    <row r="207" spans="1:9" x14ac:dyDescent="0.2">
      <c r="A207" s="57"/>
      <c r="B207" s="57"/>
      <c r="C207" s="57"/>
      <c r="D207" s="57"/>
      <c r="E207" s="11"/>
      <c r="G207" s="57"/>
      <c r="H207" s="57"/>
      <c r="I207" s="57"/>
    </row>
    <row r="208" spans="1:9" x14ac:dyDescent="0.2">
      <c r="A208" s="57"/>
      <c r="B208" s="57"/>
      <c r="C208" s="57"/>
      <c r="D208" s="57"/>
      <c r="E208" s="11"/>
      <c r="G208" s="57"/>
      <c r="H208" s="57"/>
      <c r="I208" s="57"/>
    </row>
    <row r="209" spans="1:9" x14ac:dyDescent="0.2">
      <c r="A209" s="57"/>
      <c r="B209" s="57"/>
      <c r="C209" s="57"/>
      <c r="D209" s="57"/>
      <c r="E209" s="11"/>
      <c r="G209" s="57"/>
      <c r="H209" s="57"/>
      <c r="I209" s="57"/>
    </row>
    <row r="210" spans="1:9" x14ac:dyDescent="0.2">
      <c r="A210" s="57"/>
      <c r="B210" s="57"/>
      <c r="C210" s="57"/>
      <c r="D210" s="57"/>
      <c r="E210" s="11"/>
      <c r="G210" s="57"/>
      <c r="H210" s="57"/>
      <c r="I210" s="57"/>
    </row>
    <row r="211" spans="1:9" x14ac:dyDescent="0.2">
      <c r="A211" s="57"/>
      <c r="B211" s="57"/>
      <c r="C211" s="57"/>
      <c r="D211" s="57"/>
      <c r="E211" s="11"/>
      <c r="G211" s="57"/>
      <c r="H211" s="57"/>
      <c r="I211" s="57"/>
    </row>
    <row r="212" spans="1:9" x14ac:dyDescent="0.2">
      <c r="A212" s="57"/>
      <c r="B212" s="57"/>
      <c r="C212" s="57"/>
      <c r="D212" s="57"/>
      <c r="E212" s="11"/>
      <c r="G212" s="57"/>
      <c r="H212" s="57"/>
      <c r="I212" s="57"/>
    </row>
    <row r="213" spans="1:9" x14ac:dyDescent="0.2">
      <c r="A213" s="57"/>
      <c r="B213" s="57"/>
      <c r="C213" s="57"/>
      <c r="D213" s="57"/>
      <c r="E213" s="11"/>
      <c r="G213" s="57"/>
      <c r="H213" s="57"/>
      <c r="I213" s="57"/>
    </row>
    <row r="214" spans="1:9" x14ac:dyDescent="0.2">
      <c r="A214" s="57"/>
      <c r="B214" s="57"/>
      <c r="C214" s="57"/>
      <c r="D214" s="57"/>
      <c r="E214" s="11"/>
      <c r="G214" s="57"/>
      <c r="H214" s="57"/>
      <c r="I214" s="57"/>
    </row>
    <row r="215" spans="1:9" x14ac:dyDescent="0.2">
      <c r="A215" s="57"/>
      <c r="B215" s="57"/>
      <c r="C215" s="57"/>
      <c r="D215" s="57"/>
      <c r="E215" s="11"/>
      <c r="G215" s="57"/>
      <c r="H215" s="57"/>
      <c r="I215" s="57"/>
    </row>
    <row r="216" spans="1:9" x14ac:dyDescent="0.2">
      <c r="A216" s="57"/>
      <c r="B216" s="57"/>
      <c r="C216" s="57"/>
      <c r="D216" s="57"/>
      <c r="E216" s="11"/>
      <c r="G216" s="57"/>
      <c r="H216" s="57"/>
      <c r="I216" s="57"/>
    </row>
    <row r="217" spans="1:9" x14ac:dyDescent="0.2">
      <c r="A217" s="57"/>
      <c r="B217" s="57"/>
      <c r="C217" s="57"/>
      <c r="D217" s="57"/>
      <c r="E217" s="11"/>
      <c r="G217" s="57"/>
      <c r="H217" s="57"/>
      <c r="I217" s="57"/>
    </row>
    <row r="218" spans="1:9" x14ac:dyDescent="0.2">
      <c r="A218" s="57"/>
      <c r="B218" s="57"/>
      <c r="C218" s="57"/>
      <c r="D218" s="57"/>
      <c r="E218" s="11"/>
      <c r="G218" s="57"/>
      <c r="H218" s="57"/>
      <c r="I218" s="57"/>
    </row>
    <row r="219" spans="1:9" x14ac:dyDescent="0.2">
      <c r="A219" s="57"/>
      <c r="B219" s="57"/>
      <c r="C219" s="57"/>
      <c r="D219" s="57"/>
      <c r="E219" s="11"/>
      <c r="G219" s="57"/>
      <c r="H219" s="57"/>
      <c r="I219" s="57"/>
    </row>
    <row r="220" spans="1:9" x14ac:dyDescent="0.2">
      <c r="A220" s="57"/>
      <c r="B220" s="57"/>
      <c r="C220" s="57"/>
      <c r="D220" s="57"/>
      <c r="E220" s="11"/>
      <c r="G220" s="57"/>
      <c r="H220" s="57"/>
      <c r="I220" s="57"/>
    </row>
    <row r="221" spans="1:9" x14ac:dyDescent="0.2">
      <c r="A221" s="57"/>
      <c r="B221" s="57"/>
      <c r="C221" s="57"/>
      <c r="D221" s="57"/>
      <c r="E221" s="11"/>
      <c r="G221" s="57"/>
      <c r="H221" s="57"/>
      <c r="I221" s="57"/>
    </row>
    <row r="222" spans="1:9" x14ac:dyDescent="0.2">
      <c r="A222" s="57"/>
      <c r="B222" s="57"/>
      <c r="C222" s="57"/>
      <c r="D222" s="57"/>
      <c r="E222" s="11"/>
      <c r="G222" s="57"/>
      <c r="H222" s="57"/>
      <c r="I222" s="57"/>
    </row>
    <row r="223" spans="1:9" x14ac:dyDescent="0.2">
      <c r="A223" s="57"/>
      <c r="B223" s="57"/>
      <c r="C223" s="57"/>
      <c r="D223" s="57"/>
      <c r="E223" s="11"/>
      <c r="G223" s="57"/>
      <c r="H223" s="57"/>
      <c r="I223" s="57"/>
    </row>
    <row r="224" spans="1:9" x14ac:dyDescent="0.2">
      <c r="A224" s="57"/>
      <c r="B224" s="57"/>
      <c r="C224" s="57"/>
      <c r="D224" s="57"/>
      <c r="E224" s="11"/>
      <c r="G224" s="57"/>
      <c r="H224" s="57"/>
      <c r="I224" s="57"/>
    </row>
    <row r="225" spans="1:9" x14ac:dyDescent="0.2">
      <c r="A225" s="57"/>
      <c r="B225" s="57"/>
      <c r="C225" s="57"/>
      <c r="D225" s="57"/>
      <c r="E225" s="11"/>
      <c r="G225" s="57"/>
      <c r="H225" s="57"/>
      <c r="I225" s="57"/>
    </row>
    <row r="226" spans="1:9" x14ac:dyDescent="0.2">
      <c r="A226" s="57"/>
      <c r="B226" s="57"/>
      <c r="C226" s="57"/>
      <c r="D226" s="57"/>
      <c r="E226" s="11"/>
      <c r="G226" s="57"/>
      <c r="H226" s="57"/>
      <c r="I226" s="57"/>
    </row>
    <row r="227" spans="1:9" x14ac:dyDescent="0.2">
      <c r="A227" s="57"/>
      <c r="B227" s="57"/>
      <c r="C227" s="57"/>
      <c r="D227" s="57"/>
      <c r="E227" s="11"/>
      <c r="G227" s="57"/>
      <c r="H227" s="57"/>
      <c r="I227" s="57"/>
    </row>
    <row r="228" spans="1:9" x14ac:dyDescent="0.2">
      <c r="A228" s="57"/>
      <c r="B228" s="57"/>
      <c r="C228" s="57"/>
      <c r="D228" s="57"/>
      <c r="E228" s="11"/>
      <c r="G228" s="57"/>
      <c r="H228" s="57"/>
      <c r="I228" s="57"/>
    </row>
    <row r="229" spans="1:9" x14ac:dyDescent="0.2">
      <c r="A229" s="57"/>
      <c r="B229" s="57"/>
      <c r="C229" s="57"/>
      <c r="D229" s="57"/>
      <c r="E229" s="11"/>
      <c r="G229" s="57"/>
      <c r="H229" s="57"/>
      <c r="I229" s="57"/>
    </row>
    <row r="230" spans="1:9" x14ac:dyDescent="0.2">
      <c r="A230" s="57"/>
      <c r="B230" s="57"/>
      <c r="C230" s="57"/>
      <c r="D230" s="57"/>
      <c r="E230" s="11"/>
      <c r="G230" s="57"/>
      <c r="H230" s="57"/>
      <c r="I230" s="57"/>
    </row>
    <row r="231" spans="1:9" x14ac:dyDescent="0.2">
      <c r="A231" s="57"/>
      <c r="B231" s="57"/>
      <c r="C231" s="57"/>
      <c r="D231" s="57"/>
      <c r="E231" s="11"/>
      <c r="G231" s="57"/>
      <c r="H231" s="57"/>
      <c r="I231" s="57"/>
    </row>
    <row r="232" spans="1:9" x14ac:dyDescent="0.2">
      <c r="A232" s="57"/>
      <c r="B232" s="57"/>
      <c r="C232" s="57"/>
      <c r="D232" s="57"/>
      <c r="E232" s="11"/>
      <c r="G232" s="57"/>
      <c r="H232" s="57"/>
      <c r="I232" s="57"/>
    </row>
    <row r="233" spans="1:9" x14ac:dyDescent="0.2">
      <c r="A233" s="57"/>
      <c r="B233" s="57"/>
      <c r="C233" s="57"/>
      <c r="D233" s="57"/>
      <c r="E233" s="11"/>
      <c r="G233" s="57"/>
      <c r="H233" s="57"/>
      <c r="I233" s="57"/>
    </row>
    <row r="234" spans="1:9" x14ac:dyDescent="0.2">
      <c r="A234" s="57"/>
      <c r="B234" s="57"/>
      <c r="C234" s="57"/>
      <c r="D234" s="57"/>
      <c r="E234" s="11"/>
      <c r="G234" s="57"/>
      <c r="H234" s="57"/>
      <c r="I234" s="57"/>
    </row>
    <row r="235" spans="1:9" x14ac:dyDescent="0.2">
      <c r="A235" s="57"/>
      <c r="B235" s="57"/>
      <c r="C235" s="57"/>
      <c r="D235" s="57"/>
      <c r="E235" s="11"/>
      <c r="G235" s="57"/>
      <c r="H235" s="57"/>
      <c r="I235" s="57"/>
    </row>
    <row r="236" spans="1:9" x14ac:dyDescent="0.2">
      <c r="A236" s="57"/>
      <c r="B236" s="57"/>
      <c r="C236" s="57"/>
      <c r="D236" s="57"/>
      <c r="E236" s="11"/>
      <c r="G236" s="57"/>
      <c r="H236" s="57"/>
      <c r="I236" s="57"/>
    </row>
    <row r="237" spans="1:9" x14ac:dyDescent="0.2">
      <c r="A237" s="57"/>
      <c r="B237" s="57"/>
      <c r="C237" s="57"/>
      <c r="D237" s="57"/>
      <c r="E237" s="11"/>
      <c r="G237" s="57"/>
      <c r="H237" s="57"/>
      <c r="I237" s="57"/>
    </row>
    <row r="238" spans="1:9" x14ac:dyDescent="0.2">
      <c r="A238" s="57"/>
      <c r="B238" s="57"/>
      <c r="C238" s="57"/>
      <c r="D238" s="57"/>
      <c r="E238" s="11"/>
      <c r="G238" s="57"/>
      <c r="H238" s="57"/>
      <c r="I238" s="57"/>
    </row>
    <row r="239" spans="1:9" x14ac:dyDescent="0.2">
      <c r="A239" s="57"/>
      <c r="B239" s="57"/>
      <c r="C239" s="57"/>
      <c r="D239" s="57"/>
      <c r="E239" s="11"/>
      <c r="G239" s="57"/>
      <c r="H239" s="57"/>
      <c r="I239" s="57"/>
    </row>
    <row r="240" spans="1:9" x14ac:dyDescent="0.2">
      <c r="A240" s="57"/>
      <c r="B240" s="57"/>
      <c r="C240" s="57"/>
      <c r="D240" s="57"/>
      <c r="E240" s="11"/>
      <c r="G240" s="57"/>
      <c r="H240" s="57"/>
      <c r="I240" s="57"/>
    </row>
    <row r="241" spans="1:9" x14ac:dyDescent="0.2">
      <c r="A241" s="57"/>
      <c r="B241" s="57"/>
      <c r="C241" s="57"/>
      <c r="D241" s="57"/>
      <c r="E241" s="11"/>
      <c r="G241" s="57"/>
      <c r="H241" s="57"/>
      <c r="I241" s="57"/>
    </row>
    <row r="242" spans="1:9" x14ac:dyDescent="0.2">
      <c r="A242" s="57"/>
      <c r="B242" s="57"/>
      <c r="C242" s="57"/>
      <c r="D242" s="57"/>
      <c r="E242" s="11"/>
      <c r="G242" s="57"/>
      <c r="H242" s="57"/>
      <c r="I242" s="57"/>
    </row>
    <row r="243" spans="1:9" x14ac:dyDescent="0.2">
      <c r="A243" s="57"/>
      <c r="B243" s="57"/>
      <c r="C243" s="57"/>
      <c r="D243" s="57"/>
      <c r="E243" s="11"/>
      <c r="G243" s="57"/>
      <c r="H243" s="57"/>
      <c r="I243" s="57"/>
    </row>
    <row r="244" spans="1:9" x14ac:dyDescent="0.2">
      <c r="A244" s="57"/>
      <c r="B244" s="57"/>
      <c r="C244" s="57"/>
      <c r="D244" s="57"/>
      <c r="E244" s="11"/>
      <c r="G244" s="57"/>
      <c r="H244" s="57"/>
      <c r="I244" s="57"/>
    </row>
    <row r="245" spans="1:9" x14ac:dyDescent="0.2">
      <c r="A245" s="57"/>
      <c r="B245" s="57"/>
      <c r="C245" s="57"/>
      <c r="D245" s="57"/>
      <c r="E245" s="11"/>
      <c r="G245" s="57"/>
      <c r="H245" s="57"/>
      <c r="I245" s="57"/>
    </row>
    <row r="246" spans="1:9" x14ac:dyDescent="0.2">
      <c r="A246" s="57"/>
      <c r="B246" s="57"/>
      <c r="C246" s="57"/>
      <c r="D246" s="57"/>
      <c r="E246" s="11"/>
      <c r="G246" s="57"/>
      <c r="H246" s="57"/>
      <c r="I246" s="57"/>
    </row>
    <row r="247" spans="1:9" x14ac:dyDescent="0.2">
      <c r="A247" s="57"/>
      <c r="B247" s="57"/>
      <c r="C247" s="57"/>
      <c r="D247" s="57"/>
      <c r="E247" s="11"/>
      <c r="G247" s="57"/>
      <c r="H247" s="57"/>
      <c r="I247" s="57"/>
    </row>
    <row r="248" spans="1:9" x14ac:dyDescent="0.2">
      <c r="A248" s="57"/>
      <c r="B248" s="57"/>
      <c r="C248" s="57"/>
      <c r="D248" s="57"/>
      <c r="E248" s="11"/>
      <c r="G248" s="57"/>
      <c r="H248" s="57"/>
      <c r="I248" s="57"/>
    </row>
    <row r="249" spans="1:9" x14ac:dyDescent="0.2">
      <c r="A249" s="57"/>
      <c r="B249" s="57"/>
      <c r="C249" s="57"/>
      <c r="D249" s="57"/>
      <c r="E249" s="11"/>
      <c r="G249" s="57"/>
      <c r="H249" s="57"/>
      <c r="I249" s="57"/>
    </row>
    <row r="250" spans="1:9" x14ac:dyDescent="0.2">
      <c r="A250" s="57"/>
      <c r="B250" s="57"/>
      <c r="C250" s="57"/>
      <c r="D250" s="57"/>
      <c r="E250" s="11"/>
      <c r="G250" s="57"/>
      <c r="H250" s="57"/>
      <c r="I250" s="57"/>
    </row>
    <row r="251" spans="1:9" x14ac:dyDescent="0.2">
      <c r="A251" s="57"/>
      <c r="B251" s="57"/>
      <c r="C251" s="57"/>
      <c r="D251" s="57"/>
      <c r="E251" s="11"/>
      <c r="G251" s="57"/>
      <c r="H251" s="57"/>
      <c r="I251" s="57"/>
    </row>
  </sheetData>
  <mergeCells count="1">
    <mergeCell ref="A1:F1"/>
  </mergeCells>
  <conditionalFormatting sqref="F2:F3">
    <cfRule type="cellIs" dxfId="40" priority="6" stopIfTrue="1" operator="between">
      <formula>0.009</formula>
      <formula>-0.009</formula>
    </cfRule>
  </conditionalFormatting>
  <conditionalFormatting sqref="F5:F140">
    <cfRule type="cellIs" dxfId="39" priority="1" stopIfTrue="1" operator="between">
      <formula>0.009</formula>
      <formula>-0.009</formula>
    </cfRule>
  </conditionalFormatting>
  <conditionalFormatting sqref="F242:F243">
    <cfRule type="cellIs" dxfId="38" priority="3" stopIfTrue="1" operator="between">
      <formula>0.009</formula>
      <formula>-0.009</formula>
    </cfRule>
  </conditionalFormatting>
  <conditionalFormatting sqref="F246:F65541">
    <cfRule type="cellIs" dxfId="37" priority="4" stopIfTrue="1" operator="between">
      <formula>0.009</formula>
      <formula>-0.009</formula>
    </cfRule>
  </conditionalFormatting>
  <conditionalFormatting sqref="G76">
    <cfRule type="cellIs" dxfId="36" priority="5"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159"/>
  <sheetViews>
    <sheetView workbookViewId="0">
      <selection sqref="A1:F1"/>
    </sheetView>
  </sheetViews>
  <sheetFormatPr defaultColWidth="9.140625" defaultRowHeight="11.25" x14ac:dyDescent="0.2"/>
  <cols>
    <col min="1" max="1" width="40.5703125" style="7" bestFit="1" customWidth="1"/>
    <col min="2" max="2" width="33.85546875" style="7" bestFit="1" customWidth="1"/>
    <col min="3" max="3" width="35.42578125" style="7" bestFit="1" customWidth="1"/>
    <col min="4" max="4" width="15.42578125" style="7" bestFit="1" customWidth="1"/>
    <col min="5" max="5" width="26" style="10" customWidth="1"/>
    <col min="6" max="6" width="13.5703125" style="11" bestFit="1" customWidth="1"/>
    <col min="7" max="16384" width="9.140625" style="7"/>
  </cols>
  <sheetData>
    <row r="1" spans="1:6" s="1" customFormat="1" ht="15" x14ac:dyDescent="0.2">
      <c r="A1" s="110" t="s">
        <v>965</v>
      </c>
      <c r="B1" s="111"/>
      <c r="C1" s="111"/>
      <c r="D1" s="111"/>
      <c r="E1" s="111"/>
      <c r="F1" s="111"/>
    </row>
    <row r="2" spans="1:6" s="1" customFormat="1" ht="12" x14ac:dyDescent="0.2">
      <c r="E2" s="5"/>
      <c r="F2" s="9"/>
    </row>
    <row r="3" spans="1:6" s="1" customFormat="1" ht="12" x14ac:dyDescent="0.2">
      <c r="A3" s="8" t="s">
        <v>7</v>
      </c>
      <c r="B3" s="2"/>
      <c r="C3" s="3"/>
      <c r="D3" s="3"/>
      <c r="E3" s="4"/>
      <c r="F3" s="9"/>
    </row>
    <row r="4" spans="1:6" s="1" customFormat="1" ht="33.75" x14ac:dyDescent="0.2">
      <c r="A4" s="6" t="s">
        <v>2</v>
      </c>
      <c r="B4" s="6" t="s">
        <v>0</v>
      </c>
      <c r="C4" s="13" t="s">
        <v>528</v>
      </c>
      <c r="D4" s="13" t="s">
        <v>1</v>
      </c>
      <c r="E4" s="52" t="s">
        <v>6</v>
      </c>
      <c r="F4" s="12" t="s">
        <v>3</v>
      </c>
    </row>
    <row r="5" spans="1:6" x14ac:dyDescent="0.2">
      <c r="A5" s="16" t="s">
        <v>103</v>
      </c>
      <c r="B5" s="17"/>
      <c r="C5" s="17"/>
      <c r="D5" s="17"/>
      <c r="E5" s="18"/>
      <c r="F5" s="19"/>
    </row>
    <row r="6" spans="1:6" x14ac:dyDescent="0.2">
      <c r="A6" s="20" t="s">
        <v>20</v>
      </c>
      <c r="B6" s="21"/>
      <c r="C6" s="21"/>
      <c r="D6" s="21"/>
      <c r="E6" s="22"/>
      <c r="F6" s="23"/>
    </row>
    <row r="7" spans="1:6" x14ac:dyDescent="0.2">
      <c r="A7" s="21" t="s">
        <v>134</v>
      </c>
      <c r="B7" s="21" t="s">
        <v>133</v>
      </c>
      <c r="C7" s="21" t="s">
        <v>135</v>
      </c>
      <c r="D7" s="24">
        <v>3600000</v>
      </c>
      <c r="E7" s="22">
        <v>12256.2</v>
      </c>
      <c r="F7" s="23">
        <v>5.2118753000359401</v>
      </c>
    </row>
    <row r="8" spans="1:6" x14ac:dyDescent="0.2">
      <c r="A8" s="21" t="s">
        <v>105</v>
      </c>
      <c r="B8" s="21" t="s">
        <v>104</v>
      </c>
      <c r="C8" s="21" t="s">
        <v>106</v>
      </c>
      <c r="D8" s="24">
        <v>1140000</v>
      </c>
      <c r="E8" s="22">
        <v>10841.4</v>
      </c>
      <c r="F8" s="23">
        <v>4.6102401133964603</v>
      </c>
    </row>
    <row r="9" spans="1:6" x14ac:dyDescent="0.2">
      <c r="A9" s="21" t="s">
        <v>152</v>
      </c>
      <c r="B9" s="21" t="s">
        <v>151</v>
      </c>
      <c r="C9" s="21" t="s">
        <v>153</v>
      </c>
      <c r="D9" s="24">
        <v>5800000</v>
      </c>
      <c r="E9" s="22">
        <v>10224.82</v>
      </c>
      <c r="F9" s="23">
        <v>4.3480431785801104</v>
      </c>
    </row>
    <row r="10" spans="1:6" x14ac:dyDescent="0.2">
      <c r="A10" s="21" t="s">
        <v>116</v>
      </c>
      <c r="B10" s="21" t="s">
        <v>115</v>
      </c>
      <c r="C10" s="21" t="s">
        <v>117</v>
      </c>
      <c r="D10" s="24">
        <v>686814</v>
      </c>
      <c r="E10" s="22">
        <v>9902.4842520000002</v>
      </c>
      <c r="F10" s="23">
        <v>4.21097184135325</v>
      </c>
    </row>
    <row r="11" spans="1:6" x14ac:dyDescent="0.2">
      <c r="A11" s="21" t="s">
        <v>127</v>
      </c>
      <c r="B11" s="21" t="s">
        <v>126</v>
      </c>
      <c r="C11" s="21" t="s">
        <v>117</v>
      </c>
      <c r="D11" s="24">
        <v>640932</v>
      </c>
      <c r="E11" s="22">
        <v>8877.5491320000001</v>
      </c>
      <c r="F11" s="23">
        <v>3.7751243489765498</v>
      </c>
    </row>
    <row r="12" spans="1:6" x14ac:dyDescent="0.2">
      <c r="A12" s="21" t="s">
        <v>247</v>
      </c>
      <c r="B12" s="21" t="s">
        <v>246</v>
      </c>
      <c r="C12" s="21" t="s">
        <v>248</v>
      </c>
      <c r="D12" s="24">
        <v>3500000</v>
      </c>
      <c r="E12" s="22">
        <v>8382.5</v>
      </c>
      <c r="F12" s="23">
        <v>3.5646076844822501</v>
      </c>
    </row>
    <row r="13" spans="1:6" x14ac:dyDescent="0.2">
      <c r="A13" s="21" t="s">
        <v>400</v>
      </c>
      <c r="B13" s="21" t="s">
        <v>399</v>
      </c>
      <c r="C13" s="21" t="s">
        <v>159</v>
      </c>
      <c r="D13" s="24">
        <v>2050000</v>
      </c>
      <c r="E13" s="22">
        <v>8231.7749999999996</v>
      </c>
      <c r="F13" s="23">
        <v>3.5005127851987901</v>
      </c>
    </row>
    <row r="14" spans="1:6" x14ac:dyDescent="0.2">
      <c r="A14" s="21" t="s">
        <v>825</v>
      </c>
      <c r="B14" s="21" t="s">
        <v>824</v>
      </c>
      <c r="C14" s="21" t="s">
        <v>135</v>
      </c>
      <c r="D14" s="24">
        <v>8000000</v>
      </c>
      <c r="E14" s="22">
        <v>6905.6</v>
      </c>
      <c r="F14" s="23">
        <v>2.9365648465207999</v>
      </c>
    </row>
    <row r="15" spans="1:6" x14ac:dyDescent="0.2">
      <c r="A15" s="21" t="s">
        <v>161</v>
      </c>
      <c r="B15" s="21" t="s">
        <v>160</v>
      </c>
      <c r="C15" s="21" t="s">
        <v>162</v>
      </c>
      <c r="D15" s="24">
        <v>1700000</v>
      </c>
      <c r="E15" s="22">
        <v>6867.15</v>
      </c>
      <c r="F15" s="23">
        <v>2.9202142153882802</v>
      </c>
    </row>
    <row r="16" spans="1:6" x14ac:dyDescent="0.2">
      <c r="A16" s="21" t="s">
        <v>185</v>
      </c>
      <c r="B16" s="21" t="s">
        <v>184</v>
      </c>
      <c r="C16" s="21" t="s">
        <v>135</v>
      </c>
      <c r="D16" s="24">
        <v>4220000</v>
      </c>
      <c r="E16" s="22">
        <v>6834.29</v>
      </c>
      <c r="F16" s="23">
        <v>2.9062406981187201</v>
      </c>
    </row>
    <row r="17" spans="1:6" x14ac:dyDescent="0.2">
      <c r="A17" s="21" t="s">
        <v>331</v>
      </c>
      <c r="B17" s="21" t="s">
        <v>330</v>
      </c>
      <c r="C17" s="21" t="s">
        <v>332</v>
      </c>
      <c r="D17" s="24">
        <v>1713809</v>
      </c>
      <c r="E17" s="22">
        <v>6682.9981959999996</v>
      </c>
      <c r="F17" s="23">
        <v>2.8419047688449299</v>
      </c>
    </row>
    <row r="18" spans="1:6" x14ac:dyDescent="0.2">
      <c r="A18" s="21" t="s">
        <v>291</v>
      </c>
      <c r="B18" s="21" t="s">
        <v>290</v>
      </c>
      <c r="C18" s="21" t="s">
        <v>122</v>
      </c>
      <c r="D18" s="24">
        <v>1291500</v>
      </c>
      <c r="E18" s="22">
        <v>5726.5110000000004</v>
      </c>
      <c r="F18" s="23">
        <v>2.4351643442734399</v>
      </c>
    </row>
    <row r="19" spans="1:6" x14ac:dyDescent="0.2">
      <c r="A19" s="21" t="s">
        <v>315</v>
      </c>
      <c r="B19" s="21" t="s">
        <v>314</v>
      </c>
      <c r="C19" s="21" t="s">
        <v>117</v>
      </c>
      <c r="D19" s="24">
        <v>191460</v>
      </c>
      <c r="E19" s="22">
        <v>5530.1306400000003</v>
      </c>
      <c r="F19" s="23">
        <v>2.3516547778747099</v>
      </c>
    </row>
    <row r="20" spans="1:6" x14ac:dyDescent="0.2">
      <c r="A20" s="21" t="s">
        <v>158</v>
      </c>
      <c r="B20" s="21" t="s">
        <v>157</v>
      </c>
      <c r="C20" s="21" t="s">
        <v>159</v>
      </c>
      <c r="D20" s="24">
        <v>200000</v>
      </c>
      <c r="E20" s="22">
        <v>5028.8</v>
      </c>
      <c r="F20" s="23">
        <v>2.1384669399014999</v>
      </c>
    </row>
    <row r="21" spans="1:6" x14ac:dyDescent="0.2">
      <c r="A21" s="21" t="s">
        <v>187</v>
      </c>
      <c r="B21" s="21" t="s">
        <v>186</v>
      </c>
      <c r="C21" s="21" t="s">
        <v>144</v>
      </c>
      <c r="D21" s="24">
        <v>29000</v>
      </c>
      <c r="E21" s="22">
        <v>4648.41</v>
      </c>
      <c r="F21" s="23">
        <v>1.97670838134496</v>
      </c>
    </row>
    <row r="22" spans="1:6" x14ac:dyDescent="0.2">
      <c r="A22" s="21" t="s">
        <v>827</v>
      </c>
      <c r="B22" s="21" t="s">
        <v>826</v>
      </c>
      <c r="C22" s="21" t="s">
        <v>122</v>
      </c>
      <c r="D22" s="24">
        <v>2000000</v>
      </c>
      <c r="E22" s="22">
        <v>3992.8</v>
      </c>
      <c r="F22" s="23">
        <v>1.6979141738861601</v>
      </c>
    </row>
    <row r="23" spans="1:6" x14ac:dyDescent="0.2">
      <c r="A23" s="21" t="s">
        <v>511</v>
      </c>
      <c r="B23" s="21" t="s">
        <v>510</v>
      </c>
      <c r="C23" s="21" t="s">
        <v>172</v>
      </c>
      <c r="D23" s="24">
        <v>115000</v>
      </c>
      <c r="E23" s="22">
        <v>3805.9250000000002</v>
      </c>
      <c r="F23" s="23">
        <v>1.61844670463025</v>
      </c>
    </row>
    <row r="24" spans="1:6" x14ac:dyDescent="0.2">
      <c r="A24" s="21" t="s">
        <v>132</v>
      </c>
      <c r="B24" s="21" t="s">
        <v>131</v>
      </c>
      <c r="C24" s="21" t="s">
        <v>106</v>
      </c>
      <c r="D24" s="24">
        <v>434000</v>
      </c>
      <c r="E24" s="22">
        <v>3786.433</v>
      </c>
      <c r="F24" s="23">
        <v>1.6101578489206301</v>
      </c>
    </row>
    <row r="25" spans="1:6" x14ac:dyDescent="0.2">
      <c r="A25" s="21" t="s">
        <v>325</v>
      </c>
      <c r="B25" s="21" t="s">
        <v>324</v>
      </c>
      <c r="C25" s="21" t="s">
        <v>215</v>
      </c>
      <c r="D25" s="24">
        <v>980800</v>
      </c>
      <c r="E25" s="22">
        <v>3656.9128000000001</v>
      </c>
      <c r="F25" s="23">
        <v>1.55508016324026</v>
      </c>
    </row>
    <row r="26" spans="1:6" x14ac:dyDescent="0.2">
      <c r="A26" s="21" t="s">
        <v>829</v>
      </c>
      <c r="B26" s="21" t="s">
        <v>828</v>
      </c>
      <c r="C26" s="21" t="s">
        <v>153</v>
      </c>
      <c r="D26" s="24">
        <v>275000</v>
      </c>
      <c r="E26" s="22">
        <v>3561.5250000000001</v>
      </c>
      <c r="F26" s="23">
        <v>1.51451707527297</v>
      </c>
    </row>
    <row r="27" spans="1:6" x14ac:dyDescent="0.2">
      <c r="A27" s="21" t="s">
        <v>217</v>
      </c>
      <c r="B27" s="21" t="s">
        <v>216</v>
      </c>
      <c r="C27" s="21" t="s">
        <v>114</v>
      </c>
      <c r="D27" s="24">
        <v>1000000</v>
      </c>
      <c r="E27" s="22">
        <v>3429</v>
      </c>
      <c r="F27" s="23">
        <v>1.45816161647356</v>
      </c>
    </row>
    <row r="28" spans="1:6" x14ac:dyDescent="0.2">
      <c r="A28" s="21" t="s">
        <v>321</v>
      </c>
      <c r="B28" s="21" t="s">
        <v>320</v>
      </c>
      <c r="C28" s="21" t="s">
        <v>122</v>
      </c>
      <c r="D28" s="24">
        <v>2068000</v>
      </c>
      <c r="E28" s="22">
        <v>3097.6572000000001</v>
      </c>
      <c r="F28" s="23">
        <v>1.3172600845823701</v>
      </c>
    </row>
    <row r="29" spans="1:6" x14ac:dyDescent="0.2">
      <c r="A29" s="21" t="s">
        <v>831</v>
      </c>
      <c r="B29" s="21" t="s">
        <v>830</v>
      </c>
      <c r="C29" s="21" t="s">
        <v>180</v>
      </c>
      <c r="D29" s="24">
        <v>579157</v>
      </c>
      <c r="E29" s="22">
        <v>2958.0443780000001</v>
      </c>
      <c r="F29" s="23">
        <v>1.25789057212744</v>
      </c>
    </row>
    <row r="30" spans="1:6" x14ac:dyDescent="0.2">
      <c r="A30" s="21" t="s">
        <v>236</v>
      </c>
      <c r="B30" s="21" t="s">
        <v>235</v>
      </c>
      <c r="C30" s="21" t="s">
        <v>237</v>
      </c>
      <c r="D30" s="24">
        <v>2000000</v>
      </c>
      <c r="E30" s="22">
        <v>2853.4</v>
      </c>
      <c r="F30" s="23">
        <v>1.2133911800658099</v>
      </c>
    </row>
    <row r="31" spans="1:6" x14ac:dyDescent="0.2">
      <c r="A31" s="21" t="s">
        <v>499</v>
      </c>
      <c r="B31" s="21" t="s">
        <v>498</v>
      </c>
      <c r="C31" s="21" t="s">
        <v>130</v>
      </c>
      <c r="D31" s="24">
        <v>103351</v>
      </c>
      <c r="E31" s="22">
        <v>2849.283719</v>
      </c>
      <c r="F31" s="23">
        <v>1.2116407563397</v>
      </c>
    </row>
    <row r="32" spans="1:6" x14ac:dyDescent="0.2">
      <c r="A32" s="21" t="s">
        <v>490</v>
      </c>
      <c r="B32" s="21" t="s">
        <v>489</v>
      </c>
      <c r="C32" s="21" t="s">
        <v>491</v>
      </c>
      <c r="D32" s="24">
        <v>522050</v>
      </c>
      <c r="E32" s="22">
        <v>2809.9341250000002</v>
      </c>
      <c r="F32" s="23">
        <v>1.1949075782718599</v>
      </c>
    </row>
    <row r="33" spans="1:9" x14ac:dyDescent="0.2">
      <c r="A33" s="21" t="s">
        <v>509</v>
      </c>
      <c r="B33" s="21" t="s">
        <v>508</v>
      </c>
      <c r="C33" s="21" t="s">
        <v>153</v>
      </c>
      <c r="D33" s="24">
        <v>840000</v>
      </c>
      <c r="E33" s="22">
        <v>2600.2199999999998</v>
      </c>
      <c r="F33" s="23">
        <v>1.1057279085409399</v>
      </c>
    </row>
    <row r="34" spans="1:9" x14ac:dyDescent="0.2">
      <c r="A34" s="21" t="s">
        <v>751</v>
      </c>
      <c r="B34" s="21" t="s">
        <v>750</v>
      </c>
      <c r="C34" s="21" t="s">
        <v>491</v>
      </c>
      <c r="D34" s="24">
        <v>17490</v>
      </c>
      <c r="E34" s="22">
        <v>2473.9605000000001</v>
      </c>
      <c r="F34" s="23">
        <v>1.0520368159147699</v>
      </c>
    </row>
    <row r="35" spans="1:9" x14ac:dyDescent="0.2">
      <c r="A35" s="21" t="s">
        <v>729</v>
      </c>
      <c r="B35" s="21" t="s">
        <v>728</v>
      </c>
      <c r="C35" s="21" t="s">
        <v>215</v>
      </c>
      <c r="D35" s="24">
        <v>870000</v>
      </c>
      <c r="E35" s="22">
        <v>2395.11</v>
      </c>
      <c r="F35" s="23">
        <v>1.01850611526159</v>
      </c>
    </row>
    <row r="36" spans="1:9" x14ac:dyDescent="0.2">
      <c r="A36" s="21" t="s">
        <v>195</v>
      </c>
      <c r="B36" s="21" t="s">
        <v>194</v>
      </c>
      <c r="C36" s="21" t="s">
        <v>196</v>
      </c>
      <c r="D36" s="24">
        <v>1400000</v>
      </c>
      <c r="E36" s="22">
        <v>2362.7800000000002</v>
      </c>
      <c r="F36" s="23">
        <v>1.0047579773028299</v>
      </c>
    </row>
    <row r="37" spans="1:9" x14ac:dyDescent="0.2">
      <c r="A37" s="21" t="s">
        <v>307</v>
      </c>
      <c r="B37" s="21" t="s">
        <v>306</v>
      </c>
      <c r="C37" s="21" t="s">
        <v>135</v>
      </c>
      <c r="D37" s="24">
        <v>800000</v>
      </c>
      <c r="E37" s="22">
        <v>2242</v>
      </c>
      <c r="F37" s="23">
        <v>0.95339700907953395</v>
      </c>
    </row>
    <row r="38" spans="1:9" x14ac:dyDescent="0.2">
      <c r="A38" s="21" t="s">
        <v>174</v>
      </c>
      <c r="B38" s="21" t="s">
        <v>173</v>
      </c>
      <c r="C38" s="21" t="s">
        <v>172</v>
      </c>
      <c r="D38" s="24">
        <v>700000</v>
      </c>
      <c r="E38" s="22">
        <v>2039.1</v>
      </c>
      <c r="F38" s="23">
        <v>0.86711500500181904</v>
      </c>
    </row>
    <row r="39" spans="1:9" x14ac:dyDescent="0.2">
      <c r="A39" s="21" t="s">
        <v>833</v>
      </c>
      <c r="B39" s="21" t="s">
        <v>832</v>
      </c>
      <c r="C39" s="21" t="s">
        <v>144</v>
      </c>
      <c r="D39" s="24">
        <v>20000</v>
      </c>
      <c r="E39" s="22">
        <v>1735.7</v>
      </c>
      <c r="F39" s="23">
        <v>0.73809598066875404</v>
      </c>
    </row>
    <row r="40" spans="1:9" x14ac:dyDescent="0.2">
      <c r="A40" s="21" t="s">
        <v>835</v>
      </c>
      <c r="B40" s="21" t="s">
        <v>834</v>
      </c>
      <c r="C40" s="21" t="s">
        <v>125</v>
      </c>
      <c r="D40" s="24">
        <v>200000</v>
      </c>
      <c r="E40" s="22">
        <v>1658.4</v>
      </c>
      <c r="F40" s="23">
        <v>0.70522462081065995</v>
      </c>
    </row>
    <row r="41" spans="1:9" x14ac:dyDescent="0.2">
      <c r="A41" s="21" t="s">
        <v>630</v>
      </c>
      <c r="B41" s="21" t="s">
        <v>629</v>
      </c>
      <c r="C41" s="21" t="s">
        <v>172</v>
      </c>
      <c r="D41" s="24">
        <v>132119</v>
      </c>
      <c r="E41" s="22">
        <v>1541.564492</v>
      </c>
      <c r="F41" s="23">
        <v>0.65554102407493797</v>
      </c>
    </row>
    <row r="42" spans="1:9" x14ac:dyDescent="0.2">
      <c r="A42" s="21" t="s">
        <v>525</v>
      </c>
      <c r="B42" s="21" t="s">
        <v>524</v>
      </c>
      <c r="C42" s="21" t="s">
        <v>165</v>
      </c>
      <c r="D42" s="24">
        <v>2260000</v>
      </c>
      <c r="E42" s="22">
        <v>1384.9280000000001</v>
      </c>
      <c r="F42" s="23">
        <v>0.58893229839005401</v>
      </c>
    </row>
    <row r="43" spans="1:9" x14ac:dyDescent="0.2">
      <c r="A43" s="21" t="s">
        <v>660</v>
      </c>
      <c r="B43" s="21" t="s">
        <v>659</v>
      </c>
      <c r="C43" s="21" t="s">
        <v>125</v>
      </c>
      <c r="D43" s="24">
        <v>200000</v>
      </c>
      <c r="E43" s="22">
        <v>1380.3</v>
      </c>
      <c r="F43" s="23">
        <v>0.58696426923839495</v>
      </c>
    </row>
    <row r="44" spans="1:9" x14ac:dyDescent="0.2">
      <c r="A44" s="21" t="s">
        <v>229</v>
      </c>
      <c r="B44" s="21" t="s">
        <v>228</v>
      </c>
      <c r="C44" s="21" t="s">
        <v>230</v>
      </c>
      <c r="D44" s="24">
        <v>50000</v>
      </c>
      <c r="E44" s="22">
        <v>1066.25</v>
      </c>
      <c r="F44" s="23">
        <v>0.45341639649021098</v>
      </c>
    </row>
    <row r="45" spans="1:9" x14ac:dyDescent="0.2">
      <c r="A45" s="21" t="s">
        <v>515</v>
      </c>
      <c r="B45" s="21" t="s">
        <v>514</v>
      </c>
      <c r="C45" s="21" t="s">
        <v>199</v>
      </c>
      <c r="D45" s="24">
        <v>500000</v>
      </c>
      <c r="E45" s="22">
        <v>1000.5</v>
      </c>
      <c r="F45" s="23">
        <v>0.425456604631612</v>
      </c>
    </row>
    <row r="46" spans="1:9" x14ac:dyDescent="0.2">
      <c r="A46" s="20" t="s">
        <v>27</v>
      </c>
      <c r="B46" s="20"/>
      <c r="C46" s="20"/>
      <c r="D46" s="20"/>
      <c r="E46" s="25">
        <f>SUM(E7:E45)</f>
        <v>177622.34643399998</v>
      </c>
      <c r="F46" s="26">
        <f>SUM(F7:F45)</f>
        <v>75.532834003507816</v>
      </c>
      <c r="G46" s="14"/>
      <c r="H46" s="14"/>
      <c r="I46" s="14"/>
    </row>
    <row r="47" spans="1:9" x14ac:dyDescent="0.2">
      <c r="A47" s="21"/>
      <c r="B47" s="21"/>
      <c r="C47" s="21"/>
      <c r="D47" s="21"/>
      <c r="E47" s="22"/>
      <c r="F47" s="23"/>
    </row>
    <row r="48" spans="1:9" x14ac:dyDescent="0.2">
      <c r="A48" s="20" t="s">
        <v>258</v>
      </c>
      <c r="B48" s="21"/>
      <c r="C48" s="21"/>
      <c r="D48" s="21"/>
      <c r="E48" s="22"/>
      <c r="F48" s="23"/>
    </row>
    <row r="49" spans="1:9" x14ac:dyDescent="0.2">
      <c r="A49" s="21" t="s">
        <v>837</v>
      </c>
      <c r="B49" s="21" t="s">
        <v>836</v>
      </c>
      <c r="C49" s="21" t="s">
        <v>190</v>
      </c>
      <c r="D49" s="24">
        <v>2335000</v>
      </c>
      <c r="E49" s="22">
        <v>9852.0655000000006</v>
      </c>
      <c r="F49" s="23">
        <v>4.1895315704530196</v>
      </c>
    </row>
    <row r="50" spans="1:9" x14ac:dyDescent="0.2">
      <c r="A50" s="21" t="s">
        <v>527</v>
      </c>
      <c r="B50" s="21" t="s">
        <v>526</v>
      </c>
      <c r="C50" s="21" t="s">
        <v>190</v>
      </c>
      <c r="D50" s="24">
        <v>1958240</v>
      </c>
      <c r="E50" s="22">
        <v>6717.9381439999997</v>
      </c>
      <c r="F50" s="23">
        <v>2.8567627714856898</v>
      </c>
    </row>
    <row r="51" spans="1:9" x14ac:dyDescent="0.2">
      <c r="A51" s="21" t="s">
        <v>260</v>
      </c>
      <c r="B51" s="21" t="s">
        <v>259</v>
      </c>
      <c r="C51" s="21" t="s">
        <v>190</v>
      </c>
      <c r="D51" s="24">
        <v>3999900</v>
      </c>
      <c r="E51" s="22">
        <v>4615.0846199999996</v>
      </c>
      <c r="F51" s="23">
        <v>1.9625369640307599</v>
      </c>
    </row>
    <row r="52" spans="1:9" x14ac:dyDescent="0.2">
      <c r="A52" s="21" t="s">
        <v>372</v>
      </c>
      <c r="B52" s="21" t="s">
        <v>371</v>
      </c>
      <c r="C52" s="21" t="s">
        <v>190</v>
      </c>
      <c r="D52" s="24">
        <v>2220483</v>
      </c>
      <c r="E52" s="22">
        <v>3677.1198479999998</v>
      </c>
      <c r="F52" s="23">
        <v>1.5636730888091801</v>
      </c>
    </row>
    <row r="53" spans="1:9" x14ac:dyDescent="0.2">
      <c r="A53" s="20" t="s">
        <v>27</v>
      </c>
      <c r="B53" s="20"/>
      <c r="C53" s="20"/>
      <c r="D53" s="20"/>
      <c r="E53" s="25">
        <f>SUM(E48:E52)</f>
        <v>24862.208111999997</v>
      </c>
      <c r="F53" s="26">
        <f>SUM(F48:F52)</f>
        <v>10.572504394778649</v>
      </c>
      <c r="G53" s="14"/>
      <c r="H53" s="14"/>
      <c r="I53" s="14"/>
    </row>
    <row r="54" spans="1:9" x14ac:dyDescent="0.2">
      <c r="A54" s="21"/>
      <c r="B54" s="21"/>
      <c r="C54" s="21"/>
      <c r="D54" s="21"/>
      <c r="E54" s="22"/>
      <c r="F54" s="23"/>
    </row>
    <row r="55" spans="1:9" x14ac:dyDescent="0.2">
      <c r="A55" s="20" t="s">
        <v>549</v>
      </c>
      <c r="B55" s="21"/>
      <c r="C55" s="21"/>
      <c r="D55" s="21"/>
      <c r="E55" s="22"/>
      <c r="F55" s="23"/>
    </row>
    <row r="56" spans="1:9" x14ac:dyDescent="0.2">
      <c r="A56" s="21" t="s">
        <v>839</v>
      </c>
      <c r="B56" s="21" t="s">
        <v>838</v>
      </c>
      <c r="C56" s="21" t="s">
        <v>255</v>
      </c>
      <c r="D56" s="24">
        <v>86900</v>
      </c>
      <c r="E56" s="22">
        <v>4573.9307159999998</v>
      </c>
      <c r="F56" s="23">
        <v>1.9450365139926</v>
      </c>
    </row>
    <row r="57" spans="1:9" x14ac:dyDescent="0.2">
      <c r="A57" s="21" t="s">
        <v>841</v>
      </c>
      <c r="B57" s="21" t="s">
        <v>840</v>
      </c>
      <c r="C57" s="21" t="s">
        <v>562</v>
      </c>
      <c r="D57" s="24">
        <v>80000</v>
      </c>
      <c r="E57" s="22">
        <v>3063.1125470000002</v>
      </c>
      <c r="F57" s="23">
        <v>1.3025701787617301</v>
      </c>
    </row>
    <row r="58" spans="1:9" x14ac:dyDescent="0.2">
      <c r="A58" s="21" t="s">
        <v>843</v>
      </c>
      <c r="B58" s="21" t="s">
        <v>842</v>
      </c>
      <c r="C58" s="21" t="s">
        <v>144</v>
      </c>
      <c r="D58" s="24">
        <v>12220</v>
      </c>
      <c r="E58" s="22">
        <v>1662.4026610000001</v>
      </c>
      <c r="F58" s="23">
        <v>0.706926728315459</v>
      </c>
    </row>
    <row r="59" spans="1:9" x14ac:dyDescent="0.2">
      <c r="A59" s="21" t="s">
        <v>845</v>
      </c>
      <c r="B59" s="21" t="s">
        <v>844</v>
      </c>
      <c r="C59" s="21" t="s">
        <v>172</v>
      </c>
      <c r="D59" s="24">
        <v>65000</v>
      </c>
      <c r="E59" s="22">
        <v>1585.4928890000001</v>
      </c>
      <c r="F59" s="23">
        <v>0.67422131056622203</v>
      </c>
    </row>
    <row r="60" spans="1:9" x14ac:dyDescent="0.2">
      <c r="A60" s="21" t="s">
        <v>847</v>
      </c>
      <c r="B60" s="21" t="s">
        <v>846</v>
      </c>
      <c r="C60" s="21" t="s">
        <v>575</v>
      </c>
      <c r="D60" s="24">
        <v>250000</v>
      </c>
      <c r="E60" s="22">
        <v>1572.320129</v>
      </c>
      <c r="F60" s="23">
        <v>0.66861967364145702</v>
      </c>
    </row>
    <row r="61" spans="1:9" x14ac:dyDescent="0.2">
      <c r="A61" s="21" t="s">
        <v>849</v>
      </c>
      <c r="B61" s="21" t="s">
        <v>848</v>
      </c>
      <c r="C61" s="21" t="s">
        <v>172</v>
      </c>
      <c r="D61" s="24">
        <v>2297307</v>
      </c>
      <c r="E61" s="22">
        <v>1531.1561340000001</v>
      </c>
      <c r="F61" s="23">
        <v>0.65111493246627195</v>
      </c>
    </row>
    <row r="62" spans="1:9" x14ac:dyDescent="0.2">
      <c r="A62" s="21" t="s">
        <v>553</v>
      </c>
      <c r="B62" s="21" t="s">
        <v>552</v>
      </c>
      <c r="C62" s="21" t="s">
        <v>369</v>
      </c>
      <c r="D62" s="24">
        <v>25300</v>
      </c>
      <c r="E62" s="22">
        <v>1506.6432769999999</v>
      </c>
      <c r="F62" s="23">
        <v>0.6406909875297</v>
      </c>
    </row>
    <row r="63" spans="1:9" x14ac:dyDescent="0.2">
      <c r="A63" s="20" t="s">
        <v>27</v>
      </c>
      <c r="B63" s="20"/>
      <c r="C63" s="20"/>
      <c r="D63" s="20"/>
      <c r="E63" s="25">
        <f>SUM(E55:E62)</f>
        <v>15495.058353</v>
      </c>
      <c r="F63" s="26">
        <f>SUM(F55:F62)</f>
        <v>6.58918032527344</v>
      </c>
      <c r="G63" s="14"/>
      <c r="H63" s="14"/>
      <c r="I63" s="14"/>
    </row>
    <row r="64" spans="1:9" x14ac:dyDescent="0.2">
      <c r="A64" s="21"/>
      <c r="B64" s="21"/>
      <c r="C64" s="21"/>
      <c r="D64" s="21"/>
      <c r="E64" s="22"/>
      <c r="F64" s="23"/>
    </row>
    <row r="65" spans="1:9" x14ac:dyDescent="0.2">
      <c r="A65" s="20" t="s">
        <v>971</v>
      </c>
      <c r="B65" s="21"/>
      <c r="C65" s="21"/>
      <c r="D65" s="21"/>
      <c r="E65" s="22"/>
      <c r="F65" s="23"/>
    </row>
    <row r="66" spans="1:9" x14ac:dyDescent="0.2">
      <c r="A66" s="21" t="s">
        <v>850</v>
      </c>
      <c r="B66" s="21" t="s">
        <v>972</v>
      </c>
      <c r="C66" s="21" t="s">
        <v>971</v>
      </c>
      <c r="D66" s="24">
        <v>1981000</v>
      </c>
      <c r="E66" s="22">
        <v>2122.655467</v>
      </c>
      <c r="F66" s="23">
        <v>0.90264646456026798</v>
      </c>
    </row>
    <row r="67" spans="1:9" x14ac:dyDescent="0.2">
      <c r="A67" s="20" t="s">
        <v>27</v>
      </c>
      <c r="B67" s="20"/>
      <c r="C67" s="20"/>
      <c r="D67" s="20"/>
      <c r="E67" s="25">
        <f>SUM(E66:E66)</f>
        <v>2122.655467</v>
      </c>
      <c r="F67" s="26">
        <f>SUM(F66:F66)</f>
        <v>0.90264646456026798</v>
      </c>
      <c r="G67" s="14"/>
      <c r="H67" s="14"/>
      <c r="I67" s="14"/>
    </row>
    <row r="68" spans="1:9" x14ac:dyDescent="0.2">
      <c r="A68" s="21"/>
      <c r="B68" s="21"/>
      <c r="C68" s="21"/>
      <c r="D68" s="21"/>
      <c r="E68" s="22"/>
      <c r="F68" s="23"/>
    </row>
    <row r="69" spans="1:9" x14ac:dyDescent="0.2">
      <c r="A69" s="20" t="s">
        <v>37</v>
      </c>
      <c r="B69" s="20"/>
      <c r="C69" s="20"/>
      <c r="D69" s="20"/>
      <c r="E69" s="25">
        <f>E46+E53+E63+E67</f>
        <v>220102.26836599997</v>
      </c>
      <c r="F69" s="26">
        <f>F46+F53+F63+F67</f>
        <v>93.597165188120172</v>
      </c>
      <c r="G69" s="14"/>
      <c r="H69" s="14"/>
      <c r="I69" s="14"/>
    </row>
    <row r="70" spans="1:9" x14ac:dyDescent="0.2">
      <c r="A70" s="20"/>
      <c r="B70" s="20"/>
      <c r="C70" s="20"/>
      <c r="D70" s="20"/>
      <c r="E70" s="25"/>
      <c r="F70" s="26"/>
      <c r="G70" s="14"/>
      <c r="H70" s="14"/>
      <c r="I70" s="14"/>
    </row>
    <row r="71" spans="1:9" x14ac:dyDescent="0.2">
      <c r="A71" s="20" t="s">
        <v>39</v>
      </c>
      <c r="B71" s="20"/>
      <c r="C71" s="20"/>
      <c r="D71" s="20"/>
      <c r="E71" s="25">
        <f>E73-(E46+E53+E63+E67)</f>
        <v>15056.849886800017</v>
      </c>
      <c r="F71" s="26">
        <f>F73-(F46+F53+F63+F67)</f>
        <v>6.4028348118798277</v>
      </c>
      <c r="G71" s="14"/>
      <c r="H71" s="14"/>
      <c r="I71" s="14"/>
    </row>
    <row r="72" spans="1:9" x14ac:dyDescent="0.2">
      <c r="A72" s="20"/>
      <c r="B72" s="20"/>
      <c r="C72" s="20"/>
      <c r="D72" s="20"/>
      <c r="E72" s="25"/>
      <c r="F72" s="26"/>
      <c r="G72" s="14"/>
      <c r="H72" s="14"/>
      <c r="I72" s="14"/>
    </row>
    <row r="73" spans="1:9" x14ac:dyDescent="0.2">
      <c r="A73" s="27" t="s">
        <v>38</v>
      </c>
      <c r="B73" s="27"/>
      <c r="C73" s="27"/>
      <c r="D73" s="27"/>
      <c r="E73" s="28">
        <v>235159.11825279999</v>
      </c>
      <c r="F73" s="29">
        <v>100</v>
      </c>
      <c r="G73" s="14"/>
      <c r="H73" s="14"/>
      <c r="I73" s="14"/>
    </row>
    <row r="75" spans="1:9" x14ac:dyDescent="0.2">
      <c r="A75" s="14" t="s">
        <v>41</v>
      </c>
    </row>
    <row r="76" spans="1:9" x14ac:dyDescent="0.2">
      <c r="A76" s="14" t="s">
        <v>42</v>
      </c>
    </row>
    <row r="77" spans="1:9" x14ac:dyDescent="0.2">
      <c r="A77" s="14" t="s">
        <v>43</v>
      </c>
      <c r="B77" s="14"/>
      <c r="C77" s="30" t="s">
        <v>987</v>
      </c>
      <c r="D77" s="14" t="s">
        <v>44</v>
      </c>
    </row>
    <row r="78" spans="1:9" x14ac:dyDescent="0.2">
      <c r="A78" s="7" t="s">
        <v>46</v>
      </c>
      <c r="C78" s="31">
        <v>132.2987</v>
      </c>
      <c r="D78" s="31">
        <v>136.17439999999999</v>
      </c>
    </row>
    <row r="79" spans="1:9" x14ac:dyDescent="0.2">
      <c r="A79" s="7" t="s">
        <v>47</v>
      </c>
      <c r="C79" s="31">
        <v>25.0183</v>
      </c>
      <c r="D79" s="31">
        <v>24.7636</v>
      </c>
    </row>
    <row r="80" spans="1:9" x14ac:dyDescent="0.2">
      <c r="A80" s="7" t="s">
        <v>48</v>
      </c>
      <c r="C80" s="31">
        <v>144.4342</v>
      </c>
      <c r="D80" s="31">
        <v>149.2987</v>
      </c>
    </row>
    <row r="81" spans="1:9" x14ac:dyDescent="0.2">
      <c r="A81" s="7" t="s">
        <v>49</v>
      </c>
      <c r="C81" s="31">
        <v>28.204899999999999</v>
      </c>
      <c r="D81" s="31">
        <v>28.015799999999999</v>
      </c>
    </row>
    <row r="82" spans="1:9" x14ac:dyDescent="0.2">
      <c r="C82" s="31"/>
      <c r="D82" s="31"/>
    </row>
    <row r="83" spans="1:9" x14ac:dyDescent="0.2">
      <c r="A83" s="7" t="s">
        <v>988</v>
      </c>
      <c r="C83" s="31"/>
      <c r="D83" s="31"/>
    </row>
    <row r="85" spans="1:9" x14ac:dyDescent="0.2">
      <c r="A85" s="14" t="s">
        <v>50</v>
      </c>
    </row>
    <row r="86" spans="1:9" x14ac:dyDescent="0.2">
      <c r="A86" s="112" t="s">
        <v>51</v>
      </c>
      <c r="B86" s="113"/>
      <c r="C86" s="32" t="s">
        <v>52</v>
      </c>
    </row>
    <row r="87" spans="1:9" x14ac:dyDescent="0.2">
      <c r="A87" s="108" t="s">
        <v>47</v>
      </c>
      <c r="B87" s="109"/>
      <c r="C87" s="33">
        <v>1</v>
      </c>
    </row>
    <row r="88" spans="1:9" x14ac:dyDescent="0.2">
      <c r="A88" s="108" t="s">
        <v>49</v>
      </c>
      <c r="B88" s="109"/>
      <c r="C88" s="33">
        <v>1.1499999999999999</v>
      </c>
    </row>
    <row r="89" spans="1:9" x14ac:dyDescent="0.2">
      <c r="A89" s="7" t="s">
        <v>53</v>
      </c>
    </row>
    <row r="90" spans="1:9" x14ac:dyDescent="0.2">
      <c r="A90" s="7" t="s">
        <v>54</v>
      </c>
    </row>
    <row r="92" spans="1:9" x14ac:dyDescent="0.2">
      <c r="A92" s="14" t="s">
        <v>281</v>
      </c>
      <c r="D92" s="36">
        <v>0.1798099653716892</v>
      </c>
    </row>
    <row r="94" spans="1:9" x14ac:dyDescent="0.2">
      <c r="A94" s="14" t="s">
        <v>957</v>
      </c>
      <c r="D94" s="30" t="s">
        <v>56</v>
      </c>
    </row>
    <row r="96" spans="1:9" x14ac:dyDescent="0.2">
      <c r="A96" s="56" t="s">
        <v>958</v>
      </c>
      <c r="B96" s="57"/>
      <c r="C96" s="57"/>
      <c r="D96" s="57"/>
      <c r="E96" s="11"/>
      <c r="G96" s="57"/>
      <c r="H96" s="57"/>
      <c r="I96" s="57"/>
    </row>
    <row r="97" spans="1:9" x14ac:dyDescent="0.2">
      <c r="A97" s="66"/>
      <c r="B97" s="57"/>
      <c r="C97" s="57"/>
      <c r="D97" s="57"/>
      <c r="E97" s="11"/>
      <c r="G97" s="57"/>
      <c r="H97" s="57"/>
      <c r="I97" s="57"/>
    </row>
    <row r="98" spans="1:9" x14ac:dyDescent="0.2">
      <c r="A98" s="56" t="s">
        <v>993</v>
      </c>
      <c r="B98" s="57"/>
      <c r="C98" s="57"/>
      <c r="D98" s="57"/>
      <c r="E98" s="11"/>
      <c r="G98" s="57"/>
      <c r="H98" s="57"/>
      <c r="I98" s="57"/>
    </row>
    <row r="99" spans="1:9" x14ac:dyDescent="0.2">
      <c r="A99" s="66"/>
      <c r="B99" s="57"/>
      <c r="C99" s="57"/>
      <c r="D99" s="57"/>
      <c r="E99" s="11"/>
      <c r="G99" s="57"/>
      <c r="H99" s="57"/>
      <c r="I99" s="57"/>
    </row>
    <row r="100" spans="1:9" x14ac:dyDescent="0.2">
      <c r="A100" s="57"/>
      <c r="B100" s="57"/>
      <c r="C100" s="57"/>
      <c r="D100" s="57"/>
      <c r="E100" s="11"/>
      <c r="G100" s="57"/>
      <c r="H100" s="57"/>
      <c r="I100" s="57"/>
    </row>
    <row r="101" spans="1:9" x14ac:dyDescent="0.2">
      <c r="A101" s="57"/>
      <c r="B101" s="57"/>
      <c r="C101" s="57"/>
      <c r="D101" s="57"/>
      <c r="E101" s="11"/>
      <c r="G101" s="57"/>
      <c r="H101" s="57"/>
      <c r="I101" s="57"/>
    </row>
    <row r="102" spans="1:9" x14ac:dyDescent="0.2">
      <c r="A102" s="57"/>
      <c r="B102" s="57"/>
      <c r="C102" s="57"/>
      <c r="D102" s="57"/>
      <c r="E102" s="11"/>
      <c r="G102" s="57"/>
      <c r="H102" s="57"/>
      <c r="I102" s="57"/>
    </row>
    <row r="103" spans="1:9" x14ac:dyDescent="0.2">
      <c r="A103" s="57"/>
      <c r="B103" s="57"/>
      <c r="C103" s="57"/>
      <c r="D103" s="57"/>
      <c r="E103" s="11"/>
      <c r="G103" s="57"/>
      <c r="H103" s="57"/>
      <c r="I103" s="57"/>
    </row>
    <row r="104" spans="1:9" x14ac:dyDescent="0.2">
      <c r="A104" s="57"/>
      <c r="B104" s="57"/>
      <c r="C104" s="57"/>
      <c r="D104" s="57"/>
      <c r="E104" s="11"/>
      <c r="G104" s="57"/>
      <c r="H104" s="57"/>
      <c r="I104" s="57"/>
    </row>
    <row r="105" spans="1:9" x14ac:dyDescent="0.2">
      <c r="A105" s="57"/>
      <c r="B105" s="57"/>
      <c r="C105" s="57"/>
      <c r="D105" s="57"/>
      <c r="E105" s="11"/>
      <c r="G105" s="57"/>
      <c r="H105" s="57"/>
      <c r="I105" s="57"/>
    </row>
    <row r="106" spans="1:9" x14ac:dyDescent="0.2">
      <c r="A106" s="57"/>
      <c r="B106" s="57"/>
      <c r="C106" s="57"/>
      <c r="D106" s="57"/>
      <c r="E106" s="11"/>
      <c r="G106" s="57"/>
      <c r="H106" s="57"/>
      <c r="I106" s="57"/>
    </row>
    <row r="107" spans="1:9" x14ac:dyDescent="0.2">
      <c r="A107" s="57"/>
      <c r="B107" s="57"/>
      <c r="C107" s="57"/>
      <c r="D107" s="57"/>
      <c r="E107" s="11"/>
      <c r="G107" s="57"/>
      <c r="H107" s="57"/>
      <c r="I107" s="57"/>
    </row>
    <row r="108" spans="1:9" x14ac:dyDescent="0.2">
      <c r="A108" s="57"/>
      <c r="B108" s="57"/>
      <c r="C108" s="57"/>
      <c r="D108" s="57"/>
      <c r="E108" s="11"/>
      <c r="G108" s="57"/>
      <c r="H108" s="57"/>
      <c r="I108" s="57"/>
    </row>
    <row r="109" spans="1:9" x14ac:dyDescent="0.2">
      <c r="A109" s="57"/>
      <c r="B109" s="57"/>
      <c r="C109" s="57"/>
      <c r="D109" s="57"/>
      <c r="E109" s="11"/>
      <c r="G109" s="57"/>
      <c r="H109" s="57"/>
      <c r="I109" s="57"/>
    </row>
    <row r="110" spans="1:9" x14ac:dyDescent="0.2">
      <c r="A110" s="57"/>
      <c r="B110" s="57"/>
      <c r="C110" s="57"/>
      <c r="D110" s="57"/>
      <c r="E110" s="11"/>
      <c r="G110" s="57"/>
      <c r="H110" s="57"/>
      <c r="I110" s="57"/>
    </row>
    <row r="111" spans="1:9" x14ac:dyDescent="0.2">
      <c r="A111" s="57"/>
      <c r="B111" s="57"/>
      <c r="C111" s="57"/>
      <c r="D111" s="57"/>
      <c r="E111" s="11"/>
      <c r="G111" s="57"/>
      <c r="H111" s="57"/>
      <c r="I111" s="57"/>
    </row>
    <row r="112" spans="1:9" x14ac:dyDescent="0.2">
      <c r="A112" s="57"/>
      <c r="B112" s="57"/>
      <c r="C112" s="57"/>
      <c r="D112" s="57"/>
      <c r="E112" s="11"/>
      <c r="G112" s="57"/>
      <c r="H112" s="57"/>
      <c r="I112" s="57"/>
    </row>
    <row r="113" spans="1:9" x14ac:dyDescent="0.2">
      <c r="A113" s="57"/>
      <c r="B113" s="57"/>
      <c r="C113" s="57"/>
      <c r="D113" s="57"/>
      <c r="E113" s="11"/>
      <c r="G113" s="57"/>
      <c r="H113" s="57"/>
      <c r="I113" s="57"/>
    </row>
    <row r="114" spans="1:9" x14ac:dyDescent="0.2">
      <c r="A114" s="57"/>
      <c r="B114" s="57"/>
      <c r="C114" s="57"/>
      <c r="D114" s="57"/>
      <c r="E114" s="11"/>
      <c r="G114" s="57"/>
      <c r="H114" s="57"/>
      <c r="I114" s="57"/>
    </row>
    <row r="115" spans="1:9" x14ac:dyDescent="0.2">
      <c r="A115" s="57"/>
      <c r="B115" s="57"/>
      <c r="C115" s="57"/>
      <c r="D115" s="57"/>
      <c r="E115" s="11"/>
      <c r="G115" s="57"/>
      <c r="H115" s="57"/>
      <c r="I115" s="57"/>
    </row>
    <row r="116" spans="1:9" x14ac:dyDescent="0.2">
      <c r="A116" s="56" t="s">
        <v>1014</v>
      </c>
      <c r="B116" s="57"/>
      <c r="C116" s="57"/>
      <c r="D116" s="57"/>
      <c r="E116" s="11"/>
      <c r="G116" s="57"/>
      <c r="H116" s="57"/>
      <c r="I116" s="57"/>
    </row>
    <row r="117" spans="1:9" x14ac:dyDescent="0.2">
      <c r="A117" s="57"/>
      <c r="B117" s="57"/>
      <c r="C117" s="57"/>
      <c r="D117" s="57"/>
      <c r="E117" s="11"/>
      <c r="G117" s="57"/>
      <c r="H117" s="57"/>
      <c r="I117" s="57"/>
    </row>
    <row r="118" spans="1:9" x14ac:dyDescent="0.2">
      <c r="A118" s="56" t="s">
        <v>1029</v>
      </c>
      <c r="B118" s="57"/>
      <c r="C118" s="57"/>
      <c r="D118" s="57"/>
      <c r="E118" s="11"/>
      <c r="G118" s="57"/>
      <c r="H118" s="57"/>
      <c r="I118" s="57"/>
    </row>
    <row r="119" spans="1:9" x14ac:dyDescent="0.2">
      <c r="A119" s="57"/>
      <c r="B119" s="57"/>
      <c r="C119" s="57"/>
      <c r="D119" s="57"/>
      <c r="E119" s="11"/>
      <c r="G119" s="57"/>
      <c r="H119" s="57"/>
      <c r="I119" s="57"/>
    </row>
    <row r="120" spans="1:9" x14ac:dyDescent="0.2">
      <c r="A120" s="57"/>
      <c r="B120" s="57"/>
      <c r="C120" s="57"/>
      <c r="D120" s="57"/>
      <c r="E120" s="11"/>
      <c r="G120" s="57"/>
      <c r="H120" s="57"/>
      <c r="I120" s="57"/>
    </row>
    <row r="121" spans="1:9" x14ac:dyDescent="0.2">
      <c r="A121" s="57"/>
      <c r="B121" s="57"/>
      <c r="C121" s="57"/>
      <c r="D121" s="57"/>
      <c r="E121" s="11"/>
      <c r="G121" s="57"/>
      <c r="H121" s="57"/>
      <c r="I121" s="57"/>
    </row>
    <row r="122" spans="1:9" x14ac:dyDescent="0.2">
      <c r="A122" s="57"/>
      <c r="B122" s="57"/>
      <c r="C122" s="57"/>
      <c r="D122" s="57"/>
      <c r="E122" s="11"/>
      <c r="G122" s="57"/>
      <c r="H122" s="57"/>
      <c r="I122" s="57"/>
    </row>
    <row r="123" spans="1:9" x14ac:dyDescent="0.2">
      <c r="A123" s="57"/>
      <c r="B123" s="57"/>
      <c r="C123" s="57"/>
      <c r="D123" s="57"/>
      <c r="E123" s="11"/>
      <c r="G123" s="57"/>
      <c r="H123" s="57"/>
      <c r="I123" s="57"/>
    </row>
    <row r="124" spans="1:9" x14ac:dyDescent="0.2">
      <c r="A124" s="57"/>
      <c r="B124" s="57"/>
      <c r="C124" s="57"/>
      <c r="D124" s="57"/>
      <c r="E124" s="11"/>
      <c r="G124" s="57"/>
      <c r="H124" s="57"/>
      <c r="I124" s="57"/>
    </row>
    <row r="125" spans="1:9" x14ac:dyDescent="0.2">
      <c r="A125" s="57"/>
      <c r="B125" s="57"/>
      <c r="C125" s="57"/>
      <c r="D125" s="57"/>
      <c r="E125" s="11"/>
      <c r="G125" s="57"/>
      <c r="H125" s="57"/>
      <c r="I125" s="57"/>
    </row>
    <row r="126" spans="1:9" x14ac:dyDescent="0.2">
      <c r="A126" s="57"/>
      <c r="B126" s="57"/>
      <c r="C126" s="57"/>
      <c r="D126" s="57"/>
      <c r="E126" s="11"/>
      <c r="G126" s="57"/>
      <c r="H126" s="57"/>
      <c r="I126" s="57"/>
    </row>
    <row r="127" spans="1:9" x14ac:dyDescent="0.2">
      <c r="A127" s="57"/>
      <c r="B127" s="57"/>
      <c r="C127" s="57"/>
      <c r="D127" s="57"/>
      <c r="E127" s="11"/>
      <c r="G127" s="57"/>
      <c r="H127" s="57"/>
      <c r="I127" s="57"/>
    </row>
    <row r="128" spans="1:9" x14ac:dyDescent="0.2">
      <c r="A128" s="57"/>
      <c r="B128" s="57"/>
      <c r="C128" s="57"/>
      <c r="D128" s="57"/>
      <c r="E128" s="11"/>
      <c r="G128" s="57"/>
      <c r="H128" s="57"/>
      <c r="I128" s="57"/>
    </row>
    <row r="129" spans="1:9" x14ac:dyDescent="0.2">
      <c r="A129" s="57"/>
      <c r="B129" s="57"/>
      <c r="C129" s="57"/>
      <c r="D129" s="57"/>
      <c r="E129" s="11"/>
      <c r="G129" s="57"/>
      <c r="H129" s="57"/>
      <c r="I129" s="57"/>
    </row>
    <row r="130" spans="1:9" x14ac:dyDescent="0.2">
      <c r="A130" s="57"/>
      <c r="B130" s="57"/>
      <c r="C130" s="57"/>
      <c r="D130" s="57"/>
      <c r="E130" s="11"/>
      <c r="G130" s="57"/>
      <c r="H130" s="57"/>
      <c r="I130" s="57"/>
    </row>
    <row r="131" spans="1:9" x14ac:dyDescent="0.2">
      <c r="A131" s="57"/>
      <c r="B131" s="57"/>
      <c r="C131" s="57"/>
      <c r="D131" s="57"/>
      <c r="E131" s="11"/>
      <c r="G131" s="57"/>
      <c r="H131" s="57"/>
      <c r="I131" s="57"/>
    </row>
    <row r="132" spans="1:9" x14ac:dyDescent="0.2">
      <c r="A132" s="57"/>
      <c r="B132" s="57"/>
      <c r="C132" s="57"/>
      <c r="D132" s="57"/>
      <c r="E132" s="11"/>
      <c r="G132" s="57"/>
      <c r="H132" s="57"/>
      <c r="I132" s="57"/>
    </row>
    <row r="133" spans="1:9" x14ac:dyDescent="0.2">
      <c r="A133" s="57"/>
      <c r="B133" s="57"/>
      <c r="C133" s="57"/>
      <c r="D133" s="57"/>
      <c r="E133" s="11"/>
      <c r="G133" s="57"/>
      <c r="H133" s="57"/>
      <c r="I133" s="57"/>
    </row>
    <row r="134" spans="1:9" x14ac:dyDescent="0.2">
      <c r="A134" s="57"/>
      <c r="B134" s="57"/>
      <c r="C134" s="57"/>
      <c r="D134" s="57"/>
      <c r="E134" s="11"/>
      <c r="G134" s="57"/>
      <c r="H134" s="57"/>
      <c r="I134" s="57"/>
    </row>
    <row r="135" spans="1:9" x14ac:dyDescent="0.2">
      <c r="A135" s="57"/>
      <c r="B135" s="57"/>
      <c r="C135" s="57"/>
      <c r="D135" s="57"/>
      <c r="E135" s="11"/>
      <c r="G135" s="57"/>
      <c r="H135" s="57"/>
      <c r="I135" s="57"/>
    </row>
    <row r="136" spans="1:9" x14ac:dyDescent="0.2">
      <c r="A136" s="57"/>
      <c r="B136" s="57"/>
      <c r="C136" s="57"/>
      <c r="D136" s="57"/>
      <c r="E136" s="11"/>
      <c r="G136" s="57"/>
      <c r="H136" s="57"/>
      <c r="I136" s="57"/>
    </row>
    <row r="137" spans="1:9" x14ac:dyDescent="0.2">
      <c r="A137" s="57"/>
      <c r="B137" s="57"/>
      <c r="C137" s="57"/>
      <c r="D137" s="57"/>
      <c r="E137" s="11"/>
      <c r="G137" s="57"/>
      <c r="H137" s="57"/>
      <c r="I137" s="57"/>
    </row>
    <row r="138" spans="1:9" x14ac:dyDescent="0.2">
      <c r="A138" s="56" t="s">
        <v>1015</v>
      </c>
      <c r="B138" s="57"/>
      <c r="C138" s="57"/>
      <c r="D138" s="57"/>
      <c r="E138" s="11"/>
      <c r="G138" s="57"/>
      <c r="H138" s="57"/>
      <c r="I138" s="57"/>
    </row>
    <row r="139" spans="1:9" x14ac:dyDescent="0.2">
      <c r="A139" s="57"/>
      <c r="B139" s="57"/>
      <c r="C139" s="57"/>
      <c r="D139" s="57"/>
      <c r="E139" s="11"/>
      <c r="G139" s="57"/>
      <c r="H139" s="57"/>
      <c r="I139" s="57"/>
    </row>
    <row r="140" spans="1:9" x14ac:dyDescent="0.2">
      <c r="A140" s="56" t="s">
        <v>1030</v>
      </c>
      <c r="B140" s="57"/>
      <c r="C140" s="57"/>
      <c r="D140" s="57"/>
      <c r="E140" s="11"/>
      <c r="G140" s="57"/>
      <c r="H140" s="57"/>
      <c r="I140" s="57"/>
    </row>
    <row r="141" spans="1:9" x14ac:dyDescent="0.2">
      <c r="A141" s="57"/>
      <c r="B141" s="57"/>
      <c r="C141" s="57"/>
      <c r="D141" s="57"/>
      <c r="E141" s="11"/>
      <c r="G141" s="57"/>
      <c r="H141" s="57"/>
      <c r="I141" s="57"/>
    </row>
    <row r="142" spans="1:9" x14ac:dyDescent="0.2">
      <c r="A142" s="57"/>
      <c r="B142" s="57"/>
      <c r="C142" s="57"/>
      <c r="D142" s="57"/>
      <c r="E142" s="11"/>
      <c r="G142" s="57"/>
      <c r="H142" s="57"/>
      <c r="I142" s="57"/>
    </row>
    <row r="143" spans="1:9" x14ac:dyDescent="0.2">
      <c r="A143" s="57"/>
      <c r="B143" s="57"/>
      <c r="C143" s="57"/>
      <c r="D143" s="57"/>
      <c r="E143" s="11"/>
      <c r="G143" s="57"/>
      <c r="H143" s="57"/>
      <c r="I143" s="57"/>
    </row>
    <row r="144" spans="1:9" x14ac:dyDescent="0.2">
      <c r="A144" s="57"/>
      <c r="B144" s="57"/>
      <c r="C144" s="57"/>
      <c r="D144" s="57"/>
      <c r="E144" s="11"/>
      <c r="G144" s="57"/>
      <c r="H144" s="57"/>
      <c r="I144" s="57"/>
    </row>
    <row r="145" spans="1:9" x14ac:dyDescent="0.2">
      <c r="A145" s="57"/>
      <c r="B145" s="57"/>
      <c r="C145" s="57"/>
      <c r="D145" s="57"/>
      <c r="E145" s="11"/>
      <c r="G145" s="57"/>
      <c r="H145" s="57"/>
      <c r="I145" s="57"/>
    </row>
    <row r="146" spans="1:9" x14ac:dyDescent="0.2">
      <c r="A146" s="57"/>
      <c r="B146" s="57"/>
      <c r="C146" s="57"/>
      <c r="D146" s="57"/>
      <c r="E146" s="11"/>
      <c r="G146" s="57"/>
      <c r="H146" s="57"/>
      <c r="I146" s="57"/>
    </row>
    <row r="147" spans="1:9" x14ac:dyDescent="0.2">
      <c r="A147" s="57"/>
      <c r="B147" s="57"/>
      <c r="C147" s="57"/>
      <c r="D147" s="57"/>
      <c r="E147" s="11"/>
      <c r="G147" s="57"/>
      <c r="H147" s="57"/>
      <c r="I147" s="57"/>
    </row>
    <row r="148" spans="1:9" x14ac:dyDescent="0.2">
      <c r="A148" s="57"/>
      <c r="B148" s="57"/>
      <c r="C148" s="57"/>
      <c r="D148" s="57"/>
      <c r="E148" s="11"/>
      <c r="G148" s="57"/>
      <c r="H148" s="57"/>
      <c r="I148" s="57"/>
    </row>
    <row r="149" spans="1:9" x14ac:dyDescent="0.2">
      <c r="A149" s="57"/>
      <c r="B149" s="57"/>
      <c r="C149" s="57"/>
      <c r="D149" s="57"/>
      <c r="E149" s="11"/>
      <c r="G149" s="57"/>
      <c r="H149" s="57"/>
      <c r="I149" s="57"/>
    </row>
    <row r="150" spans="1:9" x14ac:dyDescent="0.2">
      <c r="A150" s="57"/>
      <c r="B150" s="57"/>
      <c r="C150" s="57"/>
      <c r="D150" s="57"/>
      <c r="E150" s="11"/>
      <c r="G150" s="57"/>
      <c r="H150" s="57"/>
      <c r="I150" s="57"/>
    </row>
    <row r="151" spans="1:9" x14ac:dyDescent="0.2">
      <c r="A151" s="57"/>
      <c r="B151" s="57"/>
      <c r="C151" s="57"/>
      <c r="D151" s="57"/>
      <c r="E151" s="11"/>
      <c r="G151" s="57"/>
      <c r="H151" s="57"/>
      <c r="I151" s="57"/>
    </row>
    <row r="152" spans="1:9" x14ac:dyDescent="0.2">
      <c r="A152" s="57"/>
      <c r="B152" s="57"/>
      <c r="C152" s="57"/>
      <c r="D152" s="57"/>
      <c r="E152" s="11"/>
      <c r="G152" s="57"/>
      <c r="H152" s="57"/>
      <c r="I152" s="57"/>
    </row>
    <row r="153" spans="1:9" x14ac:dyDescent="0.2">
      <c r="A153" s="57"/>
      <c r="B153" s="57"/>
      <c r="C153" s="57"/>
      <c r="D153" s="57"/>
      <c r="E153" s="11"/>
      <c r="G153" s="57"/>
      <c r="H153" s="57"/>
      <c r="I153" s="57"/>
    </row>
    <row r="154" spans="1:9" x14ac:dyDescent="0.2">
      <c r="A154" s="57"/>
      <c r="B154" s="57"/>
      <c r="C154" s="57"/>
      <c r="D154" s="57"/>
      <c r="E154" s="11"/>
      <c r="G154" s="57"/>
      <c r="H154" s="57"/>
      <c r="I154" s="57"/>
    </row>
    <row r="155" spans="1:9" x14ac:dyDescent="0.2">
      <c r="A155" s="57"/>
      <c r="B155" s="57"/>
      <c r="C155" s="57"/>
      <c r="D155" s="57"/>
      <c r="E155" s="11"/>
      <c r="G155" s="57"/>
      <c r="H155" s="57"/>
      <c r="I155" s="57"/>
    </row>
    <row r="156" spans="1:9" x14ac:dyDescent="0.2">
      <c r="A156" s="57"/>
      <c r="B156" s="57"/>
      <c r="C156" s="57"/>
      <c r="D156" s="57"/>
      <c r="E156" s="11"/>
      <c r="G156" s="57"/>
      <c r="H156" s="57"/>
      <c r="I156" s="57"/>
    </row>
    <row r="157" spans="1:9" x14ac:dyDescent="0.2">
      <c r="A157" s="7" t="s">
        <v>1016</v>
      </c>
      <c r="B157" s="57"/>
      <c r="C157" s="57"/>
      <c r="D157" s="57"/>
      <c r="E157" s="11"/>
      <c r="G157" s="57"/>
      <c r="H157" s="57"/>
      <c r="I157" s="57"/>
    </row>
    <row r="159" spans="1:9" x14ac:dyDescent="0.2">
      <c r="A159" s="57" t="s">
        <v>992</v>
      </c>
    </row>
  </sheetData>
  <mergeCells count="4">
    <mergeCell ref="A1:F1"/>
    <mergeCell ref="A86:B86"/>
    <mergeCell ref="A87:B87"/>
    <mergeCell ref="A88:B88"/>
  </mergeCells>
  <conditionalFormatting sqref="F2:F3">
    <cfRule type="cellIs" dxfId="35" priority="3" stopIfTrue="1" operator="between">
      <formula>0.009</formula>
      <formula>-0.009</formula>
    </cfRule>
  </conditionalFormatting>
  <conditionalFormatting sqref="F5:F154">
    <cfRule type="cellIs" dxfId="34" priority="1" stopIfTrue="1" operator="between">
      <formula>0.009</formula>
      <formula>-0.009</formula>
    </cfRule>
  </conditionalFormatting>
  <conditionalFormatting sqref="F158:F65536">
    <cfRule type="cellIs" dxfId="33" priority="2" stopIfTrue="1" operator="between">
      <formula>0.009</formula>
      <formula>-0.009</formula>
    </cfRule>
  </conditionalFormatting>
  <hyperlinks>
    <hyperlink ref="A99" r:id="rId1" tooltip="https://www.franklintempletonindia.com/downloadsServlet/pdf/product-labels-jg9o5k7l" display="https://www.franklintempletonindia.com/downloadsServlet/pdf/product-labels-jg9o5k7l" xr:uid="{00000000-0004-0000-1C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3"/>
  <sheetViews>
    <sheetView workbookViewId="0">
      <selection sqref="A1:G1"/>
    </sheetView>
  </sheetViews>
  <sheetFormatPr defaultColWidth="9.28515625" defaultRowHeight="11.25" x14ac:dyDescent="0.2"/>
  <cols>
    <col min="1" max="1" width="37.5703125" style="7" bestFit="1" customWidth="1"/>
    <col min="2" max="2" width="49" style="7" bestFit="1" customWidth="1"/>
    <col min="3" max="3" width="25.28515625" style="7" customWidth="1"/>
    <col min="4" max="4" width="16.140625" style="7" customWidth="1"/>
    <col min="5" max="5" width="26.7109375" style="10" customWidth="1"/>
    <col min="6" max="6" width="13.5703125" style="11" bestFit="1" customWidth="1"/>
    <col min="7" max="7" width="4.5703125" style="10" bestFit="1" customWidth="1"/>
    <col min="8" max="16384" width="9.28515625" style="7"/>
  </cols>
  <sheetData>
    <row r="1" spans="1:7" s="1" customFormat="1" ht="15" x14ac:dyDescent="0.2">
      <c r="A1" s="110" t="s">
        <v>1133</v>
      </c>
      <c r="B1" s="111"/>
      <c r="C1" s="111"/>
      <c r="D1" s="111"/>
      <c r="E1" s="111"/>
      <c r="F1" s="111"/>
      <c r="G1" s="111"/>
    </row>
    <row r="2" spans="1:7" s="1" customFormat="1" ht="12" x14ac:dyDescent="0.2">
      <c r="E2" s="5"/>
      <c r="F2" s="9"/>
      <c r="G2" s="10"/>
    </row>
    <row r="3" spans="1:7" s="1" customFormat="1" ht="12" x14ac:dyDescent="0.2">
      <c r="A3" s="8" t="s">
        <v>7</v>
      </c>
      <c r="B3" s="2"/>
      <c r="C3" s="3"/>
      <c r="D3" s="3"/>
      <c r="E3" s="4"/>
      <c r="F3" s="9"/>
      <c r="G3" s="10"/>
    </row>
    <row r="4" spans="1:7" s="1" customFormat="1" ht="33.75" x14ac:dyDescent="0.2">
      <c r="A4" s="6" t="s">
        <v>2</v>
      </c>
      <c r="B4" s="6" t="s">
        <v>0</v>
      </c>
      <c r="C4" s="13" t="s">
        <v>1032</v>
      </c>
      <c r="D4" s="13" t="s">
        <v>1</v>
      </c>
      <c r="E4" s="52" t="s">
        <v>6</v>
      </c>
      <c r="F4" s="12" t="s">
        <v>3</v>
      </c>
      <c r="G4" s="12" t="s">
        <v>5</v>
      </c>
    </row>
    <row r="5" spans="1:7" x14ac:dyDescent="0.2">
      <c r="A5" s="16" t="s">
        <v>28</v>
      </c>
      <c r="B5" s="17"/>
      <c r="C5" s="17"/>
      <c r="D5" s="17"/>
      <c r="E5" s="18"/>
      <c r="F5" s="19"/>
      <c r="G5" s="18"/>
    </row>
    <row r="6" spans="1:7" x14ac:dyDescent="0.2">
      <c r="A6" s="20" t="s">
        <v>29</v>
      </c>
      <c r="B6" s="21"/>
      <c r="C6" s="21"/>
      <c r="D6" s="21"/>
      <c r="E6" s="22"/>
      <c r="F6" s="23"/>
      <c r="G6" s="22"/>
    </row>
    <row r="7" spans="1:7" x14ac:dyDescent="0.2">
      <c r="A7" s="21" t="s">
        <v>1134</v>
      </c>
      <c r="B7" s="21" t="s">
        <v>1135</v>
      </c>
      <c r="C7" s="21" t="s">
        <v>32</v>
      </c>
      <c r="D7" s="24">
        <v>5500</v>
      </c>
      <c r="E7" s="22">
        <v>26814.947499999998</v>
      </c>
      <c r="F7" s="23">
        <v>7.4897142524145996</v>
      </c>
      <c r="G7" s="22">
        <v>6.0551000000000004</v>
      </c>
    </row>
    <row r="8" spans="1:7" x14ac:dyDescent="0.2">
      <c r="A8" s="21" t="s">
        <v>1136</v>
      </c>
      <c r="B8" s="21" t="s">
        <v>1137</v>
      </c>
      <c r="C8" s="21" t="s">
        <v>30</v>
      </c>
      <c r="D8" s="24">
        <v>3500</v>
      </c>
      <c r="E8" s="22">
        <v>17139.395</v>
      </c>
      <c r="F8" s="23">
        <v>4.78722440195952</v>
      </c>
      <c r="G8" s="22">
        <v>6.0949</v>
      </c>
    </row>
    <row r="9" spans="1:7" x14ac:dyDescent="0.2">
      <c r="A9" s="21" t="s">
        <v>1138</v>
      </c>
      <c r="B9" s="21" t="s">
        <v>1139</v>
      </c>
      <c r="C9" s="21" t="s">
        <v>32</v>
      </c>
      <c r="D9" s="24">
        <v>3000</v>
      </c>
      <c r="E9" s="22">
        <v>14591.985000000001</v>
      </c>
      <c r="F9" s="23">
        <v>4.0757043445831798</v>
      </c>
      <c r="G9" s="22">
        <v>6.0750000000000002</v>
      </c>
    </row>
    <row r="10" spans="1:7" x14ac:dyDescent="0.2">
      <c r="A10" s="21" t="s">
        <v>1140</v>
      </c>
      <c r="B10" s="21" t="s">
        <v>1141</v>
      </c>
      <c r="C10" s="21" t="s">
        <v>32</v>
      </c>
      <c r="D10" s="24">
        <v>2200</v>
      </c>
      <c r="E10" s="22">
        <v>10924.771000000001</v>
      </c>
      <c r="F10" s="23">
        <v>3.0514105262770199</v>
      </c>
      <c r="G10" s="22">
        <v>5.8452000000000002</v>
      </c>
    </row>
    <row r="11" spans="1:7" x14ac:dyDescent="0.2">
      <c r="A11" s="21" t="s">
        <v>1142</v>
      </c>
      <c r="B11" s="21" t="s">
        <v>1143</v>
      </c>
      <c r="C11" s="21" t="s">
        <v>31</v>
      </c>
      <c r="D11" s="24">
        <v>2000</v>
      </c>
      <c r="E11" s="22">
        <v>9847.82</v>
      </c>
      <c r="F11" s="23">
        <v>2.7506060867437299</v>
      </c>
      <c r="G11" s="22">
        <v>6.0650000000000004</v>
      </c>
    </row>
    <row r="12" spans="1:7" x14ac:dyDescent="0.2">
      <c r="A12" s="21" t="s">
        <v>1144</v>
      </c>
      <c r="B12" s="21" t="s">
        <v>1145</v>
      </c>
      <c r="C12" s="21" t="s">
        <v>31</v>
      </c>
      <c r="D12" s="24">
        <v>2000</v>
      </c>
      <c r="E12" s="22">
        <v>9836.5499999999993</v>
      </c>
      <c r="F12" s="23">
        <v>2.7474582499029201</v>
      </c>
      <c r="G12" s="22">
        <v>6.0651000000000002</v>
      </c>
    </row>
    <row r="13" spans="1:7" x14ac:dyDescent="0.2">
      <c r="A13" s="21" t="s">
        <v>1146</v>
      </c>
      <c r="B13" s="21" t="s">
        <v>1147</v>
      </c>
      <c r="C13" s="21" t="s">
        <v>31</v>
      </c>
      <c r="D13" s="24">
        <v>2000</v>
      </c>
      <c r="E13" s="22">
        <v>9817.2900000000009</v>
      </c>
      <c r="F13" s="23">
        <v>2.7420787168457901</v>
      </c>
      <c r="G13" s="22">
        <v>6.12</v>
      </c>
    </row>
    <row r="14" spans="1:7" x14ac:dyDescent="0.2">
      <c r="A14" s="21" t="s">
        <v>1148</v>
      </c>
      <c r="B14" s="21" t="s">
        <v>1149</v>
      </c>
      <c r="C14" s="21" t="s">
        <v>1057</v>
      </c>
      <c r="D14" s="24">
        <v>2000</v>
      </c>
      <c r="E14" s="22">
        <v>9796.0300000000007</v>
      </c>
      <c r="F14" s="23">
        <v>2.7361405614566601</v>
      </c>
      <c r="G14" s="22">
        <v>6.0799000000000003</v>
      </c>
    </row>
    <row r="15" spans="1:7" x14ac:dyDescent="0.2">
      <c r="A15" s="21" t="s">
        <v>1150</v>
      </c>
      <c r="B15" s="21" t="s">
        <v>1151</v>
      </c>
      <c r="C15" s="21" t="s">
        <v>32</v>
      </c>
      <c r="D15" s="24">
        <v>2000</v>
      </c>
      <c r="E15" s="22">
        <v>9791.5</v>
      </c>
      <c r="F15" s="23">
        <v>2.73487528187469</v>
      </c>
      <c r="G15" s="22">
        <v>6.1199000000000003</v>
      </c>
    </row>
    <row r="16" spans="1:7" x14ac:dyDescent="0.2">
      <c r="A16" s="21" t="s">
        <v>1152</v>
      </c>
      <c r="B16" s="21" t="s">
        <v>1153</v>
      </c>
      <c r="C16" s="21" t="s">
        <v>32</v>
      </c>
      <c r="D16" s="24">
        <v>1500</v>
      </c>
      <c r="E16" s="22">
        <v>7378.3275000000003</v>
      </c>
      <c r="F16" s="23">
        <v>2.06084925714408</v>
      </c>
      <c r="G16" s="22">
        <v>6.08</v>
      </c>
    </row>
    <row r="17" spans="1:7" x14ac:dyDescent="0.2">
      <c r="A17" s="21" t="s">
        <v>1154</v>
      </c>
      <c r="B17" s="21" t="s">
        <v>1155</v>
      </c>
      <c r="C17" s="21" t="s">
        <v>32</v>
      </c>
      <c r="D17" s="24">
        <v>1500</v>
      </c>
      <c r="E17" s="22">
        <v>7350.21</v>
      </c>
      <c r="F17" s="23">
        <v>2.05299572543412</v>
      </c>
      <c r="G17" s="22">
        <v>6.1474000000000002</v>
      </c>
    </row>
    <row r="18" spans="1:7" x14ac:dyDescent="0.2">
      <c r="A18" s="21" t="s">
        <v>1156</v>
      </c>
      <c r="B18" s="21" t="s">
        <v>1157</v>
      </c>
      <c r="C18" s="21" t="s">
        <v>31</v>
      </c>
      <c r="D18" s="24">
        <v>1500</v>
      </c>
      <c r="E18" s="22">
        <v>7317.1949999999997</v>
      </c>
      <c r="F18" s="23">
        <v>2.0437742672886801</v>
      </c>
      <c r="G18" s="22">
        <v>6.12</v>
      </c>
    </row>
    <row r="19" spans="1:7" x14ac:dyDescent="0.2">
      <c r="A19" s="21" t="s">
        <v>1158</v>
      </c>
      <c r="B19" s="21" t="s">
        <v>1159</v>
      </c>
      <c r="C19" s="21" t="s">
        <v>32</v>
      </c>
      <c r="D19" s="24">
        <v>1500</v>
      </c>
      <c r="E19" s="22">
        <v>7312.5675000000001</v>
      </c>
      <c r="F19" s="23">
        <v>2.0424817548680201</v>
      </c>
      <c r="G19" s="22">
        <v>6.0750000000000002</v>
      </c>
    </row>
    <row r="20" spans="1:7" x14ac:dyDescent="0.2">
      <c r="A20" s="21" t="s">
        <v>1160</v>
      </c>
      <c r="B20" s="21" t="s">
        <v>1161</v>
      </c>
      <c r="C20" s="21" t="s">
        <v>30</v>
      </c>
      <c r="D20" s="24">
        <v>1500</v>
      </c>
      <c r="E20" s="22">
        <v>7302.93</v>
      </c>
      <c r="F20" s="23">
        <v>2.0397898935057102</v>
      </c>
      <c r="G20" s="22">
        <v>6.08</v>
      </c>
    </row>
    <row r="21" spans="1:7" x14ac:dyDescent="0.2">
      <c r="A21" s="21" t="s">
        <v>1162</v>
      </c>
      <c r="B21" s="21" t="s">
        <v>1163</v>
      </c>
      <c r="C21" s="21" t="s">
        <v>32</v>
      </c>
      <c r="D21" s="24">
        <v>1500</v>
      </c>
      <c r="E21" s="22">
        <v>7302.54</v>
      </c>
      <c r="F21" s="23">
        <v>2.0396809621509702</v>
      </c>
      <c r="G21" s="22">
        <v>6.0548999999999999</v>
      </c>
    </row>
    <row r="22" spans="1:7" x14ac:dyDescent="0.2">
      <c r="A22" s="21" t="s">
        <v>1164</v>
      </c>
      <c r="B22" s="21" t="s">
        <v>1165</v>
      </c>
      <c r="C22" s="21" t="s">
        <v>32</v>
      </c>
      <c r="D22" s="24">
        <v>1000</v>
      </c>
      <c r="E22" s="22">
        <v>4919.6899999999996</v>
      </c>
      <c r="F22" s="23">
        <v>1.37412435025135</v>
      </c>
      <c r="G22" s="22">
        <v>6.0799000000000003</v>
      </c>
    </row>
    <row r="23" spans="1:7" x14ac:dyDescent="0.2">
      <c r="A23" s="21" t="s">
        <v>1166</v>
      </c>
      <c r="B23" s="21" t="s">
        <v>1167</v>
      </c>
      <c r="C23" s="21" t="s">
        <v>30</v>
      </c>
      <c r="D23" s="24">
        <v>1000</v>
      </c>
      <c r="E23" s="22">
        <v>4912.5150000000003</v>
      </c>
      <c r="F23" s="23">
        <v>1.37212029263531</v>
      </c>
      <c r="G23" s="22">
        <v>6.0749000000000004</v>
      </c>
    </row>
    <row r="24" spans="1:7" x14ac:dyDescent="0.2">
      <c r="A24" s="21" t="s">
        <v>1168</v>
      </c>
      <c r="B24" s="21" t="s">
        <v>1169</v>
      </c>
      <c r="C24" s="21" t="s">
        <v>32</v>
      </c>
      <c r="D24" s="24">
        <v>1000</v>
      </c>
      <c r="E24" s="22">
        <v>4903.21</v>
      </c>
      <c r="F24" s="23">
        <v>1.36952130223569</v>
      </c>
      <c r="G24" s="22">
        <v>6.0548999999999999</v>
      </c>
    </row>
    <row r="25" spans="1:7" x14ac:dyDescent="0.2">
      <c r="A25" s="21" t="s">
        <v>58</v>
      </c>
      <c r="B25" s="21" t="s">
        <v>57</v>
      </c>
      <c r="C25" s="21" t="s">
        <v>30</v>
      </c>
      <c r="D25" s="24">
        <v>1000</v>
      </c>
      <c r="E25" s="22">
        <v>4895.6149999999998</v>
      </c>
      <c r="F25" s="23">
        <v>1.3673999339299401</v>
      </c>
      <c r="G25" s="22">
        <v>6.0800999999999998</v>
      </c>
    </row>
    <row r="26" spans="1:7" x14ac:dyDescent="0.2">
      <c r="A26" s="21" t="s">
        <v>1170</v>
      </c>
      <c r="B26" s="21" t="s">
        <v>1171</v>
      </c>
      <c r="C26" s="21" t="s">
        <v>31</v>
      </c>
      <c r="D26" s="24">
        <v>1000</v>
      </c>
      <c r="E26" s="22">
        <v>4895.28</v>
      </c>
      <c r="F26" s="23">
        <v>1.36730636468933</v>
      </c>
      <c r="G26" s="22">
        <v>6.1001000000000003</v>
      </c>
    </row>
    <row r="27" spans="1:7" x14ac:dyDescent="0.2">
      <c r="A27" s="21" t="s">
        <v>1172</v>
      </c>
      <c r="B27" s="21" t="s">
        <v>1173</v>
      </c>
      <c r="C27" s="21" t="s">
        <v>32</v>
      </c>
      <c r="D27" s="24">
        <v>1000</v>
      </c>
      <c r="E27" s="22">
        <v>4886.5150000000003</v>
      </c>
      <c r="F27" s="23">
        <v>1.3648582023193501</v>
      </c>
      <c r="G27" s="22">
        <v>6.0548999999999999</v>
      </c>
    </row>
    <row r="28" spans="1:7" x14ac:dyDescent="0.2">
      <c r="A28" s="21" t="s">
        <v>1174</v>
      </c>
      <c r="B28" s="21" t="s">
        <v>1175</v>
      </c>
      <c r="C28" s="21" t="s">
        <v>30</v>
      </c>
      <c r="D28" s="24">
        <v>1000</v>
      </c>
      <c r="E28" s="22">
        <v>4878.6149999999998</v>
      </c>
      <c r="F28" s="23">
        <v>1.3626516441079599</v>
      </c>
      <c r="G28" s="22">
        <v>6.0949999999999998</v>
      </c>
    </row>
    <row r="29" spans="1:7" x14ac:dyDescent="0.2">
      <c r="A29" s="21" t="s">
        <v>1176</v>
      </c>
      <c r="B29" s="21" t="s">
        <v>1177</v>
      </c>
      <c r="C29" s="21" t="s">
        <v>32</v>
      </c>
      <c r="D29" s="24">
        <v>1000</v>
      </c>
      <c r="E29" s="22">
        <v>4874.1549999999997</v>
      </c>
      <c r="F29" s="23">
        <v>1.36140591630761</v>
      </c>
      <c r="G29" s="22">
        <v>6.08</v>
      </c>
    </row>
    <row r="30" spans="1:7" x14ac:dyDescent="0.2">
      <c r="A30" s="21" t="s">
        <v>1178</v>
      </c>
      <c r="B30" s="21" t="s">
        <v>1179</v>
      </c>
      <c r="C30" s="21" t="s">
        <v>31</v>
      </c>
      <c r="D30" s="24">
        <v>1000</v>
      </c>
      <c r="E30" s="22">
        <v>4869.08</v>
      </c>
      <c r="F30" s="23">
        <v>1.35998841214016</v>
      </c>
      <c r="G30" s="22">
        <v>6.1340000000000003</v>
      </c>
    </row>
    <row r="31" spans="1:7" x14ac:dyDescent="0.2">
      <c r="A31" s="21" t="s">
        <v>1180</v>
      </c>
      <c r="B31" s="21" t="s">
        <v>1181</v>
      </c>
      <c r="C31" s="21" t="s">
        <v>31</v>
      </c>
      <c r="D31" s="24">
        <v>1000</v>
      </c>
      <c r="E31" s="22">
        <v>4866.59</v>
      </c>
      <c r="F31" s="23">
        <v>1.3592929273368299</v>
      </c>
      <c r="G31" s="22">
        <v>6.1386000000000003</v>
      </c>
    </row>
    <row r="32" spans="1:7" x14ac:dyDescent="0.2">
      <c r="A32" s="21" t="s">
        <v>1182</v>
      </c>
      <c r="B32" s="21" t="s">
        <v>1183</v>
      </c>
      <c r="C32" s="21" t="s">
        <v>30</v>
      </c>
      <c r="D32" s="24">
        <v>1000</v>
      </c>
      <c r="E32" s="22">
        <v>4863.9949999999999</v>
      </c>
      <c r="F32" s="23">
        <v>1.35856811486106</v>
      </c>
      <c r="G32" s="22">
        <v>6.0750000000000002</v>
      </c>
    </row>
    <row r="33" spans="1:9" x14ac:dyDescent="0.2">
      <c r="A33" s="21" t="s">
        <v>1184</v>
      </c>
      <c r="B33" s="21" t="s">
        <v>1185</v>
      </c>
      <c r="C33" s="21" t="s">
        <v>30</v>
      </c>
      <c r="D33" s="24">
        <v>1000</v>
      </c>
      <c r="E33" s="22">
        <v>4859.16</v>
      </c>
      <c r="F33" s="23">
        <v>1.3572176453734599</v>
      </c>
      <c r="G33" s="22">
        <v>6.0800999999999998</v>
      </c>
    </row>
    <row r="34" spans="1:9" x14ac:dyDescent="0.2">
      <c r="A34" s="21" t="s">
        <v>1186</v>
      </c>
      <c r="B34" s="21" t="s">
        <v>1187</v>
      </c>
      <c r="C34" s="21" t="s">
        <v>32</v>
      </c>
      <c r="D34" s="24">
        <v>1000</v>
      </c>
      <c r="E34" s="22">
        <v>4858.49</v>
      </c>
      <c r="F34" s="23">
        <v>1.3570305068922399</v>
      </c>
      <c r="G34" s="22">
        <v>6.0750000000000002</v>
      </c>
    </row>
    <row r="35" spans="1:9" x14ac:dyDescent="0.2">
      <c r="A35" s="21" t="s">
        <v>1188</v>
      </c>
      <c r="B35" s="21" t="s">
        <v>1189</v>
      </c>
      <c r="C35" s="21" t="s">
        <v>32</v>
      </c>
      <c r="D35" s="24">
        <v>1000</v>
      </c>
      <c r="E35" s="22">
        <v>4858.375</v>
      </c>
      <c r="F35" s="23">
        <v>1.35699838610815</v>
      </c>
      <c r="G35" s="22">
        <v>6.08</v>
      </c>
    </row>
    <row r="36" spans="1:9" x14ac:dyDescent="0.2">
      <c r="A36" s="21" t="s">
        <v>1190</v>
      </c>
      <c r="B36" s="21" t="s">
        <v>1191</v>
      </c>
      <c r="C36" s="21" t="s">
        <v>30</v>
      </c>
      <c r="D36" s="24">
        <v>1000</v>
      </c>
      <c r="E36" s="22">
        <v>4857.25</v>
      </c>
      <c r="F36" s="23">
        <v>1.3566841610464</v>
      </c>
      <c r="G36" s="22">
        <v>6.0949999999999998</v>
      </c>
    </row>
    <row r="37" spans="1:9" x14ac:dyDescent="0.2">
      <c r="A37" s="21" t="s">
        <v>1192</v>
      </c>
      <c r="B37" s="21" t="s">
        <v>1193</v>
      </c>
      <c r="C37" s="21" t="s">
        <v>32</v>
      </c>
      <c r="D37" s="24">
        <v>800</v>
      </c>
      <c r="E37" s="22">
        <v>3894.98</v>
      </c>
      <c r="F37" s="23">
        <v>1.08791140534099</v>
      </c>
      <c r="G37" s="22">
        <v>6.0750000000000002</v>
      </c>
    </row>
    <row r="38" spans="1:9" x14ac:dyDescent="0.2">
      <c r="A38" s="21" t="s">
        <v>1194</v>
      </c>
      <c r="B38" s="21" t="s">
        <v>1195</v>
      </c>
      <c r="C38" s="21" t="s">
        <v>31</v>
      </c>
      <c r="D38" s="24">
        <v>500</v>
      </c>
      <c r="E38" s="22">
        <v>2433.8924999999999</v>
      </c>
      <c r="F38" s="23">
        <v>0.67981335209009797</v>
      </c>
      <c r="G38" s="22">
        <v>6.0822000000000003</v>
      </c>
    </row>
    <row r="39" spans="1:9" x14ac:dyDescent="0.2">
      <c r="A39" s="21" t="s">
        <v>1196</v>
      </c>
      <c r="B39" s="21" t="s">
        <v>1197</v>
      </c>
      <c r="C39" s="21" t="s">
        <v>32</v>
      </c>
      <c r="D39" s="24">
        <v>100</v>
      </c>
      <c r="E39" s="22">
        <v>487.49450000000002</v>
      </c>
      <c r="F39" s="23">
        <v>0.13616265721287499</v>
      </c>
      <c r="G39" s="22">
        <v>6.08</v>
      </c>
    </row>
    <row r="40" spans="1:9" x14ac:dyDescent="0.2">
      <c r="A40" s="20" t="s">
        <v>27</v>
      </c>
      <c r="B40" s="20"/>
      <c r="C40" s="20"/>
      <c r="D40" s="20"/>
      <c r="E40" s="25">
        <f>SUM(E6:E39)</f>
        <v>242538.96049999999</v>
      </c>
      <c r="F40" s="26">
        <f>SUM(F6:F39)</f>
        <v>67.743839857328496</v>
      </c>
      <c r="G40" s="25"/>
      <c r="H40" s="14"/>
      <c r="I40" s="14"/>
    </row>
    <row r="41" spans="1:9" x14ac:dyDescent="0.2">
      <c r="A41" s="21"/>
      <c r="B41" s="21"/>
      <c r="C41" s="21"/>
      <c r="D41" s="21"/>
      <c r="E41" s="22"/>
      <c r="F41" s="23"/>
      <c r="G41" s="22"/>
    </row>
    <row r="42" spans="1:9" x14ac:dyDescent="0.2">
      <c r="A42" s="20" t="s">
        <v>1054</v>
      </c>
      <c r="B42" s="21"/>
      <c r="C42" s="21"/>
      <c r="D42" s="21"/>
      <c r="E42" s="22"/>
      <c r="F42" s="23"/>
      <c r="G42" s="22"/>
    </row>
    <row r="43" spans="1:9" x14ac:dyDescent="0.2">
      <c r="A43" s="21" t="s">
        <v>1198</v>
      </c>
      <c r="B43" s="21" t="s">
        <v>1468</v>
      </c>
      <c r="C43" s="21" t="s">
        <v>32</v>
      </c>
      <c r="D43" s="24">
        <v>2000</v>
      </c>
      <c r="E43" s="22">
        <v>9769.34</v>
      </c>
      <c r="F43" s="23">
        <v>2.72868574643616</v>
      </c>
      <c r="G43" s="22">
        <v>6.9499000000000004</v>
      </c>
    </row>
    <row r="44" spans="1:9" x14ac:dyDescent="0.2">
      <c r="A44" s="21" t="s">
        <v>1199</v>
      </c>
      <c r="B44" s="21" t="s">
        <v>1467</v>
      </c>
      <c r="C44" s="21" t="s">
        <v>32</v>
      </c>
      <c r="D44" s="24">
        <v>2000</v>
      </c>
      <c r="E44" s="22">
        <v>9745.0400000000009</v>
      </c>
      <c r="F44" s="23">
        <v>2.7218984851024</v>
      </c>
      <c r="G44" s="22">
        <v>6.7249999999999996</v>
      </c>
    </row>
    <row r="45" spans="1:9" x14ac:dyDescent="0.2">
      <c r="A45" s="21" t="s">
        <v>1200</v>
      </c>
      <c r="B45" s="21" t="s">
        <v>1466</v>
      </c>
      <c r="C45" s="21" t="s">
        <v>1057</v>
      </c>
      <c r="D45" s="24">
        <v>2000</v>
      </c>
      <c r="E45" s="22">
        <v>9708.82</v>
      </c>
      <c r="F45" s="23">
        <v>2.7117818346699298</v>
      </c>
      <c r="G45" s="22">
        <v>6.8849</v>
      </c>
    </row>
    <row r="46" spans="1:9" x14ac:dyDescent="0.2">
      <c r="A46" s="21" t="s">
        <v>1201</v>
      </c>
      <c r="B46" s="21" t="s">
        <v>1465</v>
      </c>
      <c r="C46" s="21" t="s">
        <v>1057</v>
      </c>
      <c r="D46" s="24">
        <v>2000</v>
      </c>
      <c r="E46" s="22">
        <v>9702.82</v>
      </c>
      <c r="F46" s="23">
        <v>2.7101059676739401</v>
      </c>
      <c r="G46" s="22">
        <v>6.6150000000000002</v>
      </c>
    </row>
    <row r="47" spans="1:9" x14ac:dyDescent="0.2">
      <c r="A47" s="21" t="s">
        <v>1202</v>
      </c>
      <c r="B47" s="21" t="s">
        <v>1464</v>
      </c>
      <c r="C47" s="21" t="s">
        <v>32</v>
      </c>
      <c r="D47" s="24">
        <v>2000</v>
      </c>
      <c r="E47" s="22">
        <v>9563.76</v>
      </c>
      <c r="F47" s="23">
        <v>2.6712649569301798</v>
      </c>
      <c r="G47" s="22">
        <v>7.0250000000000004</v>
      </c>
    </row>
    <row r="48" spans="1:9" x14ac:dyDescent="0.2">
      <c r="A48" s="21" t="s">
        <v>1203</v>
      </c>
      <c r="B48" s="21" t="s">
        <v>1463</v>
      </c>
      <c r="C48" s="21" t="s">
        <v>32</v>
      </c>
      <c r="D48" s="24">
        <v>2000</v>
      </c>
      <c r="E48" s="22">
        <v>9555.0400000000009</v>
      </c>
      <c r="F48" s="23">
        <v>2.6688293635626801</v>
      </c>
      <c r="G48" s="22">
        <v>6.7450999999999999</v>
      </c>
    </row>
    <row r="49" spans="1:9" x14ac:dyDescent="0.2">
      <c r="A49" s="21" t="s">
        <v>1204</v>
      </c>
      <c r="B49" s="21" t="s">
        <v>1462</v>
      </c>
      <c r="C49" s="21" t="s">
        <v>1057</v>
      </c>
      <c r="D49" s="24">
        <v>1500</v>
      </c>
      <c r="E49" s="22">
        <v>7359.9825000000001</v>
      </c>
      <c r="F49" s="23">
        <v>2.0557252938038402</v>
      </c>
      <c r="G49" s="22">
        <v>6.1997999999999998</v>
      </c>
    </row>
    <row r="50" spans="1:9" x14ac:dyDescent="0.2">
      <c r="A50" s="21" t="s">
        <v>1205</v>
      </c>
      <c r="B50" s="21" t="s">
        <v>1461</v>
      </c>
      <c r="C50" s="21" t="s">
        <v>32</v>
      </c>
      <c r="D50" s="24">
        <v>1400</v>
      </c>
      <c r="E50" s="22">
        <v>6980.1760000000004</v>
      </c>
      <c r="F50" s="23">
        <v>1.94964109743501</v>
      </c>
      <c r="G50" s="22">
        <v>6.4787999999999997</v>
      </c>
    </row>
    <row r="51" spans="1:9" x14ac:dyDescent="0.2">
      <c r="A51" s="21" t="s">
        <v>1206</v>
      </c>
      <c r="B51" s="21" t="s">
        <v>1460</v>
      </c>
      <c r="C51" s="21" t="s">
        <v>31</v>
      </c>
      <c r="D51" s="24">
        <v>1000</v>
      </c>
      <c r="E51" s="22">
        <v>4886.4750000000004</v>
      </c>
      <c r="F51" s="23">
        <v>1.36484702987271</v>
      </c>
      <c r="G51" s="22">
        <v>6.625</v>
      </c>
    </row>
    <row r="52" spans="1:9" x14ac:dyDescent="0.2">
      <c r="A52" s="21" t="s">
        <v>1207</v>
      </c>
      <c r="B52" s="21" t="s">
        <v>1459</v>
      </c>
      <c r="C52" s="21" t="s">
        <v>30</v>
      </c>
      <c r="D52" s="24">
        <v>1000</v>
      </c>
      <c r="E52" s="22">
        <v>4846.7349999999997</v>
      </c>
      <c r="F52" s="23">
        <v>1.35374720413593</v>
      </c>
      <c r="G52" s="22">
        <v>7.4950000000000001</v>
      </c>
    </row>
    <row r="53" spans="1:9" x14ac:dyDescent="0.2">
      <c r="A53" s="21" t="s">
        <v>1208</v>
      </c>
      <c r="B53" s="21" t="s">
        <v>1458</v>
      </c>
      <c r="C53" s="21" t="s">
        <v>32</v>
      </c>
      <c r="D53" s="24">
        <v>500</v>
      </c>
      <c r="E53" s="22">
        <v>2434.6975000000002</v>
      </c>
      <c r="F53" s="23">
        <v>0.68003819757872697</v>
      </c>
      <c r="G53" s="22">
        <v>6.6148999999999996</v>
      </c>
    </row>
    <row r="54" spans="1:9" x14ac:dyDescent="0.2">
      <c r="A54" s="20" t="s">
        <v>27</v>
      </c>
      <c r="B54" s="20"/>
      <c r="C54" s="20"/>
      <c r="D54" s="20"/>
      <c r="E54" s="25">
        <f>SUM(E42:E53)</f>
        <v>84552.886000000013</v>
      </c>
      <c r="F54" s="26">
        <f>SUM(F42:F53)</f>
        <v>23.616565177201508</v>
      </c>
      <c r="G54" s="25"/>
      <c r="H54" s="14"/>
      <c r="I54" s="14"/>
    </row>
    <row r="55" spans="1:9" x14ac:dyDescent="0.2">
      <c r="A55" s="21"/>
      <c r="B55" s="21"/>
      <c r="C55" s="21"/>
      <c r="D55" s="21"/>
      <c r="E55" s="22"/>
      <c r="F55" s="23"/>
      <c r="G55" s="22"/>
    </row>
    <row r="56" spans="1:9" x14ac:dyDescent="0.2">
      <c r="A56" s="20" t="s">
        <v>33</v>
      </c>
      <c r="B56" s="21"/>
      <c r="C56" s="21"/>
      <c r="D56" s="21"/>
      <c r="E56" s="22"/>
      <c r="F56" s="23"/>
      <c r="G56" s="22"/>
    </row>
    <row r="57" spans="1:9" x14ac:dyDescent="0.2">
      <c r="A57" s="21" t="s">
        <v>1209</v>
      </c>
      <c r="B57" s="21" t="s">
        <v>1455</v>
      </c>
      <c r="C57" s="21" t="s">
        <v>35</v>
      </c>
      <c r="D57" s="24">
        <v>22500000</v>
      </c>
      <c r="E57" s="22">
        <v>21986.415000000001</v>
      </c>
      <c r="F57" s="23">
        <v>6.1410512097777596</v>
      </c>
      <c r="G57" s="22">
        <v>5.5007999999999999</v>
      </c>
    </row>
    <row r="58" spans="1:9" x14ac:dyDescent="0.2">
      <c r="A58" s="21" t="s">
        <v>1210</v>
      </c>
      <c r="B58" s="21" t="s">
        <v>1456</v>
      </c>
      <c r="C58" s="21" t="s">
        <v>35</v>
      </c>
      <c r="D58" s="24">
        <v>15000000</v>
      </c>
      <c r="E58" s="22">
        <v>14874.06</v>
      </c>
      <c r="F58" s="23">
        <v>4.1544910417322196</v>
      </c>
      <c r="G58" s="22">
        <v>5.4218999999999999</v>
      </c>
    </row>
    <row r="59" spans="1:9" x14ac:dyDescent="0.2">
      <c r="A59" s="21" t="s">
        <v>1211</v>
      </c>
      <c r="B59" s="21" t="s">
        <v>1457</v>
      </c>
      <c r="C59" s="21" t="s">
        <v>35</v>
      </c>
      <c r="D59" s="24">
        <v>5000000</v>
      </c>
      <c r="E59" s="22">
        <v>4880.3500000000004</v>
      </c>
      <c r="F59" s="23">
        <v>1.36313624898097</v>
      </c>
      <c r="G59" s="22">
        <v>5.5237999999999996</v>
      </c>
    </row>
    <row r="60" spans="1:9" x14ac:dyDescent="0.2">
      <c r="A60" s="21" t="s">
        <v>1212</v>
      </c>
      <c r="B60" s="21" t="s">
        <v>1213</v>
      </c>
      <c r="C60" s="21" t="s">
        <v>35</v>
      </c>
      <c r="D60" s="24">
        <v>1500000</v>
      </c>
      <c r="E60" s="22">
        <v>1499.8109999999999</v>
      </c>
      <c r="F60" s="23">
        <v>0.41891395918743402</v>
      </c>
      <c r="G60" s="22">
        <v>4.6177999999999999</v>
      </c>
    </row>
    <row r="61" spans="1:9" x14ac:dyDescent="0.2">
      <c r="A61" s="21" t="s">
        <v>1214</v>
      </c>
      <c r="B61" s="21" t="s">
        <v>1215</v>
      </c>
      <c r="C61" s="21" t="s">
        <v>35</v>
      </c>
      <c r="D61" s="24">
        <v>316500</v>
      </c>
      <c r="E61" s="22">
        <v>311.20273950000001</v>
      </c>
      <c r="F61" s="23">
        <v>8.6922400031684402E-2</v>
      </c>
      <c r="G61" s="22">
        <v>5.4981999999999998</v>
      </c>
    </row>
    <row r="62" spans="1:9" x14ac:dyDescent="0.2">
      <c r="A62" s="20" t="s">
        <v>27</v>
      </c>
      <c r="B62" s="20"/>
      <c r="C62" s="20"/>
      <c r="D62" s="20"/>
      <c r="E62" s="25">
        <f>SUM(E56:E61)</f>
        <v>43551.838739499995</v>
      </c>
      <c r="F62" s="26">
        <f>SUM(F56:F61)</f>
        <v>12.164514859710065</v>
      </c>
      <c r="G62" s="25"/>
      <c r="H62" s="14"/>
      <c r="I62" s="14"/>
    </row>
    <row r="63" spans="1:9" x14ac:dyDescent="0.2">
      <c r="A63" s="21"/>
      <c r="B63" s="21"/>
      <c r="C63" s="21"/>
      <c r="D63" s="21"/>
      <c r="E63" s="22"/>
      <c r="F63" s="23"/>
      <c r="G63" s="22"/>
    </row>
    <row r="64" spans="1:9" x14ac:dyDescent="0.2">
      <c r="A64" s="20" t="s">
        <v>34</v>
      </c>
      <c r="B64" s="21"/>
      <c r="C64" s="21"/>
      <c r="D64" s="21"/>
      <c r="E64" s="22"/>
      <c r="F64" s="23"/>
      <c r="G64" s="22"/>
    </row>
    <row r="65" spans="1:9" x14ac:dyDescent="0.2">
      <c r="A65" s="21" t="s">
        <v>1216</v>
      </c>
      <c r="B65" s="21" t="s">
        <v>1217</v>
      </c>
      <c r="C65" s="21" t="s">
        <v>35</v>
      </c>
      <c r="D65" s="24">
        <v>2860000</v>
      </c>
      <c r="E65" s="22">
        <v>2902.3562821999999</v>
      </c>
      <c r="F65" s="23">
        <v>0.81066051732446498</v>
      </c>
      <c r="G65" s="22">
        <v>5.91615</v>
      </c>
    </row>
    <row r="66" spans="1:9" x14ac:dyDescent="0.2">
      <c r="A66" s="21" t="s">
        <v>1218</v>
      </c>
      <c r="B66" s="21" t="s">
        <v>1219</v>
      </c>
      <c r="C66" s="21" t="s">
        <v>35</v>
      </c>
      <c r="D66" s="24">
        <v>2000000</v>
      </c>
      <c r="E66" s="22">
        <v>2046.0033332999999</v>
      </c>
      <c r="F66" s="23">
        <v>0.57147157666091997</v>
      </c>
      <c r="G66" s="22">
        <v>5.7901499999999997</v>
      </c>
    </row>
    <row r="67" spans="1:9" x14ac:dyDescent="0.2">
      <c r="A67" s="20" t="s">
        <v>27</v>
      </c>
      <c r="B67" s="20"/>
      <c r="C67" s="20"/>
      <c r="D67" s="20"/>
      <c r="E67" s="25">
        <f>SUM(E65:E66)</f>
        <v>4948.3596154999996</v>
      </c>
      <c r="F67" s="26">
        <f>SUM(F65:F66)</f>
        <v>1.3821320939853849</v>
      </c>
      <c r="G67" s="25"/>
      <c r="H67" s="14"/>
      <c r="I67" s="14"/>
    </row>
    <row r="68" spans="1:9" x14ac:dyDescent="0.2">
      <c r="A68" s="21"/>
      <c r="B68" s="21"/>
      <c r="C68" s="21"/>
      <c r="D68" s="21"/>
      <c r="E68" s="22"/>
      <c r="F68" s="23"/>
      <c r="G68" s="22"/>
    </row>
    <row r="69" spans="1:9" x14ac:dyDescent="0.2">
      <c r="A69" s="20" t="s">
        <v>1438</v>
      </c>
      <c r="B69" s="21"/>
      <c r="C69" s="21"/>
      <c r="D69" s="21"/>
      <c r="E69" s="22"/>
      <c r="F69" s="23"/>
      <c r="G69" s="22"/>
    </row>
    <row r="70" spans="1:9" x14ac:dyDescent="0.2">
      <c r="A70" s="21" t="s">
        <v>1080</v>
      </c>
      <c r="B70" s="21" t="s">
        <v>1081</v>
      </c>
      <c r="C70" s="21" t="s">
        <v>1082</v>
      </c>
      <c r="D70" s="24">
        <v>8236.3259999999991</v>
      </c>
      <c r="E70" s="22">
        <v>937.74973829999999</v>
      </c>
      <c r="F70" s="23">
        <v>0.261923972819397</v>
      </c>
      <c r="G70" s="22">
        <v>5.62</v>
      </c>
    </row>
    <row r="71" spans="1:9" x14ac:dyDescent="0.2">
      <c r="A71" s="20" t="s">
        <v>27</v>
      </c>
      <c r="B71" s="20"/>
      <c r="C71" s="20"/>
      <c r="D71" s="20"/>
      <c r="E71" s="25">
        <f>SUM(E70:E70)</f>
        <v>937.74973829999999</v>
      </c>
      <c r="F71" s="26">
        <f>SUM(F70:F70)</f>
        <v>0.261923972819397</v>
      </c>
      <c r="G71" s="25"/>
      <c r="H71" s="14"/>
      <c r="I71" s="14"/>
    </row>
    <row r="72" spans="1:9" x14ac:dyDescent="0.2">
      <c r="A72" s="21"/>
      <c r="B72" s="21"/>
      <c r="C72" s="21"/>
      <c r="D72" s="21"/>
      <c r="E72" s="22"/>
      <c r="F72" s="23"/>
      <c r="G72" s="22"/>
    </row>
    <row r="73" spans="1:9" x14ac:dyDescent="0.2">
      <c r="A73" s="20" t="s">
        <v>37</v>
      </c>
      <c r="B73" s="20"/>
      <c r="C73" s="20"/>
      <c r="D73" s="20"/>
      <c r="E73" s="25">
        <f>E40+E54+E62+E67+E71</f>
        <v>376529.79459329997</v>
      </c>
      <c r="F73" s="26">
        <f>F40+F54+F62+F67+F71</f>
        <v>105.16897596104486</v>
      </c>
      <c r="G73" s="25"/>
      <c r="H73" s="14"/>
      <c r="I73" s="14"/>
    </row>
    <row r="74" spans="1:9" x14ac:dyDescent="0.2">
      <c r="A74" s="20"/>
      <c r="B74" s="20"/>
      <c r="C74" s="20"/>
      <c r="D74" s="20"/>
      <c r="E74" s="25"/>
      <c r="F74" s="26"/>
      <c r="G74" s="25"/>
      <c r="H74" s="14"/>
      <c r="I74" s="14"/>
    </row>
    <row r="75" spans="1:9" x14ac:dyDescent="0.2">
      <c r="A75" s="20" t="s">
        <v>39</v>
      </c>
      <c r="B75" s="20"/>
      <c r="C75" s="20"/>
      <c r="D75" s="20"/>
      <c r="E75" s="25">
        <f>E77-(E40+E54+E62+E67+E71)</f>
        <v>-18506.155822899949</v>
      </c>
      <c r="F75" s="26">
        <f>F77-(F40+F54+F62+F67+F71)</f>
        <v>-5.1689759610448647</v>
      </c>
      <c r="G75" s="25"/>
      <c r="H75" s="14"/>
      <c r="I75" s="14"/>
    </row>
    <row r="76" spans="1:9" x14ac:dyDescent="0.2">
      <c r="A76" s="20"/>
      <c r="B76" s="20"/>
      <c r="C76" s="20"/>
      <c r="D76" s="20"/>
      <c r="E76" s="25"/>
      <c r="F76" s="26"/>
      <c r="G76" s="25"/>
      <c r="H76" s="14"/>
      <c r="I76" s="14"/>
    </row>
    <row r="77" spans="1:9" x14ac:dyDescent="0.2">
      <c r="A77" s="27" t="s">
        <v>38</v>
      </c>
      <c r="B77" s="27"/>
      <c r="C77" s="27"/>
      <c r="D77" s="27"/>
      <c r="E77" s="28">
        <v>358023.63877040002</v>
      </c>
      <c r="F77" s="29">
        <v>100</v>
      </c>
      <c r="G77" s="28"/>
      <c r="H77" s="14"/>
      <c r="I77" s="14"/>
    </row>
    <row r="78" spans="1:9" x14ac:dyDescent="0.2">
      <c r="A78" s="57" t="s">
        <v>1495</v>
      </c>
    </row>
    <row r="79" spans="1:9" x14ac:dyDescent="0.2">
      <c r="A79" s="57" t="s">
        <v>1496</v>
      </c>
    </row>
    <row r="80" spans="1:9" x14ac:dyDescent="0.2">
      <c r="A80" s="57"/>
    </row>
    <row r="82" spans="1:4" x14ac:dyDescent="0.2">
      <c r="A82" s="14" t="s">
        <v>1083</v>
      </c>
    </row>
    <row r="83" spans="1:4" x14ac:dyDescent="0.2">
      <c r="A83" s="14" t="s">
        <v>40</v>
      </c>
    </row>
    <row r="84" spans="1:4" x14ac:dyDescent="0.2">
      <c r="A84" s="14" t="s">
        <v>1439</v>
      </c>
    </row>
    <row r="85" spans="1:4" x14ac:dyDescent="0.2">
      <c r="A85" s="14"/>
    </row>
    <row r="86" spans="1:4" x14ac:dyDescent="0.2">
      <c r="A86" s="14" t="s">
        <v>1220</v>
      </c>
    </row>
    <row r="87" spans="1:4" x14ac:dyDescent="0.2">
      <c r="A87" s="14" t="s">
        <v>1221</v>
      </c>
    </row>
    <row r="89" spans="1:4" x14ac:dyDescent="0.2">
      <c r="A89" s="14" t="s">
        <v>41</v>
      </c>
    </row>
    <row r="90" spans="1:4" x14ac:dyDescent="0.2">
      <c r="A90" s="14" t="s">
        <v>42</v>
      </c>
    </row>
    <row r="91" spans="1:4" x14ac:dyDescent="0.2">
      <c r="A91" s="14" t="s">
        <v>43</v>
      </c>
      <c r="B91" s="14"/>
      <c r="C91" s="30" t="s">
        <v>987</v>
      </c>
      <c r="D91" s="30" t="s">
        <v>44</v>
      </c>
    </row>
    <row r="92" spans="1:4" x14ac:dyDescent="0.2">
      <c r="A92" s="7" t="s">
        <v>1222</v>
      </c>
      <c r="C92" s="31">
        <v>49.211799999999997</v>
      </c>
      <c r="D92" s="31">
        <v>51.045900000000003</v>
      </c>
    </row>
    <row r="93" spans="1:4" x14ac:dyDescent="0.2">
      <c r="A93" s="7" t="s">
        <v>1223</v>
      </c>
      <c r="C93" s="31">
        <v>10.061400000000001</v>
      </c>
      <c r="D93" s="31">
        <v>10.1027</v>
      </c>
    </row>
    <row r="94" spans="1:4" x14ac:dyDescent="0.2">
      <c r="A94" s="7" t="s">
        <v>1224</v>
      </c>
      <c r="C94" s="31">
        <v>10.0501</v>
      </c>
      <c r="D94" s="31">
        <v>10.094099999999999</v>
      </c>
    </row>
    <row r="95" spans="1:4" x14ac:dyDescent="0.2">
      <c r="A95" s="7" t="s">
        <v>1225</v>
      </c>
      <c r="C95" s="31">
        <v>10.4877</v>
      </c>
      <c r="D95" s="31">
        <v>10.5288</v>
      </c>
    </row>
    <row r="96" spans="1:4" x14ac:dyDescent="0.2">
      <c r="A96" s="7" t="s">
        <v>1226</v>
      </c>
      <c r="C96" s="31">
        <v>10.9773</v>
      </c>
      <c r="D96" s="31">
        <v>11.078799999999999</v>
      </c>
    </row>
    <row r="97" spans="1:4" x14ac:dyDescent="0.2">
      <c r="A97" s="7" t="s">
        <v>1227</v>
      </c>
      <c r="C97" s="31">
        <v>50.828200000000002</v>
      </c>
      <c r="D97" s="31">
        <v>52.762799999999999</v>
      </c>
    </row>
    <row r="98" spans="1:4" x14ac:dyDescent="0.2">
      <c r="A98" s="7" t="s">
        <v>1228</v>
      </c>
      <c r="C98" s="31">
        <v>10.0701</v>
      </c>
      <c r="D98" s="31">
        <v>10.1135</v>
      </c>
    </row>
    <row r="99" spans="1:4" x14ac:dyDescent="0.2">
      <c r="A99" s="7" t="s">
        <v>1229</v>
      </c>
      <c r="C99" s="31">
        <v>10.0564</v>
      </c>
      <c r="D99" s="31">
        <v>10.1045</v>
      </c>
    </row>
    <row r="100" spans="1:4" x14ac:dyDescent="0.2">
      <c r="A100" s="7" t="s">
        <v>1230</v>
      </c>
      <c r="C100" s="31">
        <v>10.904299999999999</v>
      </c>
      <c r="D100" s="31">
        <v>10.9389</v>
      </c>
    </row>
    <row r="101" spans="1:4" x14ac:dyDescent="0.2">
      <c r="A101" s="7" t="s">
        <v>1231</v>
      </c>
      <c r="C101" s="31">
        <v>11.5039</v>
      </c>
      <c r="D101" s="31">
        <v>11.6145</v>
      </c>
    </row>
    <row r="102" spans="1:4" x14ac:dyDescent="0.2">
      <c r="C102" s="31"/>
      <c r="D102" s="31"/>
    </row>
    <row r="103" spans="1:4" x14ac:dyDescent="0.2">
      <c r="A103" s="7" t="s">
        <v>988</v>
      </c>
      <c r="C103" s="31"/>
      <c r="D103" s="31"/>
    </row>
    <row r="105" spans="1:4" x14ac:dyDescent="0.2">
      <c r="A105" s="14" t="s">
        <v>50</v>
      </c>
    </row>
    <row r="106" spans="1:4" x14ac:dyDescent="0.2">
      <c r="A106" s="112" t="s">
        <v>51</v>
      </c>
      <c r="B106" s="113"/>
      <c r="C106" s="32" t="s">
        <v>52</v>
      </c>
    </row>
    <row r="107" spans="1:4" x14ac:dyDescent="0.2">
      <c r="A107" s="108" t="s">
        <v>1223</v>
      </c>
      <c r="B107" s="109"/>
      <c r="C107" s="33">
        <v>0.32812817999999999</v>
      </c>
    </row>
    <row r="108" spans="1:4" x14ac:dyDescent="0.2">
      <c r="A108" s="108" t="s">
        <v>1224</v>
      </c>
      <c r="B108" s="109"/>
      <c r="C108" s="33">
        <v>0.32491590999999997</v>
      </c>
    </row>
    <row r="109" spans="1:4" x14ac:dyDescent="0.2">
      <c r="A109" s="108" t="s">
        <v>1225</v>
      </c>
      <c r="B109" s="109"/>
      <c r="C109" s="33">
        <v>0.34499999999999997</v>
      </c>
    </row>
    <row r="110" spans="1:4" x14ac:dyDescent="0.2">
      <c r="A110" s="108" t="s">
        <v>1226</v>
      </c>
      <c r="B110" s="109"/>
      <c r="C110" s="33">
        <v>0.30499999999999999</v>
      </c>
    </row>
    <row r="111" spans="1:4" x14ac:dyDescent="0.2">
      <c r="A111" s="108" t="s">
        <v>1228</v>
      </c>
      <c r="B111" s="109"/>
      <c r="C111" s="33">
        <v>0.33675138999999998</v>
      </c>
    </row>
    <row r="112" spans="1:4" x14ac:dyDescent="0.2">
      <c r="A112" s="108" t="s">
        <v>1229</v>
      </c>
      <c r="B112" s="109"/>
      <c r="C112" s="33">
        <v>0.32862876000000002</v>
      </c>
    </row>
    <row r="113" spans="1:9" x14ac:dyDescent="0.2">
      <c r="A113" s="108" t="s">
        <v>1230</v>
      </c>
      <c r="B113" s="109"/>
      <c r="C113" s="33">
        <v>0.375</v>
      </c>
    </row>
    <row r="114" spans="1:9" x14ac:dyDescent="0.2">
      <c r="A114" s="108" t="s">
        <v>1231</v>
      </c>
      <c r="B114" s="109"/>
      <c r="C114" s="33">
        <v>0.32500000000000001</v>
      </c>
    </row>
    <row r="115" spans="1:9" x14ac:dyDescent="0.2">
      <c r="A115" s="7" t="s">
        <v>53</v>
      </c>
    </row>
    <row r="116" spans="1:9" x14ac:dyDescent="0.2">
      <c r="A116" s="7" t="s">
        <v>54</v>
      </c>
    </row>
    <row r="118" spans="1:9" x14ac:dyDescent="0.2">
      <c r="A118" s="14" t="s">
        <v>1111</v>
      </c>
      <c r="D118" s="34">
        <v>0.39959289498608302</v>
      </c>
      <c r="E118" s="10" t="s">
        <v>55</v>
      </c>
    </row>
    <row r="120" spans="1:9" x14ac:dyDescent="0.2">
      <c r="A120" s="14" t="s">
        <v>957</v>
      </c>
      <c r="D120" s="30" t="s">
        <v>56</v>
      </c>
    </row>
    <row r="122" spans="1:9" x14ac:dyDescent="0.2">
      <c r="A122" s="56" t="s">
        <v>1112</v>
      </c>
      <c r="B122" s="57"/>
      <c r="C122" s="57"/>
      <c r="D122" s="57"/>
      <c r="E122" s="11"/>
      <c r="G122" s="11"/>
      <c r="H122" s="57"/>
      <c r="I122" s="57"/>
    </row>
    <row r="123" spans="1:9" x14ac:dyDescent="0.2">
      <c r="A123" s="57"/>
      <c r="B123" s="57"/>
      <c r="C123" s="57"/>
      <c r="D123" s="57"/>
      <c r="E123" s="11"/>
      <c r="G123" s="11"/>
      <c r="H123" s="57"/>
      <c r="I123" s="57"/>
    </row>
    <row r="124" spans="1:9" x14ac:dyDescent="0.2">
      <c r="A124" s="56" t="s">
        <v>993</v>
      </c>
      <c r="B124" s="57"/>
      <c r="C124" s="57"/>
      <c r="D124" s="57"/>
      <c r="E124" s="11"/>
      <c r="G124" s="11"/>
      <c r="H124" s="57"/>
      <c r="I124" s="57"/>
    </row>
    <row r="125" spans="1:9" x14ac:dyDescent="0.2">
      <c r="A125" s="57"/>
      <c r="B125" s="57"/>
      <c r="C125" s="57"/>
      <c r="D125" s="57"/>
      <c r="E125" s="11"/>
      <c r="G125" s="11"/>
      <c r="H125" s="57"/>
      <c r="I125" s="57"/>
    </row>
    <row r="126" spans="1:9" x14ac:dyDescent="0.2">
      <c r="A126" s="57"/>
      <c r="B126" s="57"/>
      <c r="C126" s="57"/>
      <c r="D126" s="57"/>
      <c r="E126" s="11"/>
      <c r="G126" s="11"/>
      <c r="H126" s="57"/>
      <c r="I126" s="57"/>
    </row>
    <row r="127" spans="1:9" x14ac:dyDescent="0.2">
      <c r="A127" s="57"/>
      <c r="B127" s="57"/>
      <c r="C127" s="57"/>
      <c r="D127" s="57"/>
      <c r="E127" s="11"/>
      <c r="G127" s="11"/>
      <c r="H127" s="57"/>
      <c r="I127" s="57"/>
    </row>
    <row r="128" spans="1:9" x14ac:dyDescent="0.2">
      <c r="A128" s="57"/>
      <c r="B128" s="57"/>
      <c r="C128" s="57"/>
      <c r="D128" s="57"/>
      <c r="E128" s="11"/>
      <c r="G128" s="11"/>
      <c r="H128" s="57"/>
      <c r="I128" s="57"/>
    </row>
    <row r="129" spans="1:9" x14ac:dyDescent="0.2">
      <c r="A129" s="57"/>
      <c r="B129" s="57"/>
      <c r="C129" s="57"/>
      <c r="D129" s="57"/>
      <c r="E129" s="11"/>
      <c r="G129" s="11"/>
      <c r="H129" s="57"/>
      <c r="I129" s="57"/>
    </row>
    <row r="130" spans="1:9" x14ac:dyDescent="0.2">
      <c r="A130" s="57"/>
      <c r="B130" s="57"/>
      <c r="C130" s="57"/>
      <c r="D130" s="57"/>
      <c r="E130" s="11"/>
      <c r="G130" s="11"/>
      <c r="H130" s="57"/>
      <c r="I130" s="57"/>
    </row>
    <row r="131" spans="1:9" x14ac:dyDescent="0.2">
      <c r="A131" s="57"/>
      <c r="B131" s="57"/>
      <c r="C131" s="57"/>
      <c r="D131" s="57"/>
      <c r="E131" s="11"/>
      <c r="G131" s="11"/>
      <c r="H131" s="57"/>
      <c r="I131" s="57"/>
    </row>
    <row r="132" spans="1:9" x14ac:dyDescent="0.2">
      <c r="A132" s="57"/>
      <c r="B132" s="57"/>
      <c r="C132" s="57"/>
      <c r="D132" s="57"/>
      <c r="E132" s="11"/>
      <c r="G132" s="11"/>
      <c r="H132" s="57"/>
      <c r="I132" s="57"/>
    </row>
    <row r="133" spans="1:9" x14ac:dyDescent="0.2">
      <c r="A133" s="57"/>
      <c r="B133" s="57"/>
      <c r="C133" s="57"/>
      <c r="D133" s="57"/>
      <c r="E133" s="11"/>
      <c r="G133" s="11"/>
      <c r="H133" s="57"/>
      <c r="I133" s="57"/>
    </row>
    <row r="134" spans="1:9" x14ac:dyDescent="0.2">
      <c r="A134" s="57"/>
      <c r="B134" s="57"/>
      <c r="C134" s="57"/>
      <c r="D134" s="57"/>
      <c r="E134" s="11"/>
      <c r="G134" s="11"/>
      <c r="H134" s="57"/>
      <c r="I134" s="57"/>
    </row>
    <row r="135" spans="1:9" x14ac:dyDescent="0.2">
      <c r="A135" s="57"/>
      <c r="B135" s="57"/>
      <c r="C135" s="57"/>
      <c r="D135" s="57"/>
      <c r="E135" s="11"/>
      <c r="G135" s="11"/>
      <c r="H135" s="57"/>
      <c r="I135" s="57"/>
    </row>
    <row r="136" spans="1:9" x14ac:dyDescent="0.2">
      <c r="A136" s="57"/>
      <c r="B136" s="57"/>
      <c r="C136" s="57"/>
      <c r="D136" s="57"/>
      <c r="E136" s="11"/>
      <c r="G136" s="11"/>
      <c r="H136" s="57"/>
      <c r="I136" s="57"/>
    </row>
    <row r="137" spans="1:9" x14ac:dyDescent="0.2">
      <c r="A137" s="57"/>
      <c r="B137" s="57"/>
      <c r="C137" s="57"/>
      <c r="D137" s="57"/>
      <c r="E137" s="11"/>
      <c r="G137" s="11"/>
      <c r="H137" s="57"/>
      <c r="I137" s="57"/>
    </row>
    <row r="138" spans="1:9" x14ac:dyDescent="0.2">
      <c r="A138" s="56"/>
      <c r="B138" s="57"/>
      <c r="C138" s="57"/>
      <c r="D138" s="57"/>
      <c r="E138" s="11"/>
      <c r="G138" s="11"/>
      <c r="H138" s="57"/>
      <c r="I138" s="57"/>
    </row>
    <row r="139" spans="1:9" x14ac:dyDescent="0.2">
      <c r="A139" s="57"/>
      <c r="B139" s="57"/>
      <c r="C139" s="57"/>
      <c r="D139" s="57"/>
      <c r="E139" s="11"/>
      <c r="G139" s="11"/>
      <c r="H139" s="57"/>
      <c r="I139" s="57"/>
    </row>
    <row r="140" spans="1:9" x14ac:dyDescent="0.2">
      <c r="A140" s="56" t="s">
        <v>1232</v>
      </c>
      <c r="B140" s="57"/>
      <c r="C140" s="57"/>
      <c r="D140" s="57"/>
      <c r="E140" s="11"/>
      <c r="G140" s="11"/>
      <c r="H140" s="57"/>
      <c r="I140" s="57"/>
    </row>
    <row r="141" spans="1:9" x14ac:dyDescent="0.2">
      <c r="A141" s="57"/>
      <c r="B141" s="57"/>
      <c r="C141" s="57"/>
      <c r="D141" s="57"/>
      <c r="E141" s="11"/>
      <c r="G141" s="11"/>
      <c r="H141" s="57"/>
      <c r="I141" s="57"/>
    </row>
    <row r="142" spans="1:9" x14ac:dyDescent="0.2">
      <c r="A142" s="56" t="s">
        <v>1421</v>
      </c>
      <c r="B142" s="57"/>
      <c r="C142" s="57"/>
      <c r="D142" s="57"/>
      <c r="E142" s="11"/>
      <c r="G142" s="11"/>
      <c r="H142" s="57"/>
      <c r="I142" s="57"/>
    </row>
    <row r="143" spans="1:9" x14ac:dyDescent="0.2">
      <c r="A143" s="57"/>
      <c r="B143" s="57"/>
      <c r="C143" s="57"/>
      <c r="D143" s="57"/>
      <c r="E143" s="11"/>
      <c r="G143" s="11"/>
      <c r="H143" s="57"/>
      <c r="I143" s="57"/>
    </row>
    <row r="144" spans="1:9" x14ac:dyDescent="0.2">
      <c r="A144" s="57"/>
      <c r="B144" s="57"/>
      <c r="C144" s="57"/>
      <c r="D144" s="57"/>
      <c r="E144" s="11"/>
      <c r="G144" s="11"/>
      <c r="H144" s="57"/>
      <c r="I144" s="57"/>
    </row>
    <row r="145" spans="1:9" x14ac:dyDescent="0.2">
      <c r="A145" s="57"/>
      <c r="B145" s="57"/>
      <c r="C145" s="57"/>
      <c r="D145" s="57"/>
      <c r="E145" s="11"/>
      <c r="G145" s="11"/>
      <c r="H145" s="57"/>
      <c r="I145" s="57"/>
    </row>
    <row r="146" spans="1:9" x14ac:dyDescent="0.2">
      <c r="A146" s="57"/>
      <c r="B146" s="57"/>
      <c r="C146" s="57"/>
      <c r="D146" s="57"/>
      <c r="E146" s="11"/>
      <c r="G146" s="11"/>
      <c r="H146" s="57"/>
      <c r="I146" s="57"/>
    </row>
    <row r="147" spans="1:9" x14ac:dyDescent="0.2">
      <c r="A147" s="57"/>
      <c r="B147" s="57"/>
      <c r="C147" s="57"/>
      <c r="D147" s="57"/>
      <c r="E147" s="11"/>
      <c r="G147" s="11"/>
      <c r="H147" s="57"/>
      <c r="I147" s="57"/>
    </row>
    <row r="148" spans="1:9" x14ac:dyDescent="0.2">
      <c r="A148" s="57"/>
      <c r="B148" s="57"/>
      <c r="C148" s="57"/>
      <c r="D148" s="57"/>
      <c r="E148" s="11"/>
      <c r="G148" s="11"/>
      <c r="H148" s="57"/>
      <c r="I148" s="57"/>
    </row>
    <row r="149" spans="1:9" x14ac:dyDescent="0.2">
      <c r="A149" s="57"/>
      <c r="B149" s="57"/>
      <c r="C149" s="57"/>
      <c r="D149" s="57"/>
      <c r="E149" s="11"/>
      <c r="G149" s="11"/>
      <c r="H149" s="57"/>
      <c r="I149" s="57"/>
    </row>
    <row r="150" spans="1:9" x14ac:dyDescent="0.2">
      <c r="A150" s="57"/>
      <c r="B150" s="57"/>
      <c r="C150" s="57"/>
      <c r="D150" s="57"/>
      <c r="E150" s="11"/>
      <c r="G150" s="11"/>
      <c r="H150" s="57"/>
      <c r="I150" s="57"/>
    </row>
    <row r="151" spans="1:9" x14ac:dyDescent="0.2">
      <c r="A151" s="57"/>
      <c r="B151" s="57"/>
      <c r="C151" s="57"/>
      <c r="D151" s="57"/>
      <c r="E151" s="11"/>
      <c r="G151" s="11"/>
      <c r="H151" s="57"/>
      <c r="I151" s="57"/>
    </row>
    <row r="152" spans="1:9" x14ac:dyDescent="0.2">
      <c r="A152" s="57"/>
      <c r="B152" s="57"/>
      <c r="C152" s="57"/>
      <c r="D152" s="57"/>
      <c r="E152" s="11"/>
      <c r="G152" s="11"/>
      <c r="H152" s="57"/>
      <c r="I152" s="57"/>
    </row>
    <row r="153" spans="1:9" x14ac:dyDescent="0.2">
      <c r="A153" s="57"/>
      <c r="B153" s="57"/>
      <c r="C153" s="57"/>
      <c r="D153" s="57"/>
      <c r="E153" s="11"/>
      <c r="G153" s="11"/>
      <c r="H153" s="57"/>
      <c r="I153" s="57"/>
    </row>
    <row r="154" spans="1:9" x14ac:dyDescent="0.2">
      <c r="A154" s="57"/>
      <c r="B154" s="57"/>
      <c r="C154" s="57"/>
      <c r="D154" s="57"/>
      <c r="E154" s="11"/>
      <c r="G154" s="11"/>
      <c r="H154" s="57"/>
      <c r="I154" s="57"/>
    </row>
    <row r="155" spans="1:9" x14ac:dyDescent="0.2">
      <c r="A155" s="57"/>
      <c r="B155" s="57"/>
      <c r="C155" s="57"/>
      <c r="D155" s="57"/>
      <c r="E155" s="11"/>
      <c r="G155" s="11"/>
      <c r="H155" s="57"/>
      <c r="I155" s="57"/>
    </row>
    <row r="156" spans="1:9" x14ac:dyDescent="0.2">
      <c r="A156" s="56" t="s">
        <v>1233</v>
      </c>
      <c r="B156" s="57"/>
      <c r="C156" s="57"/>
      <c r="D156" s="57"/>
      <c r="E156" s="11"/>
      <c r="G156" s="11"/>
      <c r="H156" s="57"/>
      <c r="I156" s="57"/>
    </row>
    <row r="157" spans="1:9" x14ac:dyDescent="0.2">
      <c r="A157" s="57"/>
      <c r="B157" s="57"/>
      <c r="C157" s="57"/>
      <c r="D157" s="57"/>
      <c r="E157" s="11"/>
      <c r="G157" s="11"/>
      <c r="H157" s="57"/>
      <c r="I157" s="57"/>
    </row>
    <row r="158" spans="1:9" x14ac:dyDescent="0.2">
      <c r="A158" s="57"/>
      <c r="B158" s="57"/>
      <c r="C158" s="57"/>
      <c r="D158" s="57"/>
      <c r="E158" s="11"/>
      <c r="G158" s="11"/>
      <c r="H158" s="57"/>
      <c r="I158" s="57"/>
    </row>
    <row r="159" spans="1:9" x14ac:dyDescent="0.2">
      <c r="A159" s="57" t="s">
        <v>992</v>
      </c>
      <c r="B159" s="57"/>
      <c r="C159" s="57"/>
      <c r="D159" s="57"/>
      <c r="E159" s="11"/>
      <c r="G159" s="11"/>
      <c r="H159" s="57"/>
      <c r="I159" s="57"/>
    </row>
    <row r="160" spans="1:9" x14ac:dyDescent="0.2">
      <c r="A160" s="57"/>
      <c r="B160" s="57"/>
      <c r="C160" s="57"/>
      <c r="D160" s="57"/>
      <c r="E160" s="11"/>
      <c r="G160" s="11"/>
      <c r="H160" s="57"/>
      <c r="I160" s="57"/>
    </row>
    <row r="161" spans="1:9" x14ac:dyDescent="0.2">
      <c r="A161" s="57"/>
      <c r="B161" s="57"/>
      <c r="C161" s="57"/>
      <c r="D161" s="57"/>
      <c r="E161" s="11"/>
      <c r="G161" s="11"/>
      <c r="H161" s="57"/>
      <c r="I161" s="57"/>
    </row>
    <row r="162" spans="1:9" x14ac:dyDescent="0.2">
      <c r="A162" s="57"/>
      <c r="B162" s="57"/>
      <c r="C162" s="57"/>
      <c r="D162" s="57"/>
      <c r="E162" s="11"/>
      <c r="G162" s="11"/>
      <c r="H162" s="57"/>
      <c r="I162" s="57"/>
    </row>
    <row r="163" spans="1:9" x14ac:dyDescent="0.2">
      <c r="A163" s="66"/>
      <c r="B163" s="57"/>
      <c r="C163" s="57"/>
      <c r="D163" s="57"/>
      <c r="E163" s="11"/>
      <c r="G163" s="11"/>
      <c r="H163" s="57"/>
      <c r="I163" s="57"/>
    </row>
    <row r="164" spans="1:9" x14ac:dyDescent="0.2">
      <c r="A164" s="57"/>
      <c r="B164" s="57"/>
      <c r="C164" s="57"/>
      <c r="D164" s="57"/>
      <c r="E164" s="11"/>
      <c r="G164" s="11"/>
      <c r="H164" s="57"/>
      <c r="I164" s="57"/>
    </row>
    <row r="165" spans="1:9" x14ac:dyDescent="0.2">
      <c r="A165" s="57"/>
      <c r="B165" s="57"/>
      <c r="C165" s="57"/>
      <c r="D165" s="57"/>
      <c r="E165" s="11"/>
      <c r="G165" s="11"/>
      <c r="H165" s="57"/>
      <c r="I165" s="57"/>
    </row>
    <row r="166" spans="1:9" x14ac:dyDescent="0.2">
      <c r="A166" s="57"/>
      <c r="B166" s="57"/>
      <c r="C166" s="57"/>
      <c r="D166" s="57"/>
      <c r="E166" s="11"/>
      <c r="G166" s="11"/>
      <c r="H166" s="57"/>
      <c r="I166" s="57"/>
    </row>
    <row r="167" spans="1:9" x14ac:dyDescent="0.2">
      <c r="A167" s="57"/>
      <c r="B167" s="57"/>
      <c r="C167" s="57"/>
      <c r="D167" s="57"/>
      <c r="E167" s="11"/>
      <c r="G167" s="11"/>
      <c r="H167" s="57"/>
      <c r="I167" s="57"/>
    </row>
    <row r="168" spans="1:9" x14ac:dyDescent="0.2">
      <c r="A168" s="57"/>
      <c r="B168" s="57"/>
      <c r="C168" s="57"/>
      <c r="D168" s="57"/>
      <c r="E168" s="11"/>
      <c r="G168" s="11"/>
      <c r="H168" s="57"/>
      <c r="I168" s="57"/>
    </row>
    <row r="169" spans="1:9" x14ac:dyDescent="0.2">
      <c r="A169" s="57"/>
      <c r="B169" s="57"/>
      <c r="C169" s="57"/>
      <c r="D169" s="57"/>
      <c r="E169" s="11"/>
      <c r="G169" s="11"/>
      <c r="H169" s="57"/>
      <c r="I169" s="57"/>
    </row>
    <row r="170" spans="1:9" x14ac:dyDescent="0.2">
      <c r="A170" s="57"/>
      <c r="B170" s="57"/>
      <c r="C170" s="57"/>
      <c r="D170" s="57"/>
      <c r="E170" s="11"/>
      <c r="G170" s="11"/>
      <c r="H170" s="57"/>
      <c r="I170" s="57"/>
    </row>
    <row r="171" spans="1:9" x14ac:dyDescent="0.2">
      <c r="A171" s="57"/>
      <c r="B171" s="57"/>
      <c r="C171" s="57"/>
      <c r="D171" s="57"/>
      <c r="E171" s="11"/>
      <c r="G171" s="11"/>
      <c r="H171" s="57"/>
      <c r="I171" s="57"/>
    </row>
    <row r="172" spans="1:9" x14ac:dyDescent="0.2">
      <c r="A172" s="57"/>
      <c r="B172" s="57"/>
      <c r="C172" s="57"/>
      <c r="D172" s="57"/>
      <c r="E172" s="11"/>
      <c r="G172" s="11"/>
      <c r="H172" s="57"/>
      <c r="I172" s="57"/>
    </row>
    <row r="173" spans="1:9" x14ac:dyDescent="0.2">
      <c r="A173" s="57"/>
      <c r="B173" s="57"/>
      <c r="C173" s="57"/>
      <c r="D173" s="57"/>
      <c r="E173" s="11"/>
      <c r="G173" s="11"/>
      <c r="H173" s="57"/>
      <c r="I173" s="57"/>
    </row>
    <row r="174" spans="1:9" x14ac:dyDescent="0.2">
      <c r="A174" s="57"/>
      <c r="B174" s="57"/>
      <c r="C174" s="57"/>
      <c r="D174" s="57"/>
      <c r="E174" s="11"/>
      <c r="G174" s="11"/>
      <c r="H174" s="57"/>
      <c r="I174" s="57"/>
    </row>
    <row r="175" spans="1:9" x14ac:dyDescent="0.2">
      <c r="A175" s="57"/>
      <c r="B175" s="57"/>
      <c r="C175" s="57"/>
      <c r="D175" s="57"/>
      <c r="E175" s="11"/>
      <c r="G175" s="11"/>
      <c r="H175" s="57"/>
      <c r="I175" s="57"/>
    </row>
    <row r="176" spans="1:9" x14ac:dyDescent="0.2">
      <c r="A176" s="57"/>
      <c r="B176" s="57"/>
      <c r="C176" s="57"/>
      <c r="D176" s="57"/>
      <c r="E176" s="11"/>
      <c r="G176" s="11"/>
      <c r="H176" s="57"/>
      <c r="I176" s="57"/>
    </row>
    <row r="177" spans="1:9" x14ac:dyDescent="0.2">
      <c r="A177" s="57"/>
      <c r="B177" s="57"/>
      <c r="C177" s="57"/>
      <c r="D177" s="57"/>
      <c r="E177" s="11"/>
      <c r="G177" s="11"/>
      <c r="H177" s="57"/>
      <c r="I177" s="57"/>
    </row>
    <row r="178" spans="1:9" x14ac:dyDescent="0.2">
      <c r="A178" s="57"/>
      <c r="B178" s="57"/>
      <c r="C178" s="57"/>
      <c r="D178" s="57"/>
      <c r="E178" s="11"/>
      <c r="G178" s="11"/>
      <c r="H178" s="57"/>
      <c r="I178" s="57"/>
    </row>
    <row r="179" spans="1:9" x14ac:dyDescent="0.2">
      <c r="A179" s="57"/>
      <c r="B179" s="57"/>
      <c r="C179" s="57"/>
      <c r="D179" s="57"/>
      <c r="E179" s="11"/>
      <c r="G179" s="11"/>
      <c r="H179" s="57"/>
      <c r="I179" s="57"/>
    </row>
    <row r="180" spans="1:9" x14ac:dyDescent="0.2">
      <c r="A180" s="57"/>
      <c r="B180" s="57"/>
      <c r="C180" s="57"/>
      <c r="D180" s="57"/>
      <c r="E180" s="11"/>
      <c r="G180" s="11"/>
      <c r="H180" s="57"/>
      <c r="I180" s="57"/>
    </row>
    <row r="181" spans="1:9" x14ac:dyDescent="0.2">
      <c r="A181" s="57"/>
      <c r="B181" s="57"/>
      <c r="C181" s="57"/>
      <c r="D181" s="57"/>
      <c r="E181" s="11"/>
      <c r="G181" s="11"/>
      <c r="H181" s="57"/>
      <c r="I181" s="57"/>
    </row>
    <row r="182" spans="1:9" x14ac:dyDescent="0.2">
      <c r="A182" s="57"/>
      <c r="B182" s="57"/>
      <c r="C182" s="57"/>
      <c r="D182" s="57"/>
      <c r="E182" s="11"/>
      <c r="G182" s="11"/>
      <c r="H182" s="57"/>
      <c r="I182" s="57"/>
    </row>
    <row r="183" spans="1:9" x14ac:dyDescent="0.2">
      <c r="A183" s="57"/>
      <c r="B183" s="57"/>
      <c r="C183" s="57"/>
      <c r="D183" s="57"/>
      <c r="E183" s="11"/>
      <c r="G183" s="11"/>
      <c r="H183" s="57"/>
      <c r="I183" s="57"/>
    </row>
    <row r="184" spans="1:9" x14ac:dyDescent="0.2">
      <c r="A184" s="57"/>
      <c r="B184" s="57"/>
      <c r="C184" s="57"/>
      <c r="D184" s="57"/>
      <c r="E184" s="11"/>
      <c r="G184" s="11"/>
      <c r="H184" s="57"/>
      <c r="I184" s="57"/>
    </row>
    <row r="185" spans="1:9" x14ac:dyDescent="0.2">
      <c r="A185" s="57"/>
      <c r="B185" s="57"/>
      <c r="C185" s="57"/>
      <c r="D185" s="57"/>
      <c r="E185" s="11"/>
      <c r="G185" s="11"/>
      <c r="H185" s="57"/>
      <c r="I185" s="57"/>
    </row>
    <row r="186" spans="1:9" x14ac:dyDescent="0.2">
      <c r="A186" s="57"/>
      <c r="B186" s="57"/>
      <c r="C186" s="57"/>
      <c r="D186" s="57"/>
      <c r="E186" s="11"/>
      <c r="G186" s="11"/>
      <c r="H186" s="57"/>
      <c r="I186" s="57"/>
    </row>
    <row r="187" spans="1:9" x14ac:dyDescent="0.2">
      <c r="A187" s="57"/>
      <c r="B187" s="57"/>
      <c r="C187" s="57"/>
      <c r="D187" s="57"/>
      <c r="E187" s="11"/>
      <c r="G187" s="11"/>
      <c r="H187" s="57"/>
      <c r="I187" s="57"/>
    </row>
    <row r="188" spans="1:9" x14ac:dyDescent="0.2">
      <c r="A188" s="57"/>
      <c r="B188" s="57"/>
      <c r="C188" s="57"/>
      <c r="D188" s="57"/>
      <c r="E188" s="11"/>
      <c r="G188" s="11"/>
      <c r="H188" s="57"/>
      <c r="I188" s="57"/>
    </row>
    <row r="189" spans="1:9" x14ac:dyDescent="0.2">
      <c r="A189" s="57"/>
      <c r="B189" s="57"/>
      <c r="C189" s="57"/>
      <c r="D189" s="57"/>
      <c r="E189" s="11"/>
      <c r="G189" s="11"/>
      <c r="H189" s="57"/>
      <c r="I189" s="57"/>
    </row>
    <row r="190" spans="1:9" x14ac:dyDescent="0.2">
      <c r="A190" s="57"/>
      <c r="B190" s="57"/>
      <c r="C190" s="57"/>
      <c r="D190" s="57"/>
      <c r="E190" s="11"/>
      <c r="G190" s="11"/>
      <c r="H190" s="57"/>
      <c r="I190" s="57"/>
    </row>
    <row r="191" spans="1:9" x14ac:dyDescent="0.2">
      <c r="A191" s="57"/>
      <c r="B191" s="57"/>
      <c r="C191" s="57"/>
      <c r="D191" s="57"/>
      <c r="E191" s="11"/>
      <c r="G191" s="11"/>
      <c r="H191" s="57"/>
      <c r="I191" s="57"/>
    </row>
    <row r="192" spans="1:9" x14ac:dyDescent="0.2">
      <c r="A192" s="57"/>
      <c r="B192" s="57"/>
      <c r="C192" s="57"/>
      <c r="D192" s="57"/>
      <c r="E192" s="11"/>
      <c r="G192" s="11"/>
      <c r="H192" s="57"/>
      <c r="I192" s="57"/>
    </row>
    <row r="193" spans="1:9" x14ac:dyDescent="0.2">
      <c r="A193" s="57"/>
      <c r="B193" s="57"/>
      <c r="C193" s="57"/>
      <c r="D193" s="57"/>
      <c r="E193" s="11"/>
      <c r="G193" s="11"/>
      <c r="H193" s="57"/>
      <c r="I193" s="57"/>
    </row>
    <row r="194" spans="1:9" x14ac:dyDescent="0.2">
      <c r="A194" s="57"/>
      <c r="B194" s="57"/>
      <c r="C194" s="57"/>
      <c r="D194" s="57"/>
      <c r="E194" s="11"/>
      <c r="G194" s="11"/>
      <c r="H194" s="57"/>
      <c r="I194" s="57"/>
    </row>
    <row r="195" spans="1:9" x14ac:dyDescent="0.2">
      <c r="A195" s="57"/>
      <c r="B195" s="57"/>
      <c r="C195" s="57"/>
      <c r="D195" s="57"/>
      <c r="E195" s="11"/>
      <c r="G195" s="11"/>
      <c r="H195" s="57"/>
      <c r="I195" s="57"/>
    </row>
    <row r="196" spans="1:9" x14ac:dyDescent="0.2">
      <c r="A196" s="57"/>
      <c r="B196" s="57"/>
      <c r="C196" s="57"/>
      <c r="D196" s="57"/>
      <c r="E196" s="11"/>
      <c r="G196" s="11"/>
      <c r="H196" s="57"/>
      <c r="I196" s="57"/>
    </row>
    <row r="197" spans="1:9" x14ac:dyDescent="0.2">
      <c r="A197" s="57"/>
      <c r="B197" s="57"/>
      <c r="C197" s="57"/>
      <c r="D197" s="57"/>
      <c r="E197" s="11"/>
      <c r="G197" s="11"/>
      <c r="H197" s="57"/>
      <c r="I197" s="57"/>
    </row>
    <row r="198" spans="1:9" x14ac:dyDescent="0.2">
      <c r="A198" s="57"/>
      <c r="B198" s="57"/>
      <c r="C198" s="57"/>
      <c r="D198" s="57"/>
      <c r="E198" s="11"/>
      <c r="G198" s="11"/>
      <c r="H198" s="57"/>
      <c r="I198" s="57"/>
    </row>
    <row r="199" spans="1:9" x14ac:dyDescent="0.2">
      <c r="A199" s="57"/>
      <c r="B199" s="57"/>
      <c r="C199" s="57"/>
      <c r="D199" s="57"/>
      <c r="E199" s="11"/>
      <c r="G199" s="11"/>
      <c r="H199" s="57"/>
      <c r="I199" s="57"/>
    </row>
    <row r="200" spans="1:9" x14ac:dyDescent="0.2">
      <c r="A200" s="57"/>
      <c r="B200" s="57"/>
      <c r="C200" s="57"/>
      <c r="D200" s="57"/>
      <c r="E200" s="11"/>
      <c r="G200" s="11"/>
      <c r="H200" s="57"/>
      <c r="I200" s="57"/>
    </row>
    <row r="201" spans="1:9" x14ac:dyDescent="0.2">
      <c r="A201" s="57"/>
      <c r="B201" s="57"/>
      <c r="C201" s="57"/>
      <c r="D201" s="57"/>
      <c r="E201" s="11"/>
      <c r="G201" s="11"/>
      <c r="H201" s="57"/>
      <c r="I201" s="57"/>
    </row>
    <row r="202" spans="1:9" x14ac:dyDescent="0.2">
      <c r="A202" s="57"/>
      <c r="B202" s="57"/>
      <c r="C202" s="57"/>
      <c r="D202" s="57"/>
      <c r="E202" s="11"/>
      <c r="G202" s="11"/>
      <c r="H202" s="57"/>
      <c r="I202" s="57"/>
    </row>
    <row r="203" spans="1:9" x14ac:dyDescent="0.2">
      <c r="A203" s="57"/>
      <c r="B203" s="57"/>
      <c r="C203" s="57"/>
      <c r="D203" s="57"/>
      <c r="E203" s="11"/>
      <c r="G203" s="11"/>
      <c r="H203" s="57"/>
      <c r="I203" s="57"/>
    </row>
    <row r="204" spans="1:9" x14ac:dyDescent="0.2">
      <c r="A204" s="57"/>
      <c r="B204" s="57"/>
      <c r="C204" s="57"/>
      <c r="D204" s="57"/>
      <c r="E204" s="11"/>
      <c r="G204" s="11"/>
      <c r="H204" s="57"/>
      <c r="I204" s="57"/>
    </row>
    <row r="205" spans="1:9" x14ac:dyDescent="0.2">
      <c r="A205" s="57"/>
      <c r="B205" s="57"/>
      <c r="C205" s="57"/>
      <c r="D205" s="57"/>
      <c r="E205" s="11"/>
      <c r="G205" s="11"/>
      <c r="H205" s="57"/>
      <c r="I205" s="57"/>
    </row>
    <row r="206" spans="1:9" x14ac:dyDescent="0.2">
      <c r="A206" s="57"/>
      <c r="B206" s="57"/>
      <c r="C206" s="57"/>
      <c r="D206" s="57"/>
      <c r="E206" s="11"/>
      <c r="G206" s="11"/>
      <c r="H206" s="57"/>
      <c r="I206" s="57"/>
    </row>
    <row r="207" spans="1:9" x14ac:dyDescent="0.2">
      <c r="A207" s="57"/>
      <c r="B207" s="57"/>
      <c r="C207" s="57"/>
      <c r="D207" s="57"/>
      <c r="E207" s="11"/>
      <c r="G207" s="11"/>
      <c r="H207" s="57"/>
      <c r="I207" s="57"/>
    </row>
    <row r="208" spans="1:9" x14ac:dyDescent="0.2">
      <c r="A208" s="57"/>
      <c r="B208" s="57"/>
      <c r="C208" s="57"/>
      <c r="D208" s="57"/>
      <c r="E208" s="11"/>
      <c r="G208" s="11"/>
      <c r="H208" s="57"/>
      <c r="I208" s="57"/>
    </row>
    <row r="209" spans="1:9" x14ac:dyDescent="0.2">
      <c r="A209" s="57"/>
      <c r="B209" s="57"/>
      <c r="C209" s="57"/>
      <c r="D209" s="57"/>
      <c r="E209" s="11"/>
      <c r="G209" s="11"/>
      <c r="H209" s="57"/>
      <c r="I209" s="57"/>
    </row>
    <row r="210" spans="1:9" x14ac:dyDescent="0.2">
      <c r="A210" s="57"/>
      <c r="B210" s="57"/>
      <c r="C210" s="57"/>
      <c r="D210" s="57"/>
      <c r="E210" s="11"/>
      <c r="G210" s="11"/>
      <c r="H210" s="57"/>
      <c r="I210" s="57"/>
    </row>
    <row r="211" spans="1:9" x14ac:dyDescent="0.2">
      <c r="A211" s="57"/>
      <c r="B211" s="57"/>
      <c r="C211" s="57"/>
      <c r="D211" s="57"/>
      <c r="E211" s="11"/>
      <c r="G211" s="11"/>
      <c r="H211" s="57"/>
      <c r="I211" s="57"/>
    </row>
    <row r="212" spans="1:9" x14ac:dyDescent="0.2">
      <c r="A212" s="57"/>
      <c r="B212" s="57"/>
      <c r="C212" s="57"/>
      <c r="D212" s="57"/>
      <c r="E212" s="11"/>
      <c r="G212" s="11"/>
      <c r="H212" s="57"/>
      <c r="I212" s="57"/>
    </row>
    <row r="213" spans="1:9" x14ac:dyDescent="0.2">
      <c r="A213" s="57"/>
      <c r="B213" s="57"/>
      <c r="C213" s="57"/>
      <c r="D213" s="57"/>
      <c r="E213" s="11"/>
      <c r="G213" s="11"/>
      <c r="H213" s="57"/>
      <c r="I213" s="57"/>
    </row>
    <row r="214" spans="1:9" x14ac:dyDescent="0.2">
      <c r="A214" s="57"/>
      <c r="B214" s="57"/>
      <c r="C214" s="57"/>
      <c r="D214" s="57"/>
      <c r="E214" s="11"/>
      <c r="G214" s="11"/>
      <c r="H214" s="57"/>
      <c r="I214" s="57"/>
    </row>
    <row r="215" spans="1:9" x14ac:dyDescent="0.2">
      <c r="A215" s="57"/>
      <c r="B215" s="57"/>
      <c r="C215" s="57"/>
      <c r="D215" s="57"/>
      <c r="E215" s="11"/>
      <c r="G215" s="11"/>
      <c r="H215" s="57"/>
      <c r="I215" s="57"/>
    </row>
    <row r="216" spans="1:9" x14ac:dyDescent="0.2">
      <c r="A216" s="57"/>
      <c r="B216" s="57"/>
      <c r="C216" s="57"/>
      <c r="D216" s="57"/>
      <c r="E216" s="11"/>
      <c r="G216" s="11"/>
      <c r="H216" s="57"/>
      <c r="I216" s="57"/>
    </row>
    <row r="217" spans="1:9" x14ac:dyDescent="0.2">
      <c r="A217" s="57"/>
      <c r="B217" s="57"/>
      <c r="C217" s="57"/>
      <c r="D217" s="57"/>
      <c r="E217" s="11"/>
      <c r="G217" s="11"/>
      <c r="H217" s="57"/>
      <c r="I217" s="57"/>
    </row>
    <row r="218" spans="1:9" x14ac:dyDescent="0.2">
      <c r="A218" s="57"/>
      <c r="B218" s="57"/>
      <c r="C218" s="57"/>
      <c r="D218" s="57"/>
      <c r="E218" s="11"/>
      <c r="G218" s="11"/>
      <c r="H218" s="57"/>
      <c r="I218" s="57"/>
    </row>
    <row r="219" spans="1:9" x14ac:dyDescent="0.2">
      <c r="A219" s="57"/>
      <c r="B219" s="57"/>
      <c r="C219" s="57"/>
      <c r="D219" s="57"/>
      <c r="E219" s="11"/>
      <c r="G219" s="11"/>
      <c r="H219" s="57"/>
      <c r="I219" s="57"/>
    </row>
    <row r="220" spans="1:9" x14ac:dyDescent="0.2">
      <c r="A220" s="57"/>
      <c r="B220" s="57"/>
      <c r="C220" s="57"/>
      <c r="D220" s="57"/>
      <c r="E220" s="11"/>
      <c r="G220" s="11"/>
      <c r="H220" s="57"/>
      <c r="I220" s="57"/>
    </row>
    <row r="221" spans="1:9" x14ac:dyDescent="0.2">
      <c r="A221" s="57"/>
      <c r="B221" s="57"/>
      <c r="C221" s="57"/>
      <c r="D221" s="57"/>
      <c r="E221" s="11"/>
      <c r="G221" s="11"/>
      <c r="H221" s="57"/>
      <c r="I221" s="57"/>
    </row>
    <row r="222" spans="1:9" x14ac:dyDescent="0.2">
      <c r="A222" s="57"/>
      <c r="B222" s="57"/>
      <c r="C222" s="57"/>
      <c r="D222" s="57"/>
      <c r="E222" s="11"/>
      <c r="G222" s="11"/>
      <c r="H222" s="57"/>
      <c r="I222" s="57"/>
    </row>
    <row r="223" spans="1:9" x14ac:dyDescent="0.2">
      <c r="A223" s="57"/>
      <c r="B223" s="57"/>
      <c r="C223" s="57"/>
      <c r="D223" s="57"/>
      <c r="E223" s="11"/>
      <c r="G223" s="11"/>
      <c r="H223" s="57"/>
      <c r="I223" s="57"/>
    </row>
    <row r="224" spans="1:9" x14ac:dyDescent="0.2">
      <c r="A224" s="57"/>
      <c r="B224" s="57"/>
      <c r="C224" s="57"/>
      <c r="D224" s="57"/>
      <c r="E224" s="11"/>
      <c r="G224" s="11"/>
      <c r="H224" s="57"/>
      <c r="I224" s="57"/>
    </row>
    <row r="225" spans="1:9" x14ac:dyDescent="0.2">
      <c r="A225" s="57"/>
      <c r="B225" s="57"/>
      <c r="C225" s="57"/>
      <c r="D225" s="57"/>
      <c r="E225" s="11"/>
      <c r="G225" s="11"/>
      <c r="H225" s="57"/>
      <c r="I225" s="57"/>
    </row>
    <row r="226" spans="1:9" x14ac:dyDescent="0.2">
      <c r="A226" s="57"/>
      <c r="B226" s="57"/>
      <c r="C226" s="57"/>
      <c r="D226" s="57"/>
      <c r="E226" s="11"/>
      <c r="G226" s="11"/>
      <c r="H226" s="57"/>
      <c r="I226" s="57"/>
    </row>
    <row r="227" spans="1:9" x14ac:dyDescent="0.2">
      <c r="A227" s="57"/>
      <c r="B227" s="57"/>
      <c r="C227" s="57"/>
      <c r="D227" s="57"/>
      <c r="E227" s="11"/>
      <c r="G227" s="11"/>
      <c r="H227" s="57"/>
      <c r="I227" s="57"/>
    </row>
    <row r="228" spans="1:9" x14ac:dyDescent="0.2">
      <c r="A228" s="57"/>
      <c r="B228" s="57"/>
      <c r="C228" s="57"/>
      <c r="D228" s="57"/>
      <c r="E228" s="11"/>
      <c r="G228" s="11"/>
      <c r="H228" s="57"/>
      <c r="I228" s="57"/>
    </row>
    <row r="229" spans="1:9" x14ac:dyDescent="0.2">
      <c r="A229" s="57"/>
      <c r="B229" s="57"/>
      <c r="C229" s="57"/>
      <c r="D229" s="57"/>
      <c r="E229" s="11"/>
      <c r="G229" s="11"/>
      <c r="H229" s="57"/>
      <c r="I229" s="57"/>
    </row>
    <row r="230" spans="1:9" x14ac:dyDescent="0.2">
      <c r="A230" s="57"/>
      <c r="B230" s="57"/>
      <c r="C230" s="57"/>
      <c r="D230" s="57"/>
      <c r="E230" s="11"/>
      <c r="G230" s="11"/>
      <c r="H230" s="57"/>
      <c r="I230" s="57"/>
    </row>
    <row r="231" spans="1:9" x14ac:dyDescent="0.2">
      <c r="A231" s="57"/>
      <c r="B231" s="57"/>
      <c r="C231" s="57"/>
      <c r="D231" s="57"/>
      <c r="E231" s="11"/>
      <c r="G231" s="11"/>
      <c r="H231" s="57"/>
      <c r="I231" s="57"/>
    </row>
    <row r="232" spans="1:9" x14ac:dyDescent="0.2">
      <c r="A232" s="57"/>
      <c r="B232" s="57"/>
      <c r="C232" s="57"/>
      <c r="D232" s="57"/>
      <c r="E232" s="11"/>
      <c r="G232" s="11"/>
      <c r="H232" s="57"/>
      <c r="I232" s="57"/>
    </row>
    <row r="233" spans="1:9" x14ac:dyDescent="0.2">
      <c r="A233" s="57"/>
      <c r="B233" s="57"/>
      <c r="C233" s="57"/>
      <c r="D233" s="57"/>
      <c r="E233" s="11"/>
      <c r="G233" s="11"/>
      <c r="H233" s="57"/>
      <c r="I233" s="57"/>
    </row>
    <row r="234" spans="1:9" x14ac:dyDescent="0.2">
      <c r="A234" s="57"/>
      <c r="B234" s="57"/>
      <c r="C234" s="57"/>
      <c r="D234" s="57"/>
      <c r="E234" s="11"/>
      <c r="G234" s="11"/>
      <c r="H234" s="57"/>
      <c r="I234" s="57"/>
    </row>
    <row r="235" spans="1:9" x14ac:dyDescent="0.2">
      <c r="A235" s="57"/>
      <c r="B235" s="57"/>
      <c r="C235" s="57"/>
      <c r="D235" s="57"/>
      <c r="E235" s="11"/>
      <c r="G235" s="11"/>
      <c r="H235" s="57"/>
      <c r="I235" s="57"/>
    </row>
    <row r="236" spans="1:9" x14ac:dyDescent="0.2">
      <c r="A236" s="57"/>
      <c r="B236" s="57"/>
      <c r="C236" s="57"/>
      <c r="D236" s="57"/>
      <c r="E236" s="11"/>
      <c r="G236" s="11"/>
      <c r="H236" s="57"/>
      <c r="I236" s="57"/>
    </row>
    <row r="237" spans="1:9" x14ac:dyDescent="0.2">
      <c r="A237" s="57"/>
      <c r="B237" s="57"/>
      <c r="C237" s="57"/>
      <c r="D237" s="57"/>
      <c r="E237" s="11"/>
      <c r="G237" s="11"/>
      <c r="H237" s="57"/>
      <c r="I237" s="57"/>
    </row>
    <row r="238" spans="1:9" x14ac:dyDescent="0.2">
      <c r="A238" s="57"/>
      <c r="B238" s="57"/>
      <c r="C238" s="57"/>
      <c r="D238" s="57"/>
      <c r="E238" s="11"/>
      <c r="G238" s="11"/>
      <c r="H238" s="57"/>
      <c r="I238" s="57"/>
    </row>
    <row r="239" spans="1:9" x14ac:dyDescent="0.2">
      <c r="A239" s="57"/>
      <c r="B239" s="57"/>
      <c r="C239" s="57"/>
      <c r="D239" s="57"/>
      <c r="E239" s="11"/>
      <c r="G239" s="11"/>
      <c r="H239" s="57"/>
      <c r="I239" s="57"/>
    </row>
    <row r="240" spans="1:9" x14ac:dyDescent="0.2">
      <c r="A240" s="57"/>
      <c r="B240" s="57"/>
      <c r="C240" s="57"/>
      <c r="D240" s="57"/>
      <c r="E240" s="11"/>
      <c r="G240" s="11"/>
      <c r="H240" s="57"/>
      <c r="I240" s="57"/>
    </row>
    <row r="241" spans="1:9" x14ac:dyDescent="0.2">
      <c r="A241" s="57"/>
      <c r="B241" s="57"/>
      <c r="C241" s="57"/>
      <c r="D241" s="57"/>
      <c r="E241" s="11"/>
      <c r="G241" s="11"/>
      <c r="H241" s="57"/>
      <c r="I241" s="57"/>
    </row>
    <row r="242" spans="1:9" x14ac:dyDescent="0.2">
      <c r="A242" s="57"/>
      <c r="B242" s="57"/>
      <c r="C242" s="57"/>
      <c r="D242" s="57"/>
      <c r="E242" s="11"/>
      <c r="G242" s="11"/>
      <c r="H242" s="57"/>
      <c r="I242" s="57"/>
    </row>
    <row r="243" spans="1:9" x14ac:dyDescent="0.2">
      <c r="A243" s="57"/>
      <c r="B243" s="57"/>
      <c r="C243" s="57"/>
      <c r="D243" s="57"/>
      <c r="E243" s="11"/>
      <c r="G243" s="11"/>
      <c r="H243" s="57"/>
      <c r="I243" s="57"/>
    </row>
    <row r="244" spans="1:9" x14ac:dyDescent="0.2">
      <c r="A244" s="57"/>
      <c r="B244" s="57"/>
      <c r="C244" s="57"/>
      <c r="D244" s="57"/>
      <c r="E244" s="11"/>
      <c r="G244" s="11"/>
      <c r="H244" s="57"/>
      <c r="I244" s="57"/>
    </row>
    <row r="245" spans="1:9" x14ac:dyDescent="0.2">
      <c r="A245" s="57"/>
      <c r="B245" s="57"/>
      <c r="C245" s="57"/>
      <c r="D245" s="57"/>
      <c r="E245" s="11"/>
      <c r="G245" s="11"/>
      <c r="H245" s="57"/>
      <c r="I245" s="57"/>
    </row>
    <row r="246" spans="1:9" x14ac:dyDescent="0.2">
      <c r="A246" s="57"/>
      <c r="B246" s="57"/>
      <c r="C246" s="57"/>
      <c r="D246" s="57"/>
      <c r="E246" s="11"/>
      <c r="G246" s="11"/>
      <c r="H246" s="57"/>
      <c r="I246" s="57"/>
    </row>
    <row r="247" spans="1:9" x14ac:dyDescent="0.2">
      <c r="A247" s="57"/>
      <c r="B247" s="57"/>
      <c r="C247" s="57"/>
      <c r="D247" s="57"/>
      <c r="E247" s="11"/>
      <c r="G247" s="11"/>
      <c r="H247" s="57"/>
      <c r="I247" s="57"/>
    </row>
    <row r="248" spans="1:9" x14ac:dyDescent="0.2">
      <c r="A248" s="57"/>
      <c r="B248" s="57"/>
      <c r="C248" s="57"/>
      <c r="D248" s="57"/>
      <c r="E248" s="11"/>
      <c r="G248" s="11"/>
      <c r="H248" s="57"/>
      <c r="I248" s="57"/>
    </row>
    <row r="249" spans="1:9" x14ac:dyDescent="0.2">
      <c r="A249" s="57"/>
      <c r="B249" s="57"/>
      <c r="C249" s="57"/>
      <c r="D249" s="57"/>
      <c r="E249" s="11"/>
      <c r="G249" s="11"/>
      <c r="H249" s="57"/>
      <c r="I249" s="57"/>
    </row>
    <row r="250" spans="1:9" x14ac:dyDescent="0.2">
      <c r="A250" s="57"/>
      <c r="B250" s="57"/>
      <c r="C250" s="57"/>
      <c r="D250" s="57"/>
      <c r="E250" s="11"/>
      <c r="G250" s="11"/>
      <c r="H250" s="57"/>
      <c r="I250" s="57"/>
    </row>
    <row r="251" spans="1:9" x14ac:dyDescent="0.2">
      <c r="A251" s="57"/>
      <c r="B251" s="57"/>
      <c r="C251" s="57"/>
      <c r="D251" s="57"/>
      <c r="E251" s="11"/>
      <c r="G251" s="11"/>
      <c r="H251" s="57"/>
      <c r="I251" s="57"/>
    </row>
    <row r="252" spans="1:9" x14ac:dyDescent="0.2">
      <c r="A252" s="57"/>
      <c r="B252" s="57"/>
      <c r="C252" s="57"/>
      <c r="D252" s="57"/>
      <c r="E252" s="11"/>
      <c r="G252" s="11"/>
      <c r="H252" s="57"/>
      <c r="I252" s="57"/>
    </row>
    <row r="253" spans="1:9" x14ac:dyDescent="0.2">
      <c r="A253" s="57"/>
      <c r="B253" s="57"/>
      <c r="C253" s="57"/>
      <c r="D253" s="57"/>
      <c r="E253" s="11"/>
      <c r="G253" s="11"/>
      <c r="H253" s="57"/>
      <c r="I253" s="57"/>
    </row>
    <row r="254" spans="1:9" x14ac:dyDescent="0.2">
      <c r="A254" s="57"/>
      <c r="B254" s="57"/>
      <c r="C254" s="57"/>
      <c r="D254" s="57"/>
      <c r="E254" s="11"/>
      <c r="G254" s="11"/>
      <c r="H254" s="57"/>
      <c r="I254" s="57"/>
    </row>
    <row r="255" spans="1:9" x14ac:dyDescent="0.2">
      <c r="A255" s="57"/>
      <c r="B255" s="57"/>
      <c r="C255" s="57"/>
      <c r="D255" s="57"/>
      <c r="E255" s="11"/>
      <c r="G255" s="11"/>
      <c r="H255" s="57"/>
      <c r="I255" s="57"/>
    </row>
    <row r="256" spans="1:9" x14ac:dyDescent="0.2">
      <c r="A256" s="57"/>
      <c r="B256" s="57"/>
      <c r="C256" s="57"/>
      <c r="D256" s="57"/>
      <c r="E256" s="11"/>
      <c r="G256" s="11"/>
      <c r="H256" s="57"/>
      <c r="I256" s="57"/>
    </row>
    <row r="257" spans="1:9" x14ac:dyDescent="0.2">
      <c r="A257" s="57"/>
      <c r="B257" s="57"/>
      <c r="C257" s="57"/>
      <c r="D257" s="57"/>
      <c r="E257" s="11"/>
      <c r="G257" s="11"/>
      <c r="H257" s="57"/>
      <c r="I257" s="57"/>
    </row>
    <row r="258" spans="1:9" x14ac:dyDescent="0.2">
      <c r="A258" s="57"/>
      <c r="B258" s="57"/>
      <c r="C258" s="57"/>
      <c r="D258" s="57"/>
      <c r="E258" s="11"/>
      <c r="G258" s="11"/>
      <c r="H258" s="57"/>
      <c r="I258" s="57"/>
    </row>
    <row r="259" spans="1:9" x14ac:dyDescent="0.2">
      <c r="A259" s="57"/>
      <c r="B259" s="57"/>
      <c r="C259" s="57"/>
      <c r="D259" s="57"/>
      <c r="E259" s="11"/>
      <c r="G259" s="11"/>
      <c r="H259" s="57"/>
      <c r="I259" s="57"/>
    </row>
    <row r="260" spans="1:9" x14ac:dyDescent="0.2">
      <c r="A260" s="57"/>
      <c r="B260" s="57"/>
      <c r="C260" s="57"/>
      <c r="D260" s="57"/>
      <c r="E260" s="11"/>
      <c r="G260" s="11"/>
      <c r="H260" s="57"/>
      <c r="I260" s="57"/>
    </row>
    <row r="261" spans="1:9" x14ac:dyDescent="0.2">
      <c r="A261" s="57"/>
      <c r="B261" s="57"/>
      <c r="C261" s="57"/>
      <c r="D261" s="57"/>
      <c r="E261" s="11"/>
      <c r="G261" s="11"/>
      <c r="H261" s="57"/>
      <c r="I261" s="57"/>
    </row>
    <row r="262" spans="1:9" x14ac:dyDescent="0.2">
      <c r="A262" s="57"/>
      <c r="B262" s="57"/>
      <c r="C262" s="57"/>
      <c r="D262" s="57"/>
      <c r="E262" s="11"/>
      <c r="G262" s="11"/>
      <c r="H262" s="57"/>
      <c r="I262" s="57"/>
    </row>
    <row r="263" spans="1:9" x14ac:dyDescent="0.2">
      <c r="A263" s="57"/>
      <c r="B263" s="57"/>
      <c r="C263" s="57"/>
      <c r="D263" s="57"/>
      <c r="E263" s="11"/>
      <c r="G263" s="11"/>
      <c r="H263" s="57"/>
      <c r="I263" s="57"/>
    </row>
  </sheetData>
  <mergeCells count="10">
    <mergeCell ref="A111:B111"/>
    <mergeCell ref="A112:B112"/>
    <mergeCell ref="A113:B113"/>
    <mergeCell ref="A114:B114"/>
    <mergeCell ref="A1:G1"/>
    <mergeCell ref="A106:B106"/>
    <mergeCell ref="A107:B107"/>
    <mergeCell ref="A108:B108"/>
    <mergeCell ref="A109:B109"/>
    <mergeCell ref="A110:B110"/>
  </mergeCells>
  <conditionalFormatting sqref="F2:F3">
    <cfRule type="cellIs" dxfId="120" priority="2" stopIfTrue="1" operator="between">
      <formula>0.009</formula>
      <formula>-0.009</formula>
    </cfRule>
  </conditionalFormatting>
  <conditionalFormatting sqref="F5:F65541">
    <cfRule type="cellIs" dxfId="119"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212"/>
  <sheetViews>
    <sheetView workbookViewId="0">
      <selection sqref="A1:F1"/>
    </sheetView>
  </sheetViews>
  <sheetFormatPr defaultColWidth="9.140625" defaultRowHeight="11.25" x14ac:dyDescent="0.2"/>
  <cols>
    <col min="1" max="1" width="38.7109375" style="7" bestFit="1" customWidth="1"/>
    <col min="2" max="2" width="26.85546875" style="7" bestFit="1" customWidth="1"/>
    <col min="3" max="3" width="35.42578125" style="7" bestFit="1" customWidth="1"/>
    <col min="4" max="4" width="15.42578125" style="7" bestFit="1" customWidth="1"/>
    <col min="5" max="5" width="26" style="10" customWidth="1"/>
    <col min="6" max="6" width="13.5703125" style="11" bestFit="1" customWidth="1"/>
    <col min="7" max="16384" width="9.140625" style="7"/>
  </cols>
  <sheetData>
    <row r="1" spans="1:6" s="1" customFormat="1" ht="15" x14ac:dyDescent="0.2">
      <c r="A1" s="110" t="s">
        <v>17</v>
      </c>
      <c r="B1" s="111"/>
      <c r="C1" s="111"/>
      <c r="D1" s="111"/>
      <c r="E1" s="111"/>
      <c r="F1" s="111"/>
    </row>
    <row r="2" spans="1:6" s="1" customFormat="1" ht="12" x14ac:dyDescent="0.2">
      <c r="E2" s="5"/>
      <c r="F2" s="9"/>
    </row>
    <row r="3" spans="1:6" s="1" customFormat="1" ht="12" x14ac:dyDescent="0.2">
      <c r="A3" s="8" t="s">
        <v>7</v>
      </c>
      <c r="B3" s="2"/>
      <c r="C3" s="3"/>
      <c r="D3" s="3"/>
      <c r="E3" s="4"/>
      <c r="F3" s="9"/>
    </row>
    <row r="4" spans="1:6" s="1" customFormat="1" ht="33.75" x14ac:dyDescent="0.2">
      <c r="A4" s="6" t="s">
        <v>2</v>
      </c>
      <c r="B4" s="6" t="s">
        <v>0</v>
      </c>
      <c r="C4" s="13" t="s">
        <v>528</v>
      </c>
      <c r="D4" s="13" t="s">
        <v>1</v>
      </c>
      <c r="E4" s="52" t="s">
        <v>6</v>
      </c>
      <c r="F4" s="12" t="s">
        <v>3</v>
      </c>
    </row>
    <row r="5" spans="1:6" x14ac:dyDescent="0.2">
      <c r="A5" s="16" t="s">
        <v>103</v>
      </c>
      <c r="B5" s="17"/>
      <c r="C5" s="17"/>
      <c r="D5" s="17"/>
      <c r="E5" s="18"/>
      <c r="F5" s="19"/>
    </row>
    <row r="6" spans="1:6" x14ac:dyDescent="0.2">
      <c r="A6" s="20" t="s">
        <v>20</v>
      </c>
      <c r="B6" s="21"/>
      <c r="C6" s="21"/>
      <c r="D6" s="21"/>
      <c r="E6" s="22"/>
      <c r="F6" s="23"/>
    </row>
    <row r="7" spans="1:6" x14ac:dyDescent="0.2">
      <c r="A7" s="21" t="s">
        <v>110</v>
      </c>
      <c r="B7" s="21" t="s">
        <v>109</v>
      </c>
      <c r="C7" s="21" t="s">
        <v>111</v>
      </c>
      <c r="D7" s="24">
        <v>665000</v>
      </c>
      <c r="E7" s="22">
        <v>24332.35</v>
      </c>
      <c r="F7" s="23">
        <v>8.2568374203801902</v>
      </c>
    </row>
    <row r="8" spans="1:6" x14ac:dyDescent="0.2">
      <c r="A8" s="21" t="s">
        <v>164</v>
      </c>
      <c r="B8" s="21" t="s">
        <v>163</v>
      </c>
      <c r="C8" s="21" t="s">
        <v>165</v>
      </c>
      <c r="D8" s="24">
        <v>315000</v>
      </c>
      <c r="E8" s="22">
        <v>17622.674999999999</v>
      </c>
      <c r="F8" s="23">
        <v>5.9800044955459901</v>
      </c>
    </row>
    <row r="9" spans="1:6" x14ac:dyDescent="0.2">
      <c r="A9" s="21" t="s">
        <v>121</v>
      </c>
      <c r="B9" s="21" t="s">
        <v>120</v>
      </c>
      <c r="C9" s="21" t="s">
        <v>122</v>
      </c>
      <c r="D9" s="24">
        <v>1200000</v>
      </c>
      <c r="E9" s="22">
        <v>16368</v>
      </c>
      <c r="F9" s="23">
        <v>5.5542483523696999</v>
      </c>
    </row>
    <row r="10" spans="1:6" x14ac:dyDescent="0.2">
      <c r="A10" s="21" t="s">
        <v>247</v>
      </c>
      <c r="B10" s="21" t="s">
        <v>246</v>
      </c>
      <c r="C10" s="21" t="s">
        <v>248</v>
      </c>
      <c r="D10" s="24">
        <v>6825000</v>
      </c>
      <c r="E10" s="22">
        <v>16345.875</v>
      </c>
      <c r="F10" s="23">
        <v>5.5467405478244798</v>
      </c>
    </row>
    <row r="11" spans="1:6" x14ac:dyDescent="0.2">
      <c r="A11" s="21" t="s">
        <v>108</v>
      </c>
      <c r="B11" s="21" t="s">
        <v>107</v>
      </c>
      <c r="C11" s="21" t="s">
        <v>106</v>
      </c>
      <c r="D11" s="24">
        <v>1200000</v>
      </c>
      <c r="E11" s="22">
        <v>16176</v>
      </c>
      <c r="F11" s="23">
        <v>5.4890958790281204</v>
      </c>
    </row>
    <row r="12" spans="1:6" x14ac:dyDescent="0.2">
      <c r="A12" s="21" t="s">
        <v>134</v>
      </c>
      <c r="B12" s="21" t="s">
        <v>133</v>
      </c>
      <c r="C12" s="21" t="s">
        <v>135</v>
      </c>
      <c r="D12" s="24">
        <v>4350000</v>
      </c>
      <c r="E12" s="22">
        <v>14809.575000000001</v>
      </c>
      <c r="F12" s="23">
        <v>5.0254189603522397</v>
      </c>
    </row>
    <row r="13" spans="1:6" x14ac:dyDescent="0.2">
      <c r="A13" s="21" t="s">
        <v>113</v>
      </c>
      <c r="B13" s="21" t="s">
        <v>112</v>
      </c>
      <c r="C13" s="21" t="s">
        <v>114</v>
      </c>
      <c r="D13" s="24">
        <v>710000</v>
      </c>
      <c r="E13" s="22">
        <v>13336.64</v>
      </c>
      <c r="F13" s="23">
        <v>4.5255993857617201</v>
      </c>
    </row>
    <row r="14" spans="1:6" x14ac:dyDescent="0.2">
      <c r="A14" s="21" t="s">
        <v>119</v>
      </c>
      <c r="B14" s="21" t="s">
        <v>118</v>
      </c>
      <c r="C14" s="21" t="s">
        <v>106</v>
      </c>
      <c r="D14" s="24">
        <v>1000000</v>
      </c>
      <c r="E14" s="22">
        <v>11316</v>
      </c>
      <c r="F14" s="23">
        <v>3.8399238975693799</v>
      </c>
    </row>
    <row r="15" spans="1:6" x14ac:dyDescent="0.2">
      <c r="A15" s="21" t="s">
        <v>307</v>
      </c>
      <c r="B15" s="21" t="s">
        <v>306</v>
      </c>
      <c r="C15" s="21" t="s">
        <v>135</v>
      </c>
      <c r="D15" s="24">
        <v>3600000</v>
      </c>
      <c r="E15" s="22">
        <v>10089</v>
      </c>
      <c r="F15" s="23">
        <v>3.4235588726208399</v>
      </c>
    </row>
    <row r="16" spans="1:6" x14ac:dyDescent="0.2">
      <c r="A16" s="21" t="s">
        <v>152</v>
      </c>
      <c r="B16" s="21" t="s">
        <v>151</v>
      </c>
      <c r="C16" s="21" t="s">
        <v>153</v>
      </c>
      <c r="D16" s="24">
        <v>5200000</v>
      </c>
      <c r="E16" s="22">
        <v>9167.08</v>
      </c>
      <c r="F16" s="23">
        <v>3.11071841312569</v>
      </c>
    </row>
    <row r="17" spans="1:6" x14ac:dyDescent="0.2">
      <c r="A17" s="21" t="s">
        <v>132</v>
      </c>
      <c r="B17" s="21" t="s">
        <v>131</v>
      </c>
      <c r="C17" s="21" t="s">
        <v>106</v>
      </c>
      <c r="D17" s="24">
        <v>1000000</v>
      </c>
      <c r="E17" s="22">
        <v>8724.5</v>
      </c>
      <c r="F17" s="23">
        <v>2.9605351753573701</v>
      </c>
    </row>
    <row r="18" spans="1:6" x14ac:dyDescent="0.2">
      <c r="A18" s="21" t="s">
        <v>585</v>
      </c>
      <c r="B18" s="21" t="s">
        <v>584</v>
      </c>
      <c r="C18" s="21" t="s">
        <v>190</v>
      </c>
      <c r="D18" s="24">
        <v>547553</v>
      </c>
      <c r="E18" s="22">
        <v>8440.5294950000007</v>
      </c>
      <c r="F18" s="23">
        <v>2.8641738172490001</v>
      </c>
    </row>
    <row r="19" spans="1:6" x14ac:dyDescent="0.2">
      <c r="A19" s="21" t="s">
        <v>626</v>
      </c>
      <c r="B19" s="21" t="s">
        <v>625</v>
      </c>
      <c r="C19" s="21" t="s">
        <v>165</v>
      </c>
      <c r="D19" s="24">
        <v>1800000</v>
      </c>
      <c r="E19" s="22">
        <v>8100.9</v>
      </c>
      <c r="F19" s="23">
        <v>2.7489253713166999</v>
      </c>
    </row>
    <row r="20" spans="1:6" x14ac:dyDescent="0.2">
      <c r="A20" s="21" t="s">
        <v>234</v>
      </c>
      <c r="B20" s="21" t="s">
        <v>233</v>
      </c>
      <c r="C20" s="21" t="s">
        <v>135</v>
      </c>
      <c r="D20" s="24">
        <v>2000000</v>
      </c>
      <c r="E20" s="22">
        <v>7773</v>
      </c>
      <c r="F20" s="23">
        <v>2.6376571629380301</v>
      </c>
    </row>
    <row r="21" spans="1:6" x14ac:dyDescent="0.2">
      <c r="A21" s="21" t="s">
        <v>723</v>
      </c>
      <c r="B21" s="21" t="s">
        <v>722</v>
      </c>
      <c r="C21" s="21" t="s">
        <v>199</v>
      </c>
      <c r="D21" s="24">
        <v>175000</v>
      </c>
      <c r="E21" s="22">
        <v>6871.375</v>
      </c>
      <c r="F21" s="23">
        <v>2.33170352347656</v>
      </c>
    </row>
    <row r="22" spans="1:6" x14ac:dyDescent="0.2">
      <c r="A22" s="21" t="s">
        <v>819</v>
      </c>
      <c r="B22" s="21" t="s">
        <v>818</v>
      </c>
      <c r="C22" s="21" t="s">
        <v>199</v>
      </c>
      <c r="D22" s="24">
        <v>164610</v>
      </c>
      <c r="E22" s="22">
        <v>6686.9520300000004</v>
      </c>
      <c r="F22" s="23">
        <v>2.2691222076614599</v>
      </c>
    </row>
    <row r="23" spans="1:6" x14ac:dyDescent="0.2">
      <c r="A23" s="21" t="s">
        <v>195</v>
      </c>
      <c r="B23" s="21" t="s">
        <v>194</v>
      </c>
      <c r="C23" s="21" t="s">
        <v>196</v>
      </c>
      <c r="D23" s="24">
        <v>3950000</v>
      </c>
      <c r="E23" s="22">
        <v>6666.415</v>
      </c>
      <c r="F23" s="23">
        <v>2.2621532581844201</v>
      </c>
    </row>
    <row r="24" spans="1:6" x14ac:dyDescent="0.2">
      <c r="A24" s="21" t="s">
        <v>574</v>
      </c>
      <c r="B24" s="21" t="s">
        <v>573</v>
      </c>
      <c r="C24" s="21" t="s">
        <v>575</v>
      </c>
      <c r="D24" s="24">
        <v>850000</v>
      </c>
      <c r="E24" s="22">
        <v>6522.9</v>
      </c>
      <c r="F24" s="23">
        <v>2.2134534810405899</v>
      </c>
    </row>
    <row r="25" spans="1:6" x14ac:dyDescent="0.2">
      <c r="A25" s="21" t="s">
        <v>171</v>
      </c>
      <c r="B25" s="21" t="s">
        <v>170</v>
      </c>
      <c r="C25" s="21" t="s">
        <v>172</v>
      </c>
      <c r="D25" s="24">
        <v>80000</v>
      </c>
      <c r="E25" s="22">
        <v>6471.2</v>
      </c>
      <c r="F25" s="23">
        <v>2.1959098202501699</v>
      </c>
    </row>
    <row r="26" spans="1:6" x14ac:dyDescent="0.2">
      <c r="A26" s="21" t="s">
        <v>852</v>
      </c>
      <c r="B26" s="21" t="s">
        <v>851</v>
      </c>
      <c r="C26" s="21" t="s">
        <v>111</v>
      </c>
      <c r="D26" s="24">
        <v>3100000</v>
      </c>
      <c r="E26" s="22">
        <v>6434.98</v>
      </c>
      <c r="F26" s="23">
        <v>2.1836190776229198</v>
      </c>
    </row>
    <row r="27" spans="1:6" x14ac:dyDescent="0.2">
      <c r="A27" s="21" t="s">
        <v>697</v>
      </c>
      <c r="B27" s="21" t="s">
        <v>696</v>
      </c>
      <c r="C27" s="21" t="s">
        <v>199</v>
      </c>
      <c r="D27" s="24">
        <v>335000</v>
      </c>
      <c r="E27" s="22">
        <v>5648.4350000000004</v>
      </c>
      <c r="F27" s="23">
        <v>1.9167162018705599</v>
      </c>
    </row>
    <row r="28" spans="1:6" x14ac:dyDescent="0.2">
      <c r="A28" s="21" t="s">
        <v>198</v>
      </c>
      <c r="B28" s="21" t="s">
        <v>197</v>
      </c>
      <c r="C28" s="21" t="s">
        <v>199</v>
      </c>
      <c r="D28" s="24">
        <v>575197</v>
      </c>
      <c r="E28" s="22">
        <v>5284.9100360000002</v>
      </c>
      <c r="F28" s="23">
        <v>1.79335916788093</v>
      </c>
    </row>
    <row r="29" spans="1:6" x14ac:dyDescent="0.2">
      <c r="A29" s="21" t="s">
        <v>299</v>
      </c>
      <c r="B29" s="21" t="s">
        <v>298</v>
      </c>
      <c r="C29" s="21" t="s">
        <v>122</v>
      </c>
      <c r="D29" s="24">
        <v>1550000</v>
      </c>
      <c r="E29" s="22">
        <v>5264.5749999999998</v>
      </c>
      <c r="F29" s="23">
        <v>1.7864587621992101</v>
      </c>
    </row>
    <row r="30" spans="1:6" x14ac:dyDescent="0.2">
      <c r="A30" s="21" t="s">
        <v>217</v>
      </c>
      <c r="B30" s="21" t="s">
        <v>216</v>
      </c>
      <c r="C30" s="21" t="s">
        <v>114</v>
      </c>
      <c r="D30" s="24">
        <v>1425000</v>
      </c>
      <c r="E30" s="22">
        <v>4886.3249999999998</v>
      </c>
      <c r="F30" s="23">
        <v>1.6581049963583101</v>
      </c>
    </row>
    <row r="31" spans="1:6" x14ac:dyDescent="0.2">
      <c r="A31" s="21" t="s">
        <v>236</v>
      </c>
      <c r="B31" s="21" t="s">
        <v>235</v>
      </c>
      <c r="C31" s="21" t="s">
        <v>237</v>
      </c>
      <c r="D31" s="24">
        <v>3400000</v>
      </c>
      <c r="E31" s="22">
        <v>4850.78</v>
      </c>
      <c r="F31" s="23">
        <v>1.64604330539516</v>
      </c>
    </row>
    <row r="32" spans="1:6" x14ac:dyDescent="0.2">
      <c r="A32" s="21" t="s">
        <v>815</v>
      </c>
      <c r="B32" s="21" t="s">
        <v>814</v>
      </c>
      <c r="C32" s="21" t="s">
        <v>199</v>
      </c>
      <c r="D32" s="24">
        <v>100000</v>
      </c>
      <c r="E32" s="22">
        <v>4715.6000000000004</v>
      </c>
      <c r="F32" s="23">
        <v>1.6001718921331001</v>
      </c>
    </row>
    <row r="33" spans="1:9" x14ac:dyDescent="0.2">
      <c r="A33" s="21" t="s">
        <v>611</v>
      </c>
      <c r="B33" s="21" t="s">
        <v>610</v>
      </c>
      <c r="C33" s="21" t="s">
        <v>199</v>
      </c>
      <c r="D33" s="24">
        <v>375000</v>
      </c>
      <c r="E33" s="22">
        <v>4512.75</v>
      </c>
      <c r="F33" s="23">
        <v>1.5313376253761199</v>
      </c>
    </row>
    <row r="34" spans="1:9" x14ac:dyDescent="0.2">
      <c r="A34" s="21" t="s">
        <v>503</v>
      </c>
      <c r="B34" s="21" t="s">
        <v>502</v>
      </c>
      <c r="C34" s="21" t="s">
        <v>125</v>
      </c>
      <c r="D34" s="24">
        <v>180000</v>
      </c>
      <c r="E34" s="22">
        <v>4241.5200000000004</v>
      </c>
      <c r="F34" s="23">
        <v>1.4392995767071799</v>
      </c>
    </row>
    <row r="35" spans="1:9" x14ac:dyDescent="0.2">
      <c r="A35" s="21" t="s">
        <v>623</v>
      </c>
      <c r="B35" s="21" t="s">
        <v>622</v>
      </c>
      <c r="C35" s="21" t="s">
        <v>624</v>
      </c>
      <c r="D35" s="24">
        <v>950000</v>
      </c>
      <c r="E35" s="22">
        <v>3835.15</v>
      </c>
      <c r="F35" s="23">
        <v>1.3014036882081299</v>
      </c>
    </row>
    <row r="36" spans="1:9" x14ac:dyDescent="0.2">
      <c r="A36" s="21" t="s">
        <v>773</v>
      </c>
      <c r="B36" s="21" t="s">
        <v>772</v>
      </c>
      <c r="C36" s="21" t="s">
        <v>165</v>
      </c>
      <c r="D36" s="24">
        <v>606250</v>
      </c>
      <c r="E36" s="22">
        <v>3187.6624999999999</v>
      </c>
      <c r="F36" s="23">
        <v>1.0816880002771101</v>
      </c>
    </row>
    <row r="37" spans="1:9" x14ac:dyDescent="0.2">
      <c r="A37" s="21" t="s">
        <v>325</v>
      </c>
      <c r="B37" s="21" t="s">
        <v>324</v>
      </c>
      <c r="C37" s="21" t="s">
        <v>215</v>
      </c>
      <c r="D37" s="24">
        <v>705965</v>
      </c>
      <c r="E37" s="22">
        <v>2632.1905029999998</v>
      </c>
      <c r="F37" s="23">
        <v>0.89319646654514495</v>
      </c>
    </row>
    <row r="38" spans="1:9" x14ac:dyDescent="0.2">
      <c r="A38" s="21" t="s">
        <v>513</v>
      </c>
      <c r="B38" s="21" t="s">
        <v>512</v>
      </c>
      <c r="C38" s="21" t="s">
        <v>130</v>
      </c>
      <c r="D38" s="24">
        <v>293904</v>
      </c>
      <c r="E38" s="22">
        <v>2519.9328959999998</v>
      </c>
      <c r="F38" s="23">
        <v>0.85510344181880604</v>
      </c>
    </row>
    <row r="39" spans="1:9" x14ac:dyDescent="0.2">
      <c r="A39" s="21" t="s">
        <v>854</v>
      </c>
      <c r="B39" s="21" t="s">
        <v>853</v>
      </c>
      <c r="C39" s="21" t="s">
        <v>111</v>
      </c>
      <c r="D39" s="24">
        <v>180000</v>
      </c>
      <c r="E39" s="22">
        <v>2400.12</v>
      </c>
      <c r="F39" s="23">
        <v>0.81444663706558895</v>
      </c>
    </row>
    <row r="40" spans="1:9" x14ac:dyDescent="0.2">
      <c r="A40" s="21" t="s">
        <v>525</v>
      </c>
      <c r="B40" s="21" t="s">
        <v>524</v>
      </c>
      <c r="C40" s="21" t="s">
        <v>165</v>
      </c>
      <c r="D40" s="24">
        <v>3500000</v>
      </c>
      <c r="E40" s="22">
        <v>2144.8000000000002</v>
      </c>
      <c r="F40" s="23">
        <v>0.72780742095323403</v>
      </c>
    </row>
    <row r="41" spans="1:9" x14ac:dyDescent="0.2">
      <c r="A41" s="21" t="s">
        <v>674</v>
      </c>
      <c r="B41" s="21" t="s">
        <v>673</v>
      </c>
      <c r="C41" s="21" t="s">
        <v>575</v>
      </c>
      <c r="D41" s="24">
        <v>615000</v>
      </c>
      <c r="E41" s="22">
        <v>2029.1925000000001</v>
      </c>
      <c r="F41" s="23">
        <v>0.68857765761033496</v>
      </c>
    </row>
    <row r="42" spans="1:9" x14ac:dyDescent="0.2">
      <c r="A42" s="21" t="s">
        <v>187</v>
      </c>
      <c r="B42" s="21" t="s">
        <v>186</v>
      </c>
      <c r="C42" s="21" t="s">
        <v>144</v>
      </c>
      <c r="D42" s="24">
        <v>10000</v>
      </c>
      <c r="E42" s="22">
        <v>1602.9</v>
      </c>
      <c r="F42" s="23">
        <v>0.54392135166259703</v>
      </c>
    </row>
    <row r="43" spans="1:9" x14ac:dyDescent="0.2">
      <c r="A43" s="21" t="s">
        <v>821</v>
      </c>
      <c r="B43" s="21" t="s">
        <v>820</v>
      </c>
      <c r="C43" s="21" t="s">
        <v>172</v>
      </c>
      <c r="D43" s="24">
        <v>317957</v>
      </c>
      <c r="E43" s="22">
        <v>1419.678005</v>
      </c>
      <c r="F43" s="23">
        <v>0.48174756965828203</v>
      </c>
    </row>
    <row r="44" spans="1:9" x14ac:dyDescent="0.2">
      <c r="A44" s="21" t="s">
        <v>572</v>
      </c>
      <c r="B44" s="21" t="s">
        <v>571</v>
      </c>
      <c r="C44" s="21" t="s">
        <v>190</v>
      </c>
      <c r="D44" s="24">
        <v>97590</v>
      </c>
      <c r="E44" s="22">
        <v>874.455195</v>
      </c>
      <c r="F44" s="23">
        <v>0.29673395198251901</v>
      </c>
    </row>
    <row r="45" spans="1:9" x14ac:dyDescent="0.2">
      <c r="A45" s="20" t="s">
        <v>27</v>
      </c>
      <c r="B45" s="20"/>
      <c r="C45" s="20"/>
      <c r="D45" s="20"/>
      <c r="E45" s="25">
        <f>SUM(E7:E44)</f>
        <v>284306.92315999995</v>
      </c>
      <c r="F45" s="26">
        <f>SUM(F7:F44)</f>
        <v>96.475516833377895</v>
      </c>
      <c r="G45" s="14"/>
      <c r="H45" s="14"/>
      <c r="I45" s="14"/>
    </row>
    <row r="46" spans="1:9" x14ac:dyDescent="0.2">
      <c r="A46" s="21"/>
      <c r="B46" s="21"/>
      <c r="C46" s="21"/>
      <c r="D46" s="21"/>
      <c r="E46" s="22"/>
      <c r="F46" s="23"/>
    </row>
    <row r="47" spans="1:9" x14ac:dyDescent="0.2">
      <c r="A47" s="20" t="s">
        <v>37</v>
      </c>
      <c r="B47" s="20"/>
      <c r="C47" s="20"/>
      <c r="D47" s="20"/>
      <c r="E47" s="25">
        <f>E45</f>
        <v>284306.92315999995</v>
      </c>
      <c r="F47" s="26">
        <f>F45</f>
        <v>96.475516833377895</v>
      </c>
      <c r="G47" s="14"/>
      <c r="H47" s="14"/>
      <c r="I47" s="14"/>
    </row>
    <row r="48" spans="1:9" x14ac:dyDescent="0.2">
      <c r="A48" s="20"/>
      <c r="B48" s="20"/>
      <c r="C48" s="20"/>
      <c r="D48" s="20"/>
      <c r="E48" s="25"/>
      <c r="F48" s="26"/>
      <c r="G48" s="14"/>
      <c r="H48" s="14"/>
      <c r="I48" s="14"/>
    </row>
    <row r="49" spans="1:9" x14ac:dyDescent="0.2">
      <c r="A49" s="20" t="s">
        <v>39</v>
      </c>
      <c r="B49" s="20"/>
      <c r="C49" s="20"/>
      <c r="D49" s="20"/>
      <c r="E49" s="25">
        <f>E51-(E45)</f>
        <v>10386.417173200054</v>
      </c>
      <c r="F49" s="26">
        <f>F51-(F45)</f>
        <v>3.5244831666221046</v>
      </c>
      <c r="G49" s="14"/>
      <c r="H49" s="14"/>
      <c r="I49" s="14"/>
    </row>
    <row r="50" spans="1:9" x14ac:dyDescent="0.2">
      <c r="A50" s="20"/>
      <c r="B50" s="20"/>
      <c r="C50" s="20"/>
      <c r="D50" s="20"/>
      <c r="E50" s="25"/>
      <c r="F50" s="26"/>
      <c r="G50" s="14"/>
      <c r="H50" s="14"/>
      <c r="I50" s="14"/>
    </row>
    <row r="51" spans="1:9" x14ac:dyDescent="0.2">
      <c r="A51" s="27" t="s">
        <v>38</v>
      </c>
      <c r="B51" s="27"/>
      <c r="C51" s="27"/>
      <c r="D51" s="27"/>
      <c r="E51" s="28">
        <v>294693.3403332</v>
      </c>
      <c r="F51" s="29">
        <v>100</v>
      </c>
      <c r="G51" s="14"/>
      <c r="H51" s="14"/>
      <c r="I51" s="14"/>
    </row>
    <row r="53" spans="1:9" x14ac:dyDescent="0.2">
      <c r="A53" s="14" t="s">
        <v>41</v>
      </c>
    </row>
    <row r="54" spans="1:9" x14ac:dyDescent="0.2">
      <c r="A54" s="14" t="s">
        <v>42</v>
      </c>
    </row>
    <row r="55" spans="1:9" x14ac:dyDescent="0.2">
      <c r="A55" s="14" t="s">
        <v>43</v>
      </c>
      <c r="B55" s="14"/>
      <c r="C55" s="30" t="s">
        <v>987</v>
      </c>
      <c r="D55" s="14" t="s">
        <v>44</v>
      </c>
    </row>
    <row r="56" spans="1:9" x14ac:dyDescent="0.2">
      <c r="A56" s="7" t="s">
        <v>46</v>
      </c>
      <c r="C56" s="31">
        <v>128.99090000000001</v>
      </c>
      <c r="D56" s="31">
        <v>140.1574</v>
      </c>
    </row>
    <row r="57" spans="1:9" x14ac:dyDescent="0.2">
      <c r="A57" s="7" t="s">
        <v>47</v>
      </c>
      <c r="C57" s="31">
        <v>40.333300000000001</v>
      </c>
      <c r="D57" s="31">
        <v>43.824800000000003</v>
      </c>
    </row>
    <row r="58" spans="1:9" x14ac:dyDescent="0.2">
      <c r="A58" s="7" t="s">
        <v>48</v>
      </c>
      <c r="C58" s="31">
        <v>147.8691</v>
      </c>
      <c r="D58" s="31">
        <v>161.511</v>
      </c>
    </row>
    <row r="59" spans="1:9" x14ac:dyDescent="0.2">
      <c r="A59" s="7" t="s">
        <v>49</v>
      </c>
      <c r="C59" s="31">
        <v>48.553199999999997</v>
      </c>
      <c r="D59" s="31">
        <v>53.031199999999998</v>
      </c>
    </row>
    <row r="61" spans="1:9" x14ac:dyDescent="0.2">
      <c r="A61" s="7" t="s">
        <v>54</v>
      </c>
    </row>
    <row r="62" spans="1:9" x14ac:dyDescent="0.2">
      <c r="A62" s="7" t="s">
        <v>988</v>
      </c>
    </row>
    <row r="64" spans="1:9" x14ac:dyDescent="0.2">
      <c r="A64" s="14" t="s">
        <v>50</v>
      </c>
      <c r="D64" s="30" t="s">
        <v>56</v>
      </c>
    </row>
    <row r="66" spans="1:9" x14ac:dyDescent="0.2">
      <c r="A66" s="14" t="s">
        <v>281</v>
      </c>
      <c r="D66" s="36">
        <v>4.3525427331951791E-2</v>
      </c>
    </row>
    <row r="68" spans="1:9" x14ac:dyDescent="0.2">
      <c r="A68" s="14" t="s">
        <v>957</v>
      </c>
      <c r="D68" s="30" t="s">
        <v>56</v>
      </c>
    </row>
    <row r="70" spans="1:9" x14ac:dyDescent="0.2">
      <c r="A70" s="56" t="s">
        <v>958</v>
      </c>
      <c r="B70" s="57"/>
      <c r="C70" s="57"/>
      <c r="D70" s="57"/>
      <c r="E70" s="11"/>
      <c r="G70" s="57"/>
      <c r="H70" s="57"/>
      <c r="I70" s="57"/>
    </row>
    <row r="71" spans="1:9" x14ac:dyDescent="0.2">
      <c r="A71" s="66"/>
      <c r="B71" s="57"/>
      <c r="C71" s="57"/>
      <c r="D71" s="57"/>
      <c r="E71" s="11"/>
      <c r="G71" s="57"/>
      <c r="H71" s="57"/>
      <c r="I71" s="57"/>
    </row>
    <row r="72" spans="1:9" x14ac:dyDescent="0.2">
      <c r="A72" s="56" t="s">
        <v>993</v>
      </c>
      <c r="B72" s="57"/>
      <c r="C72" s="57"/>
      <c r="D72" s="57"/>
      <c r="E72" s="11"/>
      <c r="G72" s="57"/>
      <c r="H72" s="57"/>
      <c r="I72" s="57"/>
    </row>
    <row r="73" spans="1:9" x14ac:dyDescent="0.2">
      <c r="A73" s="66"/>
      <c r="B73" s="57"/>
      <c r="C73" s="57"/>
      <c r="D73" s="57"/>
      <c r="E73" s="11"/>
      <c r="G73" s="57"/>
      <c r="H73" s="57"/>
      <c r="I73" s="57"/>
    </row>
    <row r="74" spans="1:9" x14ac:dyDescent="0.2">
      <c r="A74" s="57"/>
      <c r="B74" s="57"/>
      <c r="C74" s="57"/>
      <c r="D74" s="57"/>
      <c r="E74" s="11"/>
      <c r="G74" s="57"/>
      <c r="H74" s="57"/>
      <c r="I74" s="57"/>
    </row>
    <row r="75" spans="1:9" x14ac:dyDescent="0.2">
      <c r="A75" s="57"/>
      <c r="B75" s="57"/>
      <c r="C75" s="57"/>
      <c r="D75" s="57"/>
      <c r="E75" s="11"/>
      <c r="G75" s="57"/>
      <c r="H75" s="57"/>
      <c r="I75" s="57"/>
    </row>
    <row r="76" spans="1:9" x14ac:dyDescent="0.2">
      <c r="A76" s="57"/>
      <c r="B76" s="57"/>
      <c r="C76" s="57"/>
      <c r="D76" s="57"/>
      <c r="E76" s="11"/>
      <c r="G76" s="57"/>
      <c r="H76" s="57"/>
      <c r="I76" s="57"/>
    </row>
    <row r="77" spans="1:9" x14ac:dyDescent="0.2">
      <c r="A77" s="57"/>
      <c r="B77" s="57"/>
      <c r="C77" s="57"/>
      <c r="D77" s="57"/>
      <c r="E77" s="11"/>
      <c r="G77" s="57"/>
      <c r="H77" s="57"/>
      <c r="I77" s="57"/>
    </row>
    <row r="78" spans="1:9" x14ac:dyDescent="0.2">
      <c r="A78" s="57"/>
      <c r="B78" s="57"/>
      <c r="C78" s="57"/>
      <c r="D78" s="57"/>
      <c r="E78" s="11"/>
      <c r="G78" s="57"/>
      <c r="H78" s="57"/>
      <c r="I78" s="57"/>
    </row>
    <row r="79" spans="1:9" x14ac:dyDescent="0.2">
      <c r="A79" s="57"/>
      <c r="B79" s="57"/>
      <c r="C79" s="57"/>
      <c r="D79" s="57"/>
      <c r="E79" s="11"/>
      <c r="G79" s="57"/>
      <c r="H79" s="57"/>
      <c r="I79" s="57"/>
    </row>
    <row r="80" spans="1:9" x14ac:dyDescent="0.2">
      <c r="A80" s="57"/>
      <c r="B80" s="57"/>
      <c r="C80" s="57"/>
      <c r="D80" s="57"/>
      <c r="E80" s="11"/>
      <c r="G80" s="57"/>
      <c r="H80" s="57"/>
      <c r="I80" s="57"/>
    </row>
    <row r="81" spans="1:9" x14ac:dyDescent="0.2">
      <c r="A81" s="57"/>
      <c r="B81" s="57"/>
      <c r="C81" s="57"/>
      <c r="D81" s="57"/>
      <c r="E81" s="11"/>
      <c r="G81" s="57"/>
      <c r="H81" s="57"/>
      <c r="I81" s="57"/>
    </row>
    <row r="82" spans="1:9" x14ac:dyDescent="0.2">
      <c r="A82" s="57"/>
      <c r="B82" s="57"/>
      <c r="C82" s="57"/>
      <c r="D82" s="57"/>
      <c r="E82" s="11"/>
      <c r="G82" s="57"/>
      <c r="H82" s="57"/>
      <c r="I82" s="57"/>
    </row>
    <row r="83" spans="1:9" x14ac:dyDescent="0.2">
      <c r="A83" s="57"/>
      <c r="B83" s="57"/>
      <c r="C83" s="57"/>
      <c r="D83" s="57"/>
      <c r="E83" s="11"/>
      <c r="G83" s="57"/>
      <c r="H83" s="57"/>
      <c r="I83" s="57"/>
    </row>
    <row r="84" spans="1:9" x14ac:dyDescent="0.2">
      <c r="A84" s="57"/>
      <c r="B84" s="57"/>
      <c r="C84" s="57"/>
      <c r="D84" s="57"/>
      <c r="E84" s="11"/>
      <c r="G84" s="57"/>
      <c r="H84" s="57"/>
      <c r="I84" s="57"/>
    </row>
    <row r="85" spans="1:9" x14ac:dyDescent="0.2">
      <c r="A85" s="57"/>
      <c r="B85" s="57"/>
      <c r="C85" s="57"/>
      <c r="D85" s="57"/>
      <c r="E85" s="11"/>
      <c r="G85" s="57"/>
      <c r="H85" s="57"/>
      <c r="I85" s="57"/>
    </row>
    <row r="86" spans="1:9" x14ac:dyDescent="0.2">
      <c r="A86" s="57"/>
      <c r="B86" s="57"/>
      <c r="C86" s="57"/>
      <c r="D86" s="57"/>
      <c r="E86" s="11"/>
      <c r="G86" s="57"/>
      <c r="H86" s="57"/>
      <c r="I86" s="57"/>
    </row>
    <row r="87" spans="1:9" x14ac:dyDescent="0.2">
      <c r="A87" s="57"/>
      <c r="B87" s="57"/>
      <c r="C87" s="57"/>
      <c r="D87" s="57"/>
      <c r="E87" s="11"/>
      <c r="G87" s="57"/>
      <c r="H87" s="57"/>
      <c r="I87" s="57"/>
    </row>
    <row r="88" spans="1:9" x14ac:dyDescent="0.2">
      <c r="A88" s="57"/>
      <c r="B88" s="57"/>
      <c r="C88" s="57"/>
      <c r="D88" s="57"/>
      <c r="E88" s="11"/>
      <c r="G88" s="57"/>
      <c r="H88" s="57"/>
      <c r="I88" s="57"/>
    </row>
    <row r="89" spans="1:9" x14ac:dyDescent="0.2">
      <c r="A89" s="57"/>
      <c r="B89" s="57"/>
      <c r="C89" s="57"/>
      <c r="D89" s="57"/>
      <c r="E89" s="11"/>
      <c r="G89" s="57"/>
      <c r="H89" s="57"/>
      <c r="I89" s="57"/>
    </row>
    <row r="90" spans="1:9" x14ac:dyDescent="0.2">
      <c r="A90" s="56" t="s">
        <v>1017</v>
      </c>
      <c r="B90" s="57"/>
      <c r="C90" s="57"/>
      <c r="D90" s="57"/>
      <c r="E90" s="11"/>
      <c r="G90" s="57"/>
      <c r="H90" s="57"/>
      <c r="I90" s="57"/>
    </row>
    <row r="91" spans="1:9" x14ac:dyDescent="0.2">
      <c r="A91" s="57"/>
      <c r="B91" s="57"/>
      <c r="C91" s="57"/>
      <c r="D91" s="57"/>
      <c r="E91" s="11"/>
      <c r="G91" s="57"/>
      <c r="H91" s="57"/>
      <c r="I91" s="57"/>
    </row>
    <row r="92" spans="1:9" x14ac:dyDescent="0.2">
      <c r="A92" s="56" t="s">
        <v>994</v>
      </c>
      <c r="B92" s="57"/>
      <c r="C92" s="57"/>
      <c r="D92" s="57"/>
      <c r="E92" s="11"/>
      <c r="G92" s="57"/>
      <c r="H92" s="57"/>
      <c r="I92" s="57"/>
    </row>
    <row r="93" spans="1:9" x14ac:dyDescent="0.2">
      <c r="A93" s="57"/>
      <c r="B93" s="57"/>
      <c r="C93" s="57"/>
      <c r="D93" s="57"/>
      <c r="E93" s="11"/>
      <c r="G93" s="57"/>
      <c r="H93" s="57"/>
      <c r="I93" s="57"/>
    </row>
    <row r="94" spans="1:9" x14ac:dyDescent="0.2">
      <c r="A94" s="57"/>
      <c r="B94" s="57"/>
      <c r="C94" s="57"/>
      <c r="D94" s="57"/>
      <c r="E94" s="11"/>
      <c r="G94" s="57"/>
      <c r="H94" s="57"/>
      <c r="I94" s="57"/>
    </row>
    <row r="95" spans="1:9" x14ac:dyDescent="0.2">
      <c r="A95" s="57"/>
      <c r="B95" s="57"/>
      <c r="C95" s="57"/>
      <c r="D95" s="57"/>
      <c r="E95" s="11"/>
      <c r="G95" s="57"/>
      <c r="H95" s="57"/>
      <c r="I95" s="57"/>
    </row>
    <row r="96" spans="1:9" x14ac:dyDescent="0.2">
      <c r="A96" s="57"/>
      <c r="B96" s="57"/>
      <c r="C96" s="57"/>
      <c r="D96" s="57"/>
      <c r="E96" s="11"/>
      <c r="G96" s="57"/>
      <c r="H96" s="57"/>
      <c r="I96" s="57"/>
    </row>
    <row r="97" spans="1:9" x14ac:dyDescent="0.2">
      <c r="A97" s="57"/>
      <c r="B97" s="57"/>
      <c r="C97" s="57"/>
      <c r="D97" s="57"/>
      <c r="E97" s="11"/>
      <c r="G97" s="57"/>
      <c r="H97" s="57"/>
      <c r="I97" s="57"/>
    </row>
    <row r="98" spans="1:9" x14ac:dyDescent="0.2">
      <c r="A98" s="57"/>
      <c r="B98" s="57"/>
      <c r="C98" s="57"/>
      <c r="D98" s="57"/>
      <c r="E98" s="11"/>
      <c r="G98" s="57"/>
      <c r="H98" s="57"/>
      <c r="I98" s="57"/>
    </row>
    <row r="99" spans="1:9" x14ac:dyDescent="0.2">
      <c r="A99" s="57"/>
      <c r="B99" s="57"/>
      <c r="C99" s="57"/>
      <c r="D99" s="57"/>
      <c r="E99" s="11"/>
      <c r="G99" s="57"/>
      <c r="H99" s="57"/>
      <c r="I99" s="57"/>
    </row>
    <row r="100" spans="1:9" x14ac:dyDescent="0.2">
      <c r="A100" s="57"/>
      <c r="B100" s="57"/>
      <c r="C100" s="57"/>
      <c r="D100" s="57"/>
      <c r="E100" s="11"/>
      <c r="G100" s="57"/>
      <c r="H100" s="57"/>
      <c r="I100" s="57"/>
    </row>
    <row r="101" spans="1:9" x14ac:dyDescent="0.2">
      <c r="A101" s="57"/>
      <c r="B101" s="57"/>
      <c r="C101" s="57"/>
      <c r="D101" s="57"/>
      <c r="E101" s="11"/>
      <c r="G101" s="57"/>
      <c r="H101" s="57"/>
      <c r="I101" s="57"/>
    </row>
    <row r="102" spans="1:9" x14ac:dyDescent="0.2">
      <c r="A102" s="57"/>
      <c r="B102" s="57"/>
      <c r="C102" s="57"/>
      <c r="D102" s="57"/>
      <c r="E102" s="11"/>
      <c r="G102" s="57"/>
      <c r="H102" s="57"/>
      <c r="I102" s="57"/>
    </row>
    <row r="103" spans="1:9" x14ac:dyDescent="0.2">
      <c r="A103" s="57"/>
      <c r="B103" s="57"/>
      <c r="C103" s="57"/>
      <c r="D103" s="57"/>
      <c r="E103" s="11"/>
      <c r="G103" s="57"/>
      <c r="H103" s="57"/>
      <c r="I103" s="57"/>
    </row>
    <row r="104" spans="1:9" x14ac:dyDescent="0.2">
      <c r="A104" s="57"/>
      <c r="B104" s="57"/>
      <c r="C104" s="57"/>
      <c r="D104" s="57"/>
      <c r="E104" s="11"/>
      <c r="G104" s="57"/>
      <c r="H104" s="57"/>
      <c r="I104" s="57"/>
    </row>
    <row r="105" spans="1:9" x14ac:dyDescent="0.2">
      <c r="A105" s="57"/>
      <c r="B105" s="57"/>
      <c r="C105" s="57"/>
      <c r="D105" s="57"/>
      <c r="E105" s="11"/>
      <c r="G105" s="57"/>
      <c r="H105" s="57"/>
      <c r="I105" s="57"/>
    </row>
    <row r="106" spans="1:9" x14ac:dyDescent="0.2">
      <c r="A106" s="57"/>
      <c r="B106" s="57"/>
      <c r="C106" s="57"/>
      <c r="D106" s="57"/>
      <c r="E106" s="11"/>
      <c r="G106" s="57"/>
      <c r="H106" s="57"/>
      <c r="I106" s="57"/>
    </row>
    <row r="107" spans="1:9" x14ac:dyDescent="0.2">
      <c r="A107" s="57"/>
      <c r="B107" s="57"/>
      <c r="C107" s="57"/>
      <c r="D107" s="57"/>
      <c r="E107" s="11"/>
      <c r="G107" s="57"/>
      <c r="H107" s="57"/>
      <c r="I107" s="57"/>
    </row>
    <row r="108" spans="1:9" x14ac:dyDescent="0.2">
      <c r="A108" s="57"/>
      <c r="B108" s="57"/>
      <c r="C108" s="57"/>
      <c r="D108" s="57"/>
      <c r="E108" s="11"/>
      <c r="G108" s="57"/>
      <c r="H108" s="57"/>
      <c r="I108" s="57"/>
    </row>
    <row r="109" spans="1:9" x14ac:dyDescent="0.2">
      <c r="A109" s="57"/>
      <c r="B109" s="57"/>
      <c r="C109" s="57"/>
      <c r="D109" s="57"/>
      <c r="E109" s="11"/>
      <c r="G109" s="57"/>
      <c r="H109" s="57"/>
      <c r="I109" s="57"/>
    </row>
    <row r="110" spans="1:9" x14ac:dyDescent="0.2">
      <c r="A110" s="57" t="s">
        <v>992</v>
      </c>
      <c r="B110" s="57"/>
      <c r="C110" s="57"/>
      <c r="D110" s="57"/>
      <c r="E110" s="11"/>
      <c r="G110" s="57"/>
      <c r="H110" s="57"/>
      <c r="I110" s="57"/>
    </row>
    <row r="111" spans="1:9" x14ac:dyDescent="0.2">
      <c r="A111" s="57"/>
      <c r="B111" s="57"/>
      <c r="C111" s="57"/>
      <c r="D111" s="57"/>
      <c r="E111" s="11"/>
      <c r="G111" s="57"/>
      <c r="H111" s="57"/>
      <c r="I111" s="57"/>
    </row>
    <row r="112" spans="1:9" x14ac:dyDescent="0.2">
      <c r="A112" s="57"/>
      <c r="B112" s="57"/>
      <c r="C112" s="57"/>
      <c r="D112" s="57"/>
      <c r="E112" s="11"/>
      <c r="G112" s="57"/>
      <c r="H112" s="57"/>
      <c r="I112" s="57"/>
    </row>
    <row r="113" spans="1:9" x14ac:dyDescent="0.2">
      <c r="A113" s="57"/>
      <c r="B113" s="57"/>
      <c r="C113" s="57"/>
      <c r="D113" s="57"/>
      <c r="E113" s="11"/>
      <c r="G113" s="57"/>
      <c r="H113" s="57"/>
      <c r="I113" s="57"/>
    </row>
    <row r="114" spans="1:9" x14ac:dyDescent="0.2">
      <c r="A114" s="57"/>
      <c r="B114" s="57"/>
      <c r="C114" s="57"/>
      <c r="D114" s="57"/>
      <c r="E114" s="11"/>
      <c r="G114" s="57"/>
      <c r="H114" s="57"/>
      <c r="I114" s="57"/>
    </row>
    <row r="115" spans="1:9" x14ac:dyDescent="0.2">
      <c r="A115" s="57"/>
      <c r="B115" s="57"/>
      <c r="C115" s="57"/>
      <c r="D115" s="57"/>
      <c r="E115" s="11"/>
      <c r="G115" s="57"/>
      <c r="H115" s="57"/>
      <c r="I115" s="57"/>
    </row>
    <row r="116" spans="1:9" x14ac:dyDescent="0.2">
      <c r="A116" s="57"/>
      <c r="B116" s="57"/>
      <c r="C116" s="57"/>
      <c r="D116" s="57"/>
      <c r="E116" s="11"/>
      <c r="G116" s="57"/>
      <c r="H116" s="57"/>
      <c r="I116" s="57"/>
    </row>
    <row r="117" spans="1:9" x14ac:dyDescent="0.2">
      <c r="A117" s="57"/>
      <c r="B117" s="57"/>
      <c r="C117" s="57"/>
      <c r="D117" s="57"/>
      <c r="E117" s="11"/>
      <c r="G117" s="57"/>
      <c r="H117" s="57"/>
      <c r="I117" s="57"/>
    </row>
    <row r="118" spans="1:9" x14ac:dyDescent="0.2">
      <c r="A118" s="57"/>
      <c r="B118" s="57"/>
      <c r="C118" s="57"/>
      <c r="D118" s="57"/>
      <c r="E118" s="11"/>
      <c r="G118" s="57"/>
      <c r="H118" s="57"/>
      <c r="I118" s="57"/>
    </row>
    <row r="119" spans="1:9" x14ac:dyDescent="0.2">
      <c r="A119" s="57"/>
      <c r="B119" s="57"/>
      <c r="C119" s="57"/>
      <c r="D119" s="57"/>
      <c r="E119" s="11"/>
      <c r="G119" s="57"/>
      <c r="H119" s="57"/>
      <c r="I119" s="57"/>
    </row>
    <row r="120" spans="1:9" x14ac:dyDescent="0.2">
      <c r="A120" s="57"/>
      <c r="B120" s="57"/>
      <c r="C120" s="57"/>
      <c r="D120" s="57"/>
      <c r="E120" s="11"/>
      <c r="G120" s="57"/>
      <c r="H120" s="57"/>
      <c r="I120" s="57"/>
    </row>
    <row r="121" spans="1:9" x14ac:dyDescent="0.2">
      <c r="A121" s="57"/>
      <c r="B121" s="57"/>
      <c r="C121" s="57"/>
      <c r="D121" s="57"/>
      <c r="E121" s="11"/>
      <c r="G121" s="57"/>
      <c r="H121" s="57"/>
      <c r="I121" s="57"/>
    </row>
    <row r="122" spans="1:9" x14ac:dyDescent="0.2">
      <c r="A122" s="57"/>
      <c r="B122" s="57"/>
      <c r="C122" s="57"/>
      <c r="D122" s="57"/>
      <c r="E122" s="11"/>
      <c r="G122" s="57"/>
      <c r="H122" s="57"/>
      <c r="I122" s="57"/>
    </row>
    <row r="123" spans="1:9" x14ac:dyDescent="0.2">
      <c r="A123" s="57"/>
      <c r="B123" s="57"/>
      <c r="C123" s="57"/>
      <c r="D123" s="57"/>
      <c r="E123" s="11"/>
      <c r="G123" s="57"/>
      <c r="H123" s="57"/>
      <c r="I123" s="57"/>
    </row>
    <row r="124" spans="1:9" x14ac:dyDescent="0.2">
      <c r="A124" s="57"/>
      <c r="B124" s="57"/>
      <c r="C124" s="57"/>
      <c r="D124" s="57"/>
      <c r="E124" s="11"/>
      <c r="G124" s="57"/>
      <c r="H124" s="57"/>
      <c r="I124" s="57"/>
    </row>
    <row r="125" spans="1:9" x14ac:dyDescent="0.2">
      <c r="A125" s="57"/>
      <c r="B125" s="57"/>
      <c r="C125" s="57"/>
      <c r="D125" s="57"/>
      <c r="E125" s="11"/>
      <c r="G125" s="57"/>
      <c r="H125" s="57"/>
      <c r="I125" s="57"/>
    </row>
    <row r="126" spans="1:9" x14ac:dyDescent="0.2">
      <c r="A126" s="57"/>
      <c r="B126" s="57"/>
      <c r="C126" s="57"/>
      <c r="D126" s="57"/>
      <c r="E126" s="11"/>
      <c r="G126" s="57"/>
      <c r="H126" s="57"/>
      <c r="I126" s="57"/>
    </row>
    <row r="127" spans="1:9" x14ac:dyDescent="0.2">
      <c r="A127" s="57"/>
      <c r="B127" s="57"/>
      <c r="C127" s="57"/>
      <c r="D127" s="57"/>
      <c r="E127" s="11"/>
      <c r="G127" s="57"/>
      <c r="H127" s="57"/>
      <c r="I127" s="57"/>
    </row>
    <row r="128" spans="1:9" x14ac:dyDescent="0.2">
      <c r="A128" s="57"/>
      <c r="B128" s="57"/>
      <c r="C128" s="57"/>
      <c r="D128" s="57"/>
      <c r="E128" s="11"/>
      <c r="G128" s="57"/>
      <c r="H128" s="57"/>
      <c r="I128" s="57"/>
    </row>
    <row r="129" spans="1:9" x14ac:dyDescent="0.2">
      <c r="A129" s="57"/>
      <c r="B129" s="57"/>
      <c r="C129" s="57"/>
      <c r="D129" s="57"/>
      <c r="E129" s="11"/>
      <c r="G129" s="57"/>
      <c r="H129" s="57"/>
      <c r="I129" s="57"/>
    </row>
    <row r="130" spans="1:9" x14ac:dyDescent="0.2">
      <c r="A130" s="57"/>
      <c r="B130" s="57"/>
      <c r="C130" s="57"/>
      <c r="D130" s="57"/>
      <c r="E130" s="11"/>
      <c r="G130" s="57"/>
      <c r="H130" s="57"/>
      <c r="I130" s="57"/>
    </row>
    <row r="131" spans="1:9" x14ac:dyDescent="0.2">
      <c r="A131" s="57"/>
      <c r="B131" s="57"/>
      <c r="C131" s="57"/>
      <c r="D131" s="57"/>
      <c r="E131" s="11"/>
      <c r="G131" s="57"/>
      <c r="H131" s="57"/>
      <c r="I131" s="57"/>
    </row>
    <row r="132" spans="1:9" x14ac:dyDescent="0.2">
      <c r="A132" s="57"/>
      <c r="B132" s="57"/>
      <c r="C132" s="57"/>
      <c r="D132" s="57"/>
      <c r="E132" s="11"/>
      <c r="G132" s="57"/>
      <c r="H132" s="57"/>
      <c r="I132" s="57"/>
    </row>
    <row r="133" spans="1:9" x14ac:dyDescent="0.2">
      <c r="A133" s="57"/>
      <c r="B133" s="57"/>
      <c r="C133" s="57"/>
      <c r="D133" s="57"/>
      <c r="E133" s="11"/>
      <c r="G133" s="57"/>
      <c r="H133" s="57"/>
      <c r="I133" s="57"/>
    </row>
    <row r="134" spans="1:9" x14ac:dyDescent="0.2">
      <c r="A134" s="57"/>
      <c r="B134" s="57"/>
      <c r="C134" s="57"/>
      <c r="D134" s="57"/>
      <c r="E134" s="11"/>
      <c r="G134" s="57"/>
      <c r="H134" s="57"/>
      <c r="I134" s="57"/>
    </row>
    <row r="135" spans="1:9" x14ac:dyDescent="0.2">
      <c r="A135" s="57"/>
      <c r="B135" s="57"/>
      <c r="C135" s="57"/>
      <c r="D135" s="57"/>
      <c r="E135" s="11"/>
      <c r="G135" s="57"/>
      <c r="H135" s="57"/>
      <c r="I135" s="57"/>
    </row>
    <row r="136" spans="1:9" x14ac:dyDescent="0.2">
      <c r="A136" s="57"/>
      <c r="B136" s="57"/>
      <c r="C136" s="57"/>
      <c r="D136" s="57"/>
      <c r="E136" s="11"/>
      <c r="G136" s="57"/>
      <c r="H136" s="57"/>
      <c r="I136" s="57"/>
    </row>
    <row r="137" spans="1:9" x14ac:dyDescent="0.2">
      <c r="A137" s="57"/>
      <c r="B137" s="57"/>
      <c r="C137" s="57"/>
      <c r="D137" s="57"/>
      <c r="E137" s="11"/>
      <c r="G137" s="57"/>
      <c r="H137" s="57"/>
      <c r="I137" s="57"/>
    </row>
    <row r="138" spans="1:9" x14ac:dyDescent="0.2">
      <c r="A138" s="57"/>
      <c r="B138" s="57"/>
      <c r="C138" s="57"/>
      <c r="D138" s="57"/>
      <c r="E138" s="11"/>
      <c r="G138" s="57"/>
      <c r="H138" s="57"/>
      <c r="I138" s="57"/>
    </row>
    <row r="139" spans="1:9" x14ac:dyDescent="0.2">
      <c r="A139" s="57"/>
      <c r="B139" s="57"/>
      <c r="C139" s="57"/>
      <c r="D139" s="57"/>
      <c r="E139" s="11"/>
      <c r="G139" s="57"/>
      <c r="H139" s="57"/>
      <c r="I139" s="57"/>
    </row>
    <row r="140" spans="1:9" x14ac:dyDescent="0.2">
      <c r="A140" s="57"/>
      <c r="B140" s="57"/>
      <c r="C140" s="57"/>
      <c r="D140" s="57"/>
      <c r="E140" s="11"/>
      <c r="G140" s="57"/>
      <c r="H140" s="57"/>
      <c r="I140" s="57"/>
    </row>
    <row r="141" spans="1:9" x14ac:dyDescent="0.2">
      <c r="A141" s="57"/>
      <c r="B141" s="57"/>
      <c r="C141" s="57"/>
      <c r="D141" s="57"/>
      <c r="E141" s="11"/>
      <c r="G141" s="57"/>
      <c r="H141" s="57"/>
      <c r="I141" s="57"/>
    </row>
    <row r="142" spans="1:9" x14ac:dyDescent="0.2">
      <c r="A142" s="57"/>
      <c r="B142" s="57"/>
      <c r="C142" s="57"/>
      <c r="D142" s="57"/>
      <c r="E142" s="11"/>
      <c r="G142" s="57"/>
      <c r="H142" s="57"/>
      <c r="I142" s="57"/>
    </row>
    <row r="143" spans="1:9" x14ac:dyDescent="0.2">
      <c r="A143" s="57"/>
      <c r="B143" s="57"/>
      <c r="C143" s="57"/>
      <c r="D143" s="57"/>
      <c r="E143" s="11"/>
      <c r="G143" s="57"/>
      <c r="H143" s="57"/>
      <c r="I143" s="57"/>
    </row>
    <row r="144" spans="1:9" x14ac:dyDescent="0.2">
      <c r="A144" s="57"/>
      <c r="B144" s="57"/>
      <c r="C144" s="57"/>
      <c r="D144" s="57"/>
      <c r="E144" s="11"/>
      <c r="G144" s="57"/>
      <c r="H144" s="57"/>
      <c r="I144" s="57"/>
    </row>
    <row r="145" spans="1:9" x14ac:dyDescent="0.2">
      <c r="A145" s="57"/>
      <c r="B145" s="57"/>
      <c r="C145" s="57"/>
      <c r="D145" s="57"/>
      <c r="E145" s="11"/>
      <c r="G145" s="57"/>
      <c r="H145" s="57"/>
      <c r="I145" s="57"/>
    </row>
    <row r="146" spans="1:9" x14ac:dyDescent="0.2">
      <c r="A146" s="57"/>
      <c r="B146" s="57"/>
      <c r="C146" s="57"/>
      <c r="D146" s="57"/>
      <c r="E146" s="11"/>
      <c r="G146" s="57"/>
      <c r="H146" s="57"/>
      <c r="I146" s="57"/>
    </row>
    <row r="147" spans="1:9" x14ac:dyDescent="0.2">
      <c r="A147" s="57"/>
      <c r="B147" s="57"/>
      <c r="C147" s="57"/>
      <c r="D147" s="57"/>
      <c r="E147" s="11"/>
      <c r="G147" s="57"/>
      <c r="H147" s="57"/>
      <c r="I147" s="57"/>
    </row>
    <row r="148" spans="1:9" x14ac:dyDescent="0.2">
      <c r="A148" s="57"/>
      <c r="B148" s="57"/>
      <c r="C148" s="57"/>
      <c r="D148" s="57"/>
      <c r="E148" s="11"/>
      <c r="G148" s="57"/>
      <c r="H148" s="57"/>
      <c r="I148" s="57"/>
    </row>
    <row r="149" spans="1:9" x14ac:dyDescent="0.2">
      <c r="A149" s="57"/>
      <c r="B149" s="57"/>
      <c r="C149" s="57"/>
      <c r="D149" s="57"/>
      <c r="E149" s="11"/>
      <c r="G149" s="57"/>
      <c r="H149" s="57"/>
      <c r="I149" s="57"/>
    </row>
    <row r="150" spans="1:9" x14ac:dyDescent="0.2">
      <c r="A150" s="57"/>
      <c r="B150" s="57"/>
      <c r="C150" s="57"/>
      <c r="D150" s="57"/>
      <c r="E150" s="11"/>
      <c r="G150" s="57"/>
      <c r="H150" s="57"/>
      <c r="I150" s="57"/>
    </row>
    <row r="151" spans="1:9" x14ac:dyDescent="0.2">
      <c r="A151" s="57"/>
      <c r="B151" s="57"/>
      <c r="C151" s="57"/>
      <c r="D151" s="57"/>
      <c r="E151" s="11"/>
      <c r="G151" s="57"/>
      <c r="H151" s="57"/>
      <c r="I151" s="57"/>
    </row>
    <row r="152" spans="1:9" x14ac:dyDescent="0.2">
      <c r="A152" s="57"/>
      <c r="B152" s="57"/>
      <c r="C152" s="57"/>
      <c r="D152" s="57"/>
      <c r="E152" s="11"/>
      <c r="G152" s="57"/>
      <c r="H152" s="57"/>
      <c r="I152" s="57"/>
    </row>
    <row r="153" spans="1:9" x14ac:dyDescent="0.2">
      <c r="A153" s="57"/>
      <c r="B153" s="57"/>
      <c r="C153" s="57"/>
      <c r="D153" s="57"/>
      <c r="E153" s="11"/>
      <c r="G153" s="57"/>
      <c r="H153" s="57"/>
      <c r="I153" s="57"/>
    </row>
    <row r="154" spans="1:9" x14ac:dyDescent="0.2">
      <c r="A154" s="57"/>
      <c r="B154" s="57"/>
      <c r="C154" s="57"/>
      <c r="D154" s="57"/>
      <c r="E154" s="11"/>
      <c r="G154" s="57"/>
      <c r="H154" s="57"/>
      <c r="I154" s="57"/>
    </row>
    <row r="155" spans="1:9" x14ac:dyDescent="0.2">
      <c r="A155" s="57"/>
      <c r="B155" s="57"/>
      <c r="C155" s="57"/>
      <c r="D155" s="57"/>
      <c r="E155" s="11"/>
      <c r="G155" s="57"/>
      <c r="H155" s="57"/>
      <c r="I155" s="57"/>
    </row>
    <row r="156" spans="1:9" x14ac:dyDescent="0.2">
      <c r="A156" s="57"/>
      <c r="B156" s="57"/>
      <c r="C156" s="57"/>
      <c r="D156" s="57"/>
      <c r="E156" s="11"/>
      <c r="G156" s="57"/>
      <c r="H156" s="57"/>
      <c r="I156" s="57"/>
    </row>
    <row r="157" spans="1:9" x14ac:dyDescent="0.2">
      <c r="A157" s="57"/>
      <c r="B157" s="57"/>
      <c r="C157" s="57"/>
      <c r="D157" s="57"/>
      <c r="E157" s="11"/>
      <c r="G157" s="57"/>
      <c r="H157" s="57"/>
      <c r="I157" s="57"/>
    </row>
    <row r="158" spans="1:9" x14ac:dyDescent="0.2">
      <c r="A158" s="57"/>
      <c r="B158" s="57"/>
      <c r="C158" s="57"/>
      <c r="D158" s="57"/>
      <c r="E158" s="11"/>
      <c r="G158" s="57"/>
      <c r="H158" s="57"/>
      <c r="I158" s="57"/>
    </row>
    <row r="159" spans="1:9" x14ac:dyDescent="0.2">
      <c r="A159" s="57"/>
      <c r="B159" s="57"/>
      <c r="C159" s="57"/>
      <c r="D159" s="57"/>
      <c r="E159" s="11"/>
      <c r="G159" s="57"/>
      <c r="H159" s="57"/>
      <c r="I159" s="57"/>
    </row>
    <row r="160" spans="1:9" x14ac:dyDescent="0.2">
      <c r="A160" s="57"/>
      <c r="B160" s="57"/>
      <c r="C160" s="57"/>
      <c r="D160" s="57"/>
      <c r="E160" s="11"/>
      <c r="G160" s="57"/>
      <c r="H160" s="57"/>
      <c r="I160" s="57"/>
    </row>
    <row r="161" spans="1:9" x14ac:dyDescent="0.2">
      <c r="A161" s="57"/>
      <c r="B161" s="57"/>
      <c r="C161" s="57"/>
      <c r="D161" s="57"/>
      <c r="E161" s="11"/>
      <c r="G161" s="57"/>
      <c r="H161" s="57"/>
      <c r="I161" s="57"/>
    </row>
    <row r="162" spans="1:9" x14ac:dyDescent="0.2">
      <c r="A162" s="57"/>
      <c r="B162" s="57"/>
      <c r="C162" s="57"/>
      <c r="D162" s="57"/>
      <c r="E162" s="11"/>
      <c r="G162" s="57"/>
      <c r="H162" s="57"/>
      <c r="I162" s="57"/>
    </row>
    <row r="163" spans="1:9" x14ac:dyDescent="0.2">
      <c r="A163" s="57"/>
      <c r="B163" s="57"/>
      <c r="C163" s="57"/>
      <c r="D163" s="57"/>
      <c r="E163" s="11"/>
      <c r="G163" s="57"/>
      <c r="H163" s="57"/>
      <c r="I163" s="57"/>
    </row>
    <row r="164" spans="1:9" x14ac:dyDescent="0.2">
      <c r="A164" s="57"/>
      <c r="B164" s="57"/>
      <c r="C164" s="57"/>
      <c r="D164" s="57"/>
      <c r="E164" s="11"/>
      <c r="G164" s="57"/>
      <c r="H164" s="57"/>
      <c r="I164" s="57"/>
    </row>
    <row r="165" spans="1:9" x14ac:dyDescent="0.2">
      <c r="A165" s="57"/>
      <c r="B165" s="57"/>
      <c r="C165" s="57"/>
      <c r="D165" s="57"/>
      <c r="E165" s="11"/>
      <c r="G165" s="57"/>
      <c r="H165" s="57"/>
      <c r="I165" s="57"/>
    </row>
    <row r="166" spans="1:9" x14ac:dyDescent="0.2">
      <c r="A166" s="57"/>
      <c r="B166" s="57"/>
      <c r="C166" s="57"/>
      <c r="D166" s="57"/>
      <c r="E166" s="11"/>
      <c r="G166" s="57"/>
      <c r="H166" s="57"/>
      <c r="I166" s="57"/>
    </row>
    <row r="167" spans="1:9" x14ac:dyDescent="0.2">
      <c r="A167" s="57"/>
      <c r="B167" s="57"/>
      <c r="C167" s="57"/>
      <c r="D167" s="57"/>
      <c r="E167" s="11"/>
      <c r="G167" s="57"/>
      <c r="H167" s="57"/>
      <c r="I167" s="57"/>
    </row>
    <row r="168" spans="1:9" x14ac:dyDescent="0.2">
      <c r="A168" s="57"/>
      <c r="B168" s="57"/>
      <c r="C168" s="57"/>
      <c r="D168" s="57"/>
      <c r="E168" s="11"/>
      <c r="G168" s="57"/>
      <c r="H168" s="57"/>
      <c r="I168" s="57"/>
    </row>
    <row r="169" spans="1:9" x14ac:dyDescent="0.2">
      <c r="A169" s="57"/>
      <c r="B169" s="57"/>
      <c r="C169" s="57"/>
      <c r="D169" s="57"/>
      <c r="E169" s="11"/>
      <c r="G169" s="57"/>
      <c r="H169" s="57"/>
      <c r="I169" s="57"/>
    </row>
    <row r="170" spans="1:9" x14ac:dyDescent="0.2">
      <c r="A170" s="57"/>
      <c r="B170" s="57"/>
      <c r="C170" s="57"/>
      <c r="D170" s="57"/>
      <c r="E170" s="11"/>
      <c r="G170" s="57"/>
      <c r="H170" s="57"/>
      <c r="I170" s="57"/>
    </row>
    <row r="171" spans="1:9" x14ac:dyDescent="0.2">
      <c r="A171" s="57"/>
      <c r="B171" s="57"/>
      <c r="C171" s="57"/>
      <c r="D171" s="57"/>
      <c r="E171" s="11"/>
      <c r="G171" s="57"/>
      <c r="H171" s="57"/>
      <c r="I171" s="57"/>
    </row>
    <row r="172" spans="1:9" x14ac:dyDescent="0.2">
      <c r="A172" s="57"/>
      <c r="B172" s="57"/>
      <c r="C172" s="57"/>
      <c r="D172" s="57"/>
      <c r="E172" s="11"/>
      <c r="G172" s="57"/>
      <c r="H172" s="57"/>
      <c r="I172" s="57"/>
    </row>
    <row r="173" spans="1:9" x14ac:dyDescent="0.2">
      <c r="A173" s="57"/>
      <c r="B173" s="57"/>
      <c r="C173" s="57"/>
      <c r="D173" s="57"/>
      <c r="E173" s="11"/>
      <c r="G173" s="57"/>
      <c r="H173" s="57"/>
      <c r="I173" s="57"/>
    </row>
    <row r="174" spans="1:9" x14ac:dyDescent="0.2">
      <c r="A174" s="57"/>
      <c r="B174" s="57"/>
      <c r="C174" s="57"/>
      <c r="D174" s="57"/>
      <c r="E174" s="11"/>
      <c r="G174" s="57"/>
      <c r="H174" s="57"/>
      <c r="I174" s="57"/>
    </row>
    <row r="175" spans="1:9" x14ac:dyDescent="0.2">
      <c r="A175" s="57"/>
      <c r="B175" s="57"/>
      <c r="C175" s="57"/>
      <c r="D175" s="57"/>
      <c r="E175" s="11"/>
      <c r="G175" s="57"/>
      <c r="H175" s="57"/>
      <c r="I175" s="57"/>
    </row>
    <row r="176" spans="1:9" x14ac:dyDescent="0.2">
      <c r="A176" s="57"/>
      <c r="B176" s="57"/>
      <c r="C176" s="57"/>
      <c r="D176" s="57"/>
      <c r="E176" s="11"/>
      <c r="G176" s="57"/>
      <c r="H176" s="57"/>
      <c r="I176" s="57"/>
    </row>
    <row r="177" spans="1:9" x14ac:dyDescent="0.2">
      <c r="A177" s="57"/>
      <c r="B177" s="57"/>
      <c r="C177" s="57"/>
      <c r="D177" s="57"/>
      <c r="E177" s="11"/>
      <c r="G177" s="57"/>
      <c r="H177" s="57"/>
      <c r="I177" s="57"/>
    </row>
    <row r="178" spans="1:9" x14ac:dyDescent="0.2">
      <c r="A178" s="57"/>
      <c r="B178" s="57"/>
      <c r="C178" s="57"/>
      <c r="D178" s="57"/>
      <c r="E178" s="11"/>
      <c r="G178" s="57"/>
      <c r="H178" s="57"/>
      <c r="I178" s="57"/>
    </row>
    <row r="179" spans="1:9" x14ac:dyDescent="0.2">
      <c r="A179" s="57"/>
      <c r="B179" s="57"/>
      <c r="C179" s="57"/>
      <c r="D179" s="57"/>
      <c r="E179" s="11"/>
      <c r="G179" s="57"/>
      <c r="H179" s="57"/>
      <c r="I179" s="57"/>
    </row>
    <row r="180" spans="1:9" x14ac:dyDescent="0.2">
      <c r="A180" s="57"/>
      <c r="B180" s="57"/>
      <c r="C180" s="57"/>
      <c r="D180" s="57"/>
      <c r="E180" s="11"/>
      <c r="G180" s="57"/>
      <c r="H180" s="57"/>
      <c r="I180" s="57"/>
    </row>
    <row r="181" spans="1:9" x14ac:dyDescent="0.2">
      <c r="A181" s="57"/>
      <c r="B181" s="57"/>
      <c r="C181" s="57"/>
      <c r="D181" s="57"/>
      <c r="E181" s="11"/>
      <c r="G181" s="57"/>
      <c r="H181" s="57"/>
      <c r="I181" s="57"/>
    </row>
    <row r="182" spans="1:9" x14ac:dyDescent="0.2">
      <c r="A182" s="57"/>
      <c r="B182" s="57"/>
      <c r="C182" s="57"/>
      <c r="D182" s="57"/>
      <c r="E182" s="11"/>
      <c r="G182" s="57"/>
      <c r="H182" s="57"/>
      <c r="I182" s="57"/>
    </row>
    <row r="183" spans="1:9" x14ac:dyDescent="0.2">
      <c r="A183" s="57"/>
      <c r="B183" s="57"/>
      <c r="C183" s="57"/>
      <c r="D183" s="57"/>
      <c r="E183" s="11"/>
      <c r="G183" s="57"/>
      <c r="H183" s="57"/>
      <c r="I183" s="57"/>
    </row>
    <row r="184" spans="1:9" x14ac:dyDescent="0.2">
      <c r="A184" s="57"/>
      <c r="B184" s="57"/>
      <c r="C184" s="57"/>
      <c r="D184" s="57"/>
      <c r="E184" s="11"/>
      <c r="G184" s="57"/>
      <c r="H184" s="57"/>
      <c r="I184" s="57"/>
    </row>
    <row r="185" spans="1:9" x14ac:dyDescent="0.2">
      <c r="A185" s="57"/>
      <c r="B185" s="57"/>
      <c r="C185" s="57"/>
      <c r="D185" s="57"/>
      <c r="E185" s="11"/>
      <c r="G185" s="57"/>
      <c r="H185" s="57"/>
      <c r="I185" s="57"/>
    </row>
    <row r="186" spans="1:9" x14ac:dyDescent="0.2">
      <c r="A186" s="57"/>
      <c r="B186" s="57"/>
      <c r="C186" s="57"/>
      <c r="D186" s="57"/>
      <c r="E186" s="11"/>
      <c r="G186" s="57"/>
      <c r="H186" s="57"/>
      <c r="I186" s="57"/>
    </row>
    <row r="187" spans="1:9" x14ac:dyDescent="0.2">
      <c r="A187" s="57"/>
      <c r="B187" s="57"/>
      <c r="C187" s="57"/>
      <c r="D187" s="57"/>
      <c r="E187" s="11"/>
      <c r="G187" s="57"/>
      <c r="H187" s="57"/>
      <c r="I187" s="57"/>
    </row>
    <row r="188" spans="1:9" x14ac:dyDescent="0.2">
      <c r="A188" s="57"/>
      <c r="B188" s="57"/>
      <c r="C188" s="57"/>
      <c r="D188" s="57"/>
      <c r="E188" s="11"/>
      <c r="G188" s="57"/>
      <c r="H188" s="57"/>
      <c r="I188" s="57"/>
    </row>
    <row r="189" spans="1:9" x14ac:dyDescent="0.2">
      <c r="A189" s="57"/>
      <c r="B189" s="57"/>
      <c r="C189" s="57"/>
      <c r="D189" s="57"/>
      <c r="E189" s="11"/>
      <c r="G189" s="57"/>
      <c r="H189" s="57"/>
      <c r="I189" s="57"/>
    </row>
    <row r="190" spans="1:9" x14ac:dyDescent="0.2">
      <c r="A190" s="57"/>
      <c r="B190" s="57"/>
      <c r="C190" s="57"/>
      <c r="D190" s="57"/>
      <c r="E190" s="11"/>
      <c r="G190" s="57"/>
      <c r="H190" s="57"/>
      <c r="I190" s="57"/>
    </row>
    <row r="191" spans="1:9" x14ac:dyDescent="0.2">
      <c r="A191" s="57"/>
      <c r="B191" s="57"/>
      <c r="C191" s="57"/>
      <c r="D191" s="57"/>
      <c r="E191" s="11"/>
      <c r="G191" s="57"/>
      <c r="H191" s="57"/>
      <c r="I191" s="57"/>
    </row>
    <row r="192" spans="1:9" x14ac:dyDescent="0.2">
      <c r="A192" s="57"/>
      <c r="B192" s="57"/>
      <c r="C192" s="57"/>
      <c r="D192" s="57"/>
      <c r="E192" s="11"/>
      <c r="G192" s="57"/>
      <c r="H192" s="57"/>
      <c r="I192" s="57"/>
    </row>
    <row r="193" spans="1:9" x14ac:dyDescent="0.2">
      <c r="A193" s="57"/>
      <c r="B193" s="57"/>
      <c r="C193" s="57"/>
      <c r="D193" s="57"/>
      <c r="E193" s="11"/>
      <c r="G193" s="57"/>
      <c r="H193" s="57"/>
      <c r="I193" s="57"/>
    </row>
    <row r="194" spans="1:9" x14ac:dyDescent="0.2">
      <c r="A194" s="57"/>
      <c r="B194" s="57"/>
      <c r="C194" s="57"/>
      <c r="D194" s="57"/>
      <c r="E194" s="11"/>
      <c r="G194" s="57"/>
      <c r="H194" s="57"/>
      <c r="I194" s="57"/>
    </row>
    <row r="195" spans="1:9" x14ac:dyDescent="0.2">
      <c r="A195" s="57"/>
      <c r="B195" s="57"/>
      <c r="C195" s="57"/>
      <c r="D195" s="57"/>
      <c r="E195" s="11"/>
      <c r="G195" s="57"/>
      <c r="H195" s="57"/>
      <c r="I195" s="57"/>
    </row>
    <row r="196" spans="1:9" x14ac:dyDescent="0.2">
      <c r="A196" s="57"/>
      <c r="B196" s="57"/>
      <c r="C196" s="57"/>
      <c r="D196" s="57"/>
      <c r="E196" s="11"/>
      <c r="G196" s="57"/>
      <c r="H196" s="57"/>
      <c r="I196" s="57"/>
    </row>
    <row r="197" spans="1:9" x14ac:dyDescent="0.2">
      <c r="A197" s="57"/>
      <c r="B197" s="57"/>
      <c r="C197" s="57"/>
      <c r="D197" s="57"/>
      <c r="E197" s="11"/>
      <c r="G197" s="57"/>
      <c r="H197" s="57"/>
      <c r="I197" s="57"/>
    </row>
    <row r="198" spans="1:9" x14ac:dyDescent="0.2">
      <c r="A198" s="57"/>
      <c r="B198" s="57"/>
      <c r="C198" s="57"/>
      <c r="D198" s="57"/>
      <c r="E198" s="11"/>
      <c r="G198" s="57"/>
      <c r="H198" s="57"/>
      <c r="I198" s="57"/>
    </row>
    <row r="199" spans="1:9" x14ac:dyDescent="0.2">
      <c r="A199" s="57"/>
      <c r="B199" s="57"/>
      <c r="C199" s="57"/>
      <c r="D199" s="57"/>
      <c r="E199" s="11"/>
      <c r="G199" s="57"/>
      <c r="H199" s="57"/>
      <c r="I199" s="57"/>
    </row>
    <row r="200" spans="1:9" x14ac:dyDescent="0.2">
      <c r="A200" s="57"/>
      <c r="B200" s="57"/>
      <c r="C200" s="57"/>
      <c r="D200" s="57"/>
      <c r="E200" s="11"/>
      <c r="G200" s="57"/>
      <c r="H200" s="57"/>
      <c r="I200" s="57"/>
    </row>
    <row r="201" spans="1:9" x14ac:dyDescent="0.2">
      <c r="A201" s="57"/>
      <c r="B201" s="57"/>
      <c r="C201" s="57"/>
      <c r="D201" s="57"/>
      <c r="E201" s="11"/>
      <c r="G201" s="57"/>
      <c r="H201" s="57"/>
      <c r="I201" s="57"/>
    </row>
    <row r="202" spans="1:9" x14ac:dyDescent="0.2">
      <c r="A202" s="57"/>
      <c r="B202" s="57"/>
      <c r="C202" s="57"/>
      <c r="D202" s="57"/>
      <c r="E202" s="11"/>
      <c r="G202" s="57"/>
      <c r="H202" s="57"/>
      <c r="I202" s="57"/>
    </row>
    <row r="203" spans="1:9" x14ac:dyDescent="0.2">
      <c r="A203" s="57"/>
      <c r="B203" s="57"/>
      <c r="C203" s="57"/>
      <c r="D203" s="57"/>
      <c r="E203" s="11"/>
      <c r="G203" s="57"/>
      <c r="H203" s="57"/>
      <c r="I203" s="57"/>
    </row>
    <row r="204" spans="1:9" x14ac:dyDescent="0.2">
      <c r="A204" s="57"/>
      <c r="B204" s="57"/>
      <c r="C204" s="57"/>
      <c r="D204" s="57"/>
      <c r="E204" s="11"/>
      <c r="G204" s="57"/>
      <c r="H204" s="57"/>
      <c r="I204" s="57"/>
    </row>
    <row r="205" spans="1:9" x14ac:dyDescent="0.2">
      <c r="A205" s="57"/>
      <c r="B205" s="57"/>
      <c r="C205" s="57"/>
      <c r="D205" s="57"/>
      <c r="E205" s="11"/>
      <c r="G205" s="57"/>
      <c r="H205" s="57"/>
      <c r="I205" s="57"/>
    </row>
    <row r="206" spans="1:9" x14ac:dyDescent="0.2">
      <c r="A206" s="57"/>
      <c r="B206" s="57"/>
      <c r="C206" s="57"/>
      <c r="D206" s="57"/>
      <c r="E206" s="11"/>
      <c r="G206" s="57"/>
      <c r="H206" s="57"/>
      <c r="I206" s="57"/>
    </row>
    <row r="207" spans="1:9" x14ac:dyDescent="0.2">
      <c r="A207" s="57"/>
      <c r="B207" s="57"/>
      <c r="C207" s="57"/>
      <c r="D207" s="57"/>
      <c r="E207" s="11"/>
      <c r="G207" s="57"/>
      <c r="H207" s="57"/>
      <c r="I207" s="57"/>
    </row>
    <row r="208" spans="1:9" x14ac:dyDescent="0.2">
      <c r="A208" s="57"/>
      <c r="B208" s="57"/>
      <c r="C208" s="57"/>
      <c r="D208" s="57"/>
      <c r="E208" s="11"/>
      <c r="G208" s="57"/>
      <c r="H208" s="57"/>
      <c r="I208" s="57"/>
    </row>
    <row r="209" spans="1:9" x14ac:dyDescent="0.2">
      <c r="A209" s="57"/>
      <c r="B209" s="57"/>
      <c r="C209" s="57"/>
      <c r="D209" s="57"/>
      <c r="E209" s="11"/>
      <c r="G209" s="57"/>
      <c r="H209" s="57"/>
      <c r="I209" s="57"/>
    </row>
    <row r="210" spans="1:9" x14ac:dyDescent="0.2">
      <c r="A210" s="57"/>
      <c r="B210" s="57"/>
      <c r="C210" s="57"/>
      <c r="D210" s="57"/>
      <c r="E210" s="11"/>
      <c r="G210" s="57"/>
      <c r="H210" s="57"/>
      <c r="I210" s="57"/>
    </row>
    <row r="211" spans="1:9" x14ac:dyDescent="0.2">
      <c r="A211" s="57"/>
      <c r="B211" s="57"/>
      <c r="C211" s="57"/>
      <c r="D211" s="57"/>
      <c r="E211" s="11"/>
      <c r="G211" s="57"/>
      <c r="H211" s="57"/>
      <c r="I211" s="57"/>
    </row>
    <row r="212" spans="1:9" x14ac:dyDescent="0.2">
      <c r="A212" s="57"/>
      <c r="B212" s="57"/>
      <c r="C212" s="57"/>
      <c r="D212" s="57"/>
      <c r="E212" s="11"/>
      <c r="G212" s="57"/>
      <c r="H212" s="57"/>
      <c r="I212" s="57"/>
    </row>
  </sheetData>
  <mergeCells count="1">
    <mergeCell ref="A1:F1"/>
  </mergeCells>
  <conditionalFormatting sqref="F2:F3">
    <cfRule type="cellIs" dxfId="32" priority="3" stopIfTrue="1" operator="between">
      <formula>0.009</formula>
      <formula>-0.009</formula>
    </cfRule>
  </conditionalFormatting>
  <conditionalFormatting sqref="F5:F106">
    <cfRule type="cellIs" dxfId="31" priority="1" stopIfTrue="1" operator="between">
      <formula>0.009</formula>
      <formula>-0.009</formula>
    </cfRule>
  </conditionalFormatting>
  <conditionalFormatting sqref="F207:F65536">
    <cfRule type="cellIs" dxfId="30" priority="2" stopIfTrue="1" operator="between">
      <formula>0.009</formula>
      <formula>-0.009</formula>
    </cfRule>
  </conditionalFormatting>
  <hyperlinks>
    <hyperlink ref="A71" r:id="rId1" tooltip="https://www.franklintempletonindia.com/downloadsServlet/pdf/product-labels-jg9o5k7l" display="https://www.franklintempletonindia.com/downloadsServlet/pdf/product-labels-jg9o5k7l" xr:uid="{00000000-0004-0000-1D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228"/>
  <sheetViews>
    <sheetView workbookViewId="0">
      <selection sqref="A1:F1"/>
    </sheetView>
  </sheetViews>
  <sheetFormatPr defaultColWidth="9.140625" defaultRowHeight="11.25" x14ac:dyDescent="0.2"/>
  <cols>
    <col min="1" max="1" width="38.7109375" style="7" bestFit="1" customWidth="1"/>
    <col min="2" max="2" width="35.85546875" style="7" bestFit="1" customWidth="1"/>
    <col min="3" max="3" width="25.5703125" style="7" bestFit="1" customWidth="1"/>
    <col min="4" max="4" width="15.42578125" style="7" bestFit="1" customWidth="1"/>
    <col min="5" max="5" width="26" style="10" customWidth="1"/>
    <col min="6" max="6" width="13.5703125" style="11" bestFit="1" customWidth="1"/>
    <col min="7" max="16384" width="9.140625" style="7"/>
  </cols>
  <sheetData>
    <row r="1" spans="1:6" s="1" customFormat="1" ht="15" x14ac:dyDescent="0.2">
      <c r="A1" s="110" t="s">
        <v>18</v>
      </c>
      <c r="B1" s="111"/>
      <c r="C1" s="111"/>
      <c r="D1" s="111"/>
      <c r="E1" s="111"/>
      <c r="F1" s="111"/>
    </row>
    <row r="2" spans="1:6" s="1" customFormat="1" ht="12" x14ac:dyDescent="0.2">
      <c r="E2" s="5"/>
      <c r="F2" s="9"/>
    </row>
    <row r="3" spans="1:6" s="1" customFormat="1" ht="12" x14ac:dyDescent="0.2">
      <c r="A3" s="8" t="s">
        <v>7</v>
      </c>
      <c r="B3" s="2"/>
      <c r="C3" s="3"/>
      <c r="D3" s="3"/>
      <c r="E3" s="4"/>
      <c r="F3" s="9"/>
    </row>
    <row r="4" spans="1:6" s="1" customFormat="1" ht="33.75" x14ac:dyDescent="0.2">
      <c r="A4" s="6" t="s">
        <v>2</v>
      </c>
      <c r="B4" s="6" t="s">
        <v>0</v>
      </c>
      <c r="C4" s="13" t="s">
        <v>528</v>
      </c>
      <c r="D4" s="13" t="s">
        <v>1</v>
      </c>
      <c r="E4" s="52" t="s">
        <v>6</v>
      </c>
      <c r="F4" s="12" t="s">
        <v>3</v>
      </c>
    </row>
    <row r="5" spans="1:6" x14ac:dyDescent="0.2">
      <c r="A5" s="16" t="s">
        <v>103</v>
      </c>
      <c r="B5" s="17"/>
      <c r="C5" s="17"/>
      <c r="D5" s="17"/>
      <c r="E5" s="18"/>
      <c r="F5" s="19"/>
    </row>
    <row r="6" spans="1:6" x14ac:dyDescent="0.2">
      <c r="A6" s="20" t="s">
        <v>20</v>
      </c>
      <c r="B6" s="21"/>
      <c r="C6" s="21"/>
      <c r="D6" s="21"/>
      <c r="E6" s="22"/>
      <c r="F6" s="23"/>
    </row>
    <row r="7" spans="1:6" x14ac:dyDescent="0.2">
      <c r="A7" s="21" t="s">
        <v>105</v>
      </c>
      <c r="B7" s="21" t="s">
        <v>104</v>
      </c>
      <c r="C7" s="21" t="s">
        <v>106</v>
      </c>
      <c r="D7" s="24">
        <v>143242</v>
      </c>
      <c r="E7" s="22">
        <v>1362.2314200000001</v>
      </c>
      <c r="F7" s="23">
        <v>4.8802369261867504</v>
      </c>
    </row>
    <row r="8" spans="1:6" x14ac:dyDescent="0.2">
      <c r="A8" s="21" t="s">
        <v>108</v>
      </c>
      <c r="B8" s="21" t="s">
        <v>107</v>
      </c>
      <c r="C8" s="21" t="s">
        <v>106</v>
      </c>
      <c r="D8" s="24">
        <v>92546</v>
      </c>
      <c r="E8" s="22">
        <v>1247.52008</v>
      </c>
      <c r="F8" s="23">
        <v>4.4692799411244302</v>
      </c>
    </row>
    <row r="9" spans="1:6" x14ac:dyDescent="0.2">
      <c r="A9" s="21" t="s">
        <v>124</v>
      </c>
      <c r="B9" s="21" t="s">
        <v>123</v>
      </c>
      <c r="C9" s="21" t="s">
        <v>125</v>
      </c>
      <c r="D9" s="24">
        <v>274237</v>
      </c>
      <c r="E9" s="22">
        <v>892.641435</v>
      </c>
      <c r="F9" s="23">
        <v>3.1979160287841002</v>
      </c>
    </row>
    <row r="10" spans="1:6" x14ac:dyDescent="0.2">
      <c r="A10" s="21" t="s">
        <v>110</v>
      </c>
      <c r="B10" s="21" t="s">
        <v>109</v>
      </c>
      <c r="C10" s="21" t="s">
        <v>111</v>
      </c>
      <c r="D10" s="24">
        <v>17462</v>
      </c>
      <c r="E10" s="22">
        <v>638.93457999999998</v>
      </c>
      <c r="F10" s="23">
        <v>2.28900323759499</v>
      </c>
    </row>
    <row r="11" spans="1:6" x14ac:dyDescent="0.2">
      <c r="A11" s="21" t="s">
        <v>478</v>
      </c>
      <c r="B11" s="21" t="s">
        <v>477</v>
      </c>
      <c r="C11" s="21" t="s">
        <v>190</v>
      </c>
      <c r="D11" s="24">
        <v>38397</v>
      </c>
      <c r="E11" s="22">
        <v>607.47893699999997</v>
      </c>
      <c r="F11" s="23">
        <v>2.1763124067627801</v>
      </c>
    </row>
    <row r="12" spans="1:6" x14ac:dyDescent="0.2">
      <c r="A12" s="21" t="s">
        <v>463</v>
      </c>
      <c r="B12" s="21" t="s">
        <v>462</v>
      </c>
      <c r="C12" s="21" t="s">
        <v>177</v>
      </c>
      <c r="D12" s="24">
        <v>81901</v>
      </c>
      <c r="E12" s="22">
        <v>589.93290300000001</v>
      </c>
      <c r="F12" s="23">
        <v>2.1134531878534601</v>
      </c>
    </row>
    <row r="13" spans="1:6" x14ac:dyDescent="0.2">
      <c r="A13" s="21" t="s">
        <v>155</v>
      </c>
      <c r="B13" s="21" t="s">
        <v>154</v>
      </c>
      <c r="C13" s="21" t="s">
        <v>156</v>
      </c>
      <c r="D13" s="24">
        <v>77944</v>
      </c>
      <c r="E13" s="22">
        <v>589.60738800000001</v>
      </c>
      <c r="F13" s="23">
        <v>2.1122870201232899</v>
      </c>
    </row>
    <row r="14" spans="1:6" x14ac:dyDescent="0.2">
      <c r="A14" s="21" t="s">
        <v>388</v>
      </c>
      <c r="B14" s="21" t="s">
        <v>387</v>
      </c>
      <c r="C14" s="21" t="s">
        <v>193</v>
      </c>
      <c r="D14" s="24">
        <v>48886</v>
      </c>
      <c r="E14" s="22">
        <v>552.06959800000004</v>
      </c>
      <c r="F14" s="23">
        <v>1.97780670628246</v>
      </c>
    </row>
    <row r="15" spans="1:6" x14ac:dyDescent="0.2">
      <c r="A15" s="21" t="s">
        <v>779</v>
      </c>
      <c r="B15" s="21" t="s">
        <v>778</v>
      </c>
      <c r="C15" s="21" t="s">
        <v>183</v>
      </c>
      <c r="D15" s="24">
        <v>16635</v>
      </c>
      <c r="E15" s="22">
        <v>456.69729000000001</v>
      </c>
      <c r="F15" s="23">
        <v>1.6361324118830101</v>
      </c>
    </row>
    <row r="16" spans="1:6" x14ac:dyDescent="0.2">
      <c r="A16" s="21" t="s">
        <v>426</v>
      </c>
      <c r="B16" s="21" t="s">
        <v>425</v>
      </c>
      <c r="C16" s="21" t="s">
        <v>138</v>
      </c>
      <c r="D16" s="24">
        <v>37000</v>
      </c>
      <c r="E16" s="22">
        <v>412.43900000000002</v>
      </c>
      <c r="F16" s="23">
        <v>1.47757569532461</v>
      </c>
    </row>
    <row r="17" spans="1:9" x14ac:dyDescent="0.2">
      <c r="A17" s="21" t="s">
        <v>309</v>
      </c>
      <c r="B17" s="21" t="s">
        <v>308</v>
      </c>
      <c r="C17" s="21" t="s">
        <v>144</v>
      </c>
      <c r="D17" s="24">
        <v>60370</v>
      </c>
      <c r="E17" s="22">
        <v>410.63673999999997</v>
      </c>
      <c r="F17" s="23">
        <v>1.4711190421646201</v>
      </c>
    </row>
    <row r="18" spans="1:9" x14ac:dyDescent="0.2">
      <c r="A18" s="21" t="s">
        <v>393</v>
      </c>
      <c r="B18" s="21" t="s">
        <v>392</v>
      </c>
      <c r="C18" s="21" t="s">
        <v>394</v>
      </c>
      <c r="D18" s="24">
        <v>53016</v>
      </c>
      <c r="E18" s="22">
        <v>403.95541200000002</v>
      </c>
      <c r="F18" s="23">
        <v>1.4471829743696401</v>
      </c>
    </row>
    <row r="19" spans="1:9" x14ac:dyDescent="0.2">
      <c r="A19" s="21" t="s">
        <v>817</v>
      </c>
      <c r="B19" s="21" t="s">
        <v>816</v>
      </c>
      <c r="C19" s="21" t="s">
        <v>147</v>
      </c>
      <c r="D19" s="24">
        <v>10870</v>
      </c>
      <c r="E19" s="22">
        <v>391.66784000000001</v>
      </c>
      <c r="F19" s="23">
        <v>1.4031623610383299</v>
      </c>
    </row>
    <row r="20" spans="1:9" x14ac:dyDescent="0.2">
      <c r="A20" s="21" t="s">
        <v>234</v>
      </c>
      <c r="B20" s="21" t="s">
        <v>233</v>
      </c>
      <c r="C20" s="21" t="s">
        <v>135</v>
      </c>
      <c r="D20" s="24">
        <v>83278</v>
      </c>
      <c r="E20" s="22">
        <v>323.65994699999999</v>
      </c>
      <c r="F20" s="23">
        <v>1.1595219444263301</v>
      </c>
    </row>
    <row r="21" spans="1:9" x14ac:dyDescent="0.2">
      <c r="A21" s="21" t="s">
        <v>652</v>
      </c>
      <c r="B21" s="21" t="s">
        <v>651</v>
      </c>
      <c r="C21" s="21" t="s">
        <v>230</v>
      </c>
      <c r="D21" s="24">
        <v>23199</v>
      </c>
      <c r="E21" s="22">
        <v>237.55776</v>
      </c>
      <c r="F21" s="23">
        <v>0.851058150203443</v>
      </c>
    </row>
    <row r="22" spans="1:9" x14ac:dyDescent="0.2">
      <c r="A22" s="21" t="s">
        <v>116</v>
      </c>
      <c r="B22" s="21" t="s">
        <v>115</v>
      </c>
      <c r="C22" s="21" t="s">
        <v>117</v>
      </c>
      <c r="D22" s="24">
        <v>16403</v>
      </c>
      <c r="E22" s="22">
        <v>236.49845400000001</v>
      </c>
      <c r="F22" s="23">
        <v>0.84726315312627098</v>
      </c>
    </row>
    <row r="23" spans="1:9" x14ac:dyDescent="0.2">
      <c r="A23" s="20" t="s">
        <v>27</v>
      </c>
      <c r="B23" s="20"/>
      <c r="C23" s="20"/>
      <c r="D23" s="20"/>
      <c r="E23" s="25">
        <f>SUM(E7:E22)</f>
        <v>9353.5287840000001</v>
      </c>
      <c r="F23" s="26">
        <f>SUM(F7:F22)</f>
        <v>33.509311187248514</v>
      </c>
      <c r="G23" s="14"/>
      <c r="H23" s="14"/>
      <c r="I23" s="14"/>
    </row>
    <row r="24" spans="1:9" x14ac:dyDescent="0.2">
      <c r="A24" s="21"/>
      <c r="B24" s="21"/>
      <c r="C24" s="21"/>
      <c r="D24" s="21"/>
      <c r="E24" s="22"/>
      <c r="F24" s="23"/>
    </row>
    <row r="25" spans="1:9" x14ac:dyDescent="0.2">
      <c r="A25" s="20" t="s">
        <v>549</v>
      </c>
      <c r="B25" s="21"/>
      <c r="C25" s="21"/>
      <c r="D25" s="21"/>
      <c r="E25" s="22"/>
      <c r="F25" s="23"/>
    </row>
    <row r="26" spans="1:9" x14ac:dyDescent="0.2">
      <c r="A26" s="21" t="s">
        <v>856</v>
      </c>
      <c r="B26" s="21" t="s">
        <v>855</v>
      </c>
      <c r="C26" s="21" t="s">
        <v>562</v>
      </c>
      <c r="D26" s="24">
        <v>71000</v>
      </c>
      <c r="E26" s="22">
        <v>2697.8392869999998</v>
      </c>
      <c r="F26" s="23">
        <v>9.6650941360130496</v>
      </c>
    </row>
    <row r="27" spans="1:9" x14ac:dyDescent="0.2">
      <c r="A27" s="21" t="s">
        <v>858</v>
      </c>
      <c r="B27" s="21" t="s">
        <v>857</v>
      </c>
      <c r="C27" s="21" t="s">
        <v>117</v>
      </c>
      <c r="D27" s="24">
        <v>23500</v>
      </c>
      <c r="E27" s="22">
        <v>1778.152425</v>
      </c>
      <c r="F27" s="23">
        <v>6.3702870139887899</v>
      </c>
    </row>
    <row r="28" spans="1:9" x14ac:dyDescent="0.2">
      <c r="A28" s="21" t="s">
        <v>860</v>
      </c>
      <c r="B28" s="21" t="s">
        <v>859</v>
      </c>
      <c r="C28" s="21" t="s">
        <v>125</v>
      </c>
      <c r="D28" s="24">
        <v>56904</v>
      </c>
      <c r="E28" s="22">
        <v>1149.4859240000001</v>
      </c>
      <c r="F28" s="23">
        <v>4.1180694925071499</v>
      </c>
    </row>
    <row r="29" spans="1:9" x14ac:dyDescent="0.2">
      <c r="A29" s="21" t="s">
        <v>862</v>
      </c>
      <c r="B29" s="21" t="s">
        <v>861</v>
      </c>
      <c r="C29" s="21" t="s">
        <v>562</v>
      </c>
      <c r="D29" s="24">
        <v>18979</v>
      </c>
      <c r="E29" s="22">
        <v>1007.538954</v>
      </c>
      <c r="F29" s="23">
        <v>3.60954000597224</v>
      </c>
    </row>
    <row r="30" spans="1:9" x14ac:dyDescent="0.2">
      <c r="A30" s="21" t="s">
        <v>864</v>
      </c>
      <c r="B30" s="21" t="s">
        <v>863</v>
      </c>
      <c r="C30" s="21" t="s">
        <v>183</v>
      </c>
      <c r="D30" s="24">
        <v>18100</v>
      </c>
      <c r="E30" s="22">
        <v>907.43117180000002</v>
      </c>
      <c r="F30" s="23">
        <v>3.2509007262446401</v>
      </c>
    </row>
    <row r="31" spans="1:9" x14ac:dyDescent="0.2">
      <c r="A31" s="21" t="s">
        <v>841</v>
      </c>
      <c r="B31" s="21" t="s">
        <v>840</v>
      </c>
      <c r="C31" s="21" t="s">
        <v>562</v>
      </c>
      <c r="D31" s="24">
        <v>21000</v>
      </c>
      <c r="E31" s="22">
        <v>804.06704349999995</v>
      </c>
      <c r="F31" s="23">
        <v>2.8805954841494601</v>
      </c>
    </row>
    <row r="32" spans="1:9" x14ac:dyDescent="0.2">
      <c r="A32" s="21" t="s">
        <v>866</v>
      </c>
      <c r="B32" s="21" t="s">
        <v>865</v>
      </c>
      <c r="C32" s="21" t="s">
        <v>562</v>
      </c>
      <c r="D32" s="24">
        <v>3567</v>
      </c>
      <c r="E32" s="22">
        <v>784.30408629999999</v>
      </c>
      <c r="F32" s="23">
        <v>2.80979406811834</v>
      </c>
    </row>
    <row r="33" spans="1:6" x14ac:dyDescent="0.2">
      <c r="A33" s="21" t="s">
        <v>868</v>
      </c>
      <c r="B33" s="21" t="s">
        <v>867</v>
      </c>
      <c r="C33" s="21" t="s">
        <v>156</v>
      </c>
      <c r="D33" s="24">
        <v>91200</v>
      </c>
      <c r="E33" s="22">
        <v>776.98430459999997</v>
      </c>
      <c r="F33" s="23">
        <v>2.7835707198535</v>
      </c>
    </row>
    <row r="34" spans="1:6" x14ac:dyDescent="0.2">
      <c r="A34" s="21" t="s">
        <v>843</v>
      </c>
      <c r="B34" s="21" t="s">
        <v>842</v>
      </c>
      <c r="C34" s="21" t="s">
        <v>144</v>
      </c>
      <c r="D34" s="24">
        <v>4114</v>
      </c>
      <c r="E34" s="22">
        <v>559.66649310000003</v>
      </c>
      <c r="F34" s="23">
        <v>2.0050228220224602</v>
      </c>
    </row>
    <row r="35" spans="1:6" x14ac:dyDescent="0.2">
      <c r="A35" s="21" t="s">
        <v>870</v>
      </c>
      <c r="B35" s="21" t="s">
        <v>869</v>
      </c>
      <c r="C35" s="21" t="s">
        <v>255</v>
      </c>
      <c r="D35" s="24">
        <v>14358</v>
      </c>
      <c r="E35" s="22">
        <v>547.16117389999999</v>
      </c>
      <c r="F35" s="23">
        <v>1.9602221224955101</v>
      </c>
    </row>
    <row r="36" spans="1:6" x14ac:dyDescent="0.2">
      <c r="A36" s="21" t="s">
        <v>872</v>
      </c>
      <c r="B36" s="21" t="s">
        <v>871</v>
      </c>
      <c r="C36" s="21" t="s">
        <v>177</v>
      </c>
      <c r="D36" s="24">
        <v>7750</v>
      </c>
      <c r="E36" s="22">
        <v>527.15163500000006</v>
      </c>
      <c r="F36" s="23">
        <v>1.88853731976518</v>
      </c>
    </row>
    <row r="37" spans="1:6" x14ac:dyDescent="0.2">
      <c r="A37" s="21" t="s">
        <v>874</v>
      </c>
      <c r="B37" s="21" t="s">
        <v>873</v>
      </c>
      <c r="C37" s="21" t="s">
        <v>172</v>
      </c>
      <c r="D37" s="24">
        <v>75000</v>
      </c>
      <c r="E37" s="22">
        <v>462.21349249999997</v>
      </c>
      <c r="F37" s="23">
        <v>1.6558943809123401</v>
      </c>
    </row>
    <row r="38" spans="1:6" x14ac:dyDescent="0.2">
      <c r="A38" s="21" t="s">
        <v>876</v>
      </c>
      <c r="B38" s="21" t="s">
        <v>875</v>
      </c>
      <c r="C38" s="21" t="s">
        <v>106</v>
      </c>
      <c r="D38" s="24">
        <v>12640</v>
      </c>
      <c r="E38" s="22">
        <v>445.10822810000002</v>
      </c>
      <c r="F38" s="23">
        <v>1.5946142329643</v>
      </c>
    </row>
    <row r="39" spans="1:6" x14ac:dyDescent="0.2">
      <c r="A39" s="21" t="s">
        <v>878</v>
      </c>
      <c r="B39" s="21" t="s">
        <v>877</v>
      </c>
      <c r="C39" s="21" t="s">
        <v>562</v>
      </c>
      <c r="D39" s="24">
        <v>84000</v>
      </c>
      <c r="E39" s="22">
        <v>415.79132290000001</v>
      </c>
      <c r="F39" s="23">
        <v>1.4895854975982099</v>
      </c>
    </row>
    <row r="40" spans="1:6" x14ac:dyDescent="0.2">
      <c r="A40" s="21" t="s">
        <v>880</v>
      </c>
      <c r="B40" s="21" t="s">
        <v>879</v>
      </c>
      <c r="C40" s="21" t="s">
        <v>106</v>
      </c>
      <c r="D40" s="24">
        <v>68500</v>
      </c>
      <c r="E40" s="22">
        <v>365.5549504</v>
      </c>
      <c r="F40" s="23">
        <v>1.30961211237695</v>
      </c>
    </row>
    <row r="41" spans="1:6" x14ac:dyDescent="0.2">
      <c r="A41" s="21" t="s">
        <v>882</v>
      </c>
      <c r="B41" s="21" t="s">
        <v>881</v>
      </c>
      <c r="C41" s="21" t="s">
        <v>199</v>
      </c>
      <c r="D41" s="24">
        <v>213000</v>
      </c>
      <c r="E41" s="22">
        <v>339.11063230000002</v>
      </c>
      <c r="F41" s="23">
        <v>1.2148745106855601</v>
      </c>
    </row>
    <row r="42" spans="1:6" x14ac:dyDescent="0.2">
      <c r="A42" s="21" t="s">
        <v>884</v>
      </c>
      <c r="B42" s="21" t="s">
        <v>883</v>
      </c>
      <c r="C42" s="21" t="s">
        <v>125</v>
      </c>
      <c r="D42" s="24">
        <v>27500</v>
      </c>
      <c r="E42" s="22">
        <v>312.4363487</v>
      </c>
      <c r="F42" s="23">
        <v>1.11931305035432</v>
      </c>
    </row>
    <row r="43" spans="1:6" x14ac:dyDescent="0.2">
      <c r="A43" s="21" t="s">
        <v>886</v>
      </c>
      <c r="B43" s="21" t="s">
        <v>885</v>
      </c>
      <c r="C43" s="21" t="s">
        <v>106</v>
      </c>
      <c r="D43" s="24">
        <v>738600</v>
      </c>
      <c r="E43" s="22">
        <v>300.05816129999999</v>
      </c>
      <c r="F43" s="23">
        <v>1.0749678045012101</v>
      </c>
    </row>
    <row r="44" spans="1:6" x14ac:dyDescent="0.2">
      <c r="A44" s="21" t="s">
        <v>888</v>
      </c>
      <c r="B44" s="21" t="s">
        <v>887</v>
      </c>
      <c r="C44" s="21" t="s">
        <v>106</v>
      </c>
      <c r="D44" s="24">
        <v>146533</v>
      </c>
      <c r="E44" s="22">
        <v>297.09498209999998</v>
      </c>
      <c r="F44" s="23">
        <v>1.0643521217776699</v>
      </c>
    </row>
    <row r="45" spans="1:6" x14ac:dyDescent="0.2">
      <c r="A45" s="21" t="s">
        <v>890</v>
      </c>
      <c r="B45" s="21" t="s">
        <v>889</v>
      </c>
      <c r="C45" s="21" t="s">
        <v>255</v>
      </c>
      <c r="D45" s="24">
        <v>315000</v>
      </c>
      <c r="E45" s="22">
        <v>295.5084928</v>
      </c>
      <c r="F45" s="23">
        <v>1.05866847393988</v>
      </c>
    </row>
    <row r="46" spans="1:6" x14ac:dyDescent="0.2">
      <c r="A46" s="21" t="s">
        <v>892</v>
      </c>
      <c r="B46" s="21" t="s">
        <v>891</v>
      </c>
      <c r="C46" s="21" t="s">
        <v>172</v>
      </c>
      <c r="D46" s="24">
        <v>32600</v>
      </c>
      <c r="E46" s="22">
        <v>295.40786889999998</v>
      </c>
      <c r="F46" s="23">
        <v>1.05830798565189</v>
      </c>
    </row>
    <row r="47" spans="1:6" x14ac:dyDescent="0.2">
      <c r="A47" s="21" t="s">
        <v>894</v>
      </c>
      <c r="B47" s="21" t="s">
        <v>893</v>
      </c>
      <c r="C47" s="21" t="s">
        <v>117</v>
      </c>
      <c r="D47" s="24">
        <v>3000</v>
      </c>
      <c r="E47" s="22">
        <v>289.56895700000001</v>
      </c>
      <c r="F47" s="23">
        <v>1.0373899000426701</v>
      </c>
    </row>
    <row r="48" spans="1:6" x14ac:dyDescent="0.2">
      <c r="A48" s="21" t="s">
        <v>896</v>
      </c>
      <c r="B48" s="21" t="s">
        <v>895</v>
      </c>
      <c r="C48" s="21" t="s">
        <v>212</v>
      </c>
      <c r="D48" s="24">
        <v>40100</v>
      </c>
      <c r="E48" s="22">
        <v>288.55543039999998</v>
      </c>
      <c r="F48" s="23">
        <v>1.03375890910649</v>
      </c>
    </row>
    <row r="49" spans="1:9" x14ac:dyDescent="0.2">
      <c r="A49" s="21" t="s">
        <v>898</v>
      </c>
      <c r="B49" s="21" t="s">
        <v>897</v>
      </c>
      <c r="C49" s="21" t="s">
        <v>117</v>
      </c>
      <c r="D49" s="24">
        <v>57000</v>
      </c>
      <c r="E49" s="22">
        <v>286.29329009999998</v>
      </c>
      <c r="F49" s="23">
        <v>1.0256547203011299</v>
      </c>
    </row>
    <row r="50" spans="1:9" x14ac:dyDescent="0.2">
      <c r="A50" s="21" t="s">
        <v>900</v>
      </c>
      <c r="B50" s="21" t="s">
        <v>899</v>
      </c>
      <c r="C50" s="21" t="s">
        <v>215</v>
      </c>
      <c r="D50" s="24">
        <v>5500</v>
      </c>
      <c r="E50" s="22">
        <v>277.44222230000003</v>
      </c>
      <c r="F50" s="23">
        <v>0.99394549139952504</v>
      </c>
    </row>
    <row r="51" spans="1:9" x14ac:dyDescent="0.2">
      <c r="A51" s="21" t="s">
        <v>551</v>
      </c>
      <c r="B51" s="21" t="s">
        <v>550</v>
      </c>
      <c r="C51" s="21" t="s">
        <v>177</v>
      </c>
      <c r="D51" s="24">
        <v>3335</v>
      </c>
      <c r="E51" s="22">
        <v>277.1617516</v>
      </c>
      <c r="F51" s="23">
        <v>0.99294069629147097</v>
      </c>
    </row>
    <row r="52" spans="1:9" x14ac:dyDescent="0.2">
      <c r="A52" s="21" t="s">
        <v>902</v>
      </c>
      <c r="B52" s="21" t="s">
        <v>901</v>
      </c>
      <c r="C52" s="21" t="s">
        <v>562</v>
      </c>
      <c r="D52" s="24">
        <v>32000</v>
      </c>
      <c r="E52" s="22">
        <v>270.2061258</v>
      </c>
      <c r="F52" s="23">
        <v>0.96802194799692798</v>
      </c>
    </row>
    <row r="53" spans="1:9" x14ac:dyDescent="0.2">
      <c r="A53" s="21" t="s">
        <v>904</v>
      </c>
      <c r="B53" s="21" t="s">
        <v>903</v>
      </c>
      <c r="C53" s="21" t="s">
        <v>177</v>
      </c>
      <c r="D53" s="24">
        <v>357587</v>
      </c>
      <c r="E53" s="22">
        <v>226.33060599999999</v>
      </c>
      <c r="F53" s="23">
        <v>0.81083651772429699</v>
      </c>
    </row>
    <row r="54" spans="1:9" x14ac:dyDescent="0.2">
      <c r="A54" s="21" t="s">
        <v>906</v>
      </c>
      <c r="B54" s="21" t="s">
        <v>905</v>
      </c>
      <c r="C54" s="21" t="s">
        <v>125</v>
      </c>
      <c r="D54" s="24">
        <v>1509600</v>
      </c>
      <c r="E54" s="22">
        <v>155.22993959999999</v>
      </c>
      <c r="F54" s="23">
        <v>0.55611614308944601</v>
      </c>
    </row>
    <row r="55" spans="1:9" x14ac:dyDescent="0.2">
      <c r="A55" s="21" t="s">
        <v>908</v>
      </c>
      <c r="B55" s="21" t="s">
        <v>907</v>
      </c>
      <c r="C55" s="21" t="s">
        <v>394</v>
      </c>
      <c r="D55" s="24">
        <v>9900</v>
      </c>
      <c r="E55" s="22">
        <v>136.26053759999999</v>
      </c>
      <c r="F55" s="23">
        <v>0.488157663532367</v>
      </c>
    </row>
    <row r="56" spans="1:9" x14ac:dyDescent="0.2">
      <c r="A56" s="21" t="s">
        <v>910</v>
      </c>
      <c r="B56" s="21" t="s">
        <v>909</v>
      </c>
      <c r="C56" s="21" t="s">
        <v>125</v>
      </c>
      <c r="D56" s="24">
        <v>9290</v>
      </c>
      <c r="E56" s="22">
        <v>110.7948567</v>
      </c>
      <c r="F56" s="23">
        <v>0.396926060403826</v>
      </c>
    </row>
    <row r="57" spans="1:9" x14ac:dyDescent="0.2">
      <c r="A57" s="21" t="s">
        <v>912</v>
      </c>
      <c r="B57" s="21" t="s">
        <v>911</v>
      </c>
      <c r="C57" s="21" t="s">
        <v>106</v>
      </c>
      <c r="D57" s="24">
        <v>118000</v>
      </c>
      <c r="E57" s="22">
        <v>100.7328684</v>
      </c>
      <c r="F57" s="23">
        <v>0.36087867070808699</v>
      </c>
    </row>
    <row r="58" spans="1:9" x14ac:dyDescent="0.2">
      <c r="A58" s="21" t="s">
        <v>914</v>
      </c>
      <c r="B58" s="21" t="s">
        <v>913</v>
      </c>
      <c r="C58" s="21" t="s">
        <v>147</v>
      </c>
      <c r="D58" s="24">
        <v>7900</v>
      </c>
      <c r="E58" s="22">
        <v>70.492967899999996</v>
      </c>
      <c r="F58" s="23">
        <v>0.25254327563673201</v>
      </c>
    </row>
    <row r="59" spans="1:9" x14ac:dyDescent="0.2">
      <c r="A59" s="21" t="s">
        <v>916</v>
      </c>
      <c r="B59" s="21" t="s">
        <v>915</v>
      </c>
      <c r="C59" s="21" t="s">
        <v>917</v>
      </c>
      <c r="D59" s="24">
        <v>2300</v>
      </c>
      <c r="E59" s="22">
        <v>70.473263299999999</v>
      </c>
      <c r="F59" s="23">
        <v>0.25247268328720601</v>
      </c>
    </row>
    <row r="60" spans="1:9" x14ac:dyDescent="0.2">
      <c r="A60" s="21" t="s">
        <v>919</v>
      </c>
      <c r="B60" s="21" t="s">
        <v>918</v>
      </c>
      <c r="C60" s="21" t="s">
        <v>150</v>
      </c>
      <c r="D60" s="24">
        <v>4378</v>
      </c>
      <c r="E60" s="22">
        <v>65.790915600000005</v>
      </c>
      <c r="F60" s="23">
        <v>0.235698025316987</v>
      </c>
    </row>
    <row r="61" spans="1:9" x14ac:dyDescent="0.2">
      <c r="A61" s="21" t="s">
        <v>921</v>
      </c>
      <c r="B61" s="21" t="s">
        <v>920</v>
      </c>
      <c r="C61" s="21" t="s">
        <v>111</v>
      </c>
      <c r="D61" s="24">
        <v>366</v>
      </c>
      <c r="E61" s="22">
        <v>42.750317199999998</v>
      </c>
      <c r="F61" s="23">
        <v>0.15315435655245499</v>
      </c>
    </row>
    <row r="62" spans="1:9" x14ac:dyDescent="0.2">
      <c r="A62" s="20" t="s">
        <v>27</v>
      </c>
      <c r="B62" s="20"/>
      <c r="C62" s="20"/>
      <c r="D62" s="20"/>
      <c r="E62" s="25">
        <f>SUM(E25:E61)</f>
        <v>17736.151027699991</v>
      </c>
      <c r="F62" s="26">
        <f>SUM(F25:F61)</f>
        <v>63.540319143282275</v>
      </c>
      <c r="G62" s="14"/>
      <c r="H62" s="14"/>
      <c r="I62" s="14"/>
    </row>
    <row r="63" spans="1:9" x14ac:dyDescent="0.2">
      <c r="A63" s="21"/>
      <c r="B63" s="21"/>
      <c r="C63" s="21"/>
      <c r="D63" s="21"/>
      <c r="E63" s="22"/>
      <c r="F63" s="23"/>
    </row>
    <row r="64" spans="1:9" x14ac:dyDescent="0.2">
      <c r="A64" s="20" t="s">
        <v>37</v>
      </c>
      <c r="B64" s="20"/>
      <c r="C64" s="20"/>
      <c r="D64" s="20"/>
      <c r="E64" s="25">
        <f>E23+E62</f>
        <v>27089.679811699993</v>
      </c>
      <c r="F64" s="26">
        <f>F23+F62</f>
        <v>97.049630330530789</v>
      </c>
      <c r="G64" s="14"/>
      <c r="H64" s="14"/>
      <c r="I64" s="14"/>
    </row>
    <row r="65" spans="1:9" x14ac:dyDescent="0.2">
      <c r="A65" s="20"/>
      <c r="B65" s="20"/>
      <c r="C65" s="20"/>
      <c r="D65" s="20"/>
      <c r="E65" s="25"/>
      <c r="F65" s="26"/>
      <c r="G65" s="14"/>
      <c r="H65" s="14"/>
      <c r="I65" s="14"/>
    </row>
    <row r="66" spans="1:9" x14ac:dyDescent="0.2">
      <c r="A66" s="20" t="s">
        <v>39</v>
      </c>
      <c r="B66" s="20"/>
      <c r="C66" s="20"/>
      <c r="D66" s="20"/>
      <c r="E66" s="25">
        <f>E68-(E23+E62)</f>
        <v>823.54326750000837</v>
      </c>
      <c r="F66" s="26">
        <f>F68-(F23+F62)</f>
        <v>2.950369669469211</v>
      </c>
      <c r="G66" s="14"/>
      <c r="H66" s="14"/>
      <c r="I66" s="14"/>
    </row>
    <row r="67" spans="1:9" x14ac:dyDescent="0.2">
      <c r="A67" s="20"/>
      <c r="B67" s="20"/>
      <c r="C67" s="20"/>
      <c r="D67" s="20"/>
      <c r="E67" s="25"/>
      <c r="F67" s="26"/>
      <c r="G67" s="14"/>
      <c r="H67" s="14"/>
      <c r="I67" s="14"/>
    </row>
    <row r="68" spans="1:9" x14ac:dyDescent="0.2">
      <c r="A68" s="27" t="s">
        <v>38</v>
      </c>
      <c r="B68" s="27"/>
      <c r="C68" s="27"/>
      <c r="D68" s="27"/>
      <c r="E68" s="28">
        <v>27913.223079200001</v>
      </c>
      <c r="F68" s="29">
        <v>100</v>
      </c>
      <c r="G68" s="14"/>
      <c r="H68" s="14"/>
      <c r="I68" s="14"/>
    </row>
    <row r="70" spans="1:9" x14ac:dyDescent="0.2">
      <c r="A70" s="14" t="s">
        <v>41</v>
      </c>
    </row>
    <row r="71" spans="1:9" x14ac:dyDescent="0.2">
      <c r="A71" s="14" t="s">
        <v>42</v>
      </c>
    </row>
    <row r="72" spans="1:9" x14ac:dyDescent="0.2">
      <c r="A72" s="14" t="s">
        <v>43</v>
      </c>
      <c r="B72" s="14"/>
      <c r="C72" s="30" t="s">
        <v>987</v>
      </c>
      <c r="D72" s="14" t="s">
        <v>44</v>
      </c>
    </row>
    <row r="73" spans="1:9" x14ac:dyDescent="0.2">
      <c r="A73" s="7" t="s">
        <v>46</v>
      </c>
      <c r="C73" s="31">
        <v>28.014700000000001</v>
      </c>
      <c r="D73" s="31">
        <v>33.567599999999999</v>
      </c>
    </row>
    <row r="74" spans="1:9" x14ac:dyDescent="0.2">
      <c r="A74" s="7" t="s">
        <v>47</v>
      </c>
      <c r="C74" s="31">
        <v>13.2235</v>
      </c>
      <c r="D74" s="31">
        <v>15.8446</v>
      </c>
    </row>
    <row r="75" spans="1:9" x14ac:dyDescent="0.2">
      <c r="A75" s="7" t="s">
        <v>48</v>
      </c>
      <c r="C75" s="31">
        <v>30.555900000000001</v>
      </c>
      <c r="D75" s="31">
        <v>36.7654</v>
      </c>
    </row>
    <row r="76" spans="1:9" x14ac:dyDescent="0.2">
      <c r="A76" s="7" t="s">
        <v>49</v>
      </c>
      <c r="C76" s="31">
        <v>13.992900000000001</v>
      </c>
      <c r="D76" s="31">
        <v>16.8354</v>
      </c>
    </row>
    <row r="78" spans="1:9" x14ac:dyDescent="0.2">
      <c r="A78" s="7" t="s">
        <v>54</v>
      </c>
    </row>
    <row r="79" spans="1:9" x14ac:dyDescent="0.2">
      <c r="A79" s="7" t="s">
        <v>988</v>
      </c>
    </row>
    <row r="81" spans="1:9" x14ac:dyDescent="0.2">
      <c r="A81" s="14" t="s">
        <v>50</v>
      </c>
      <c r="D81" s="30" t="s">
        <v>56</v>
      </c>
    </row>
    <row r="83" spans="1:9" x14ac:dyDescent="0.2">
      <c r="A83" s="14" t="s">
        <v>281</v>
      </c>
      <c r="D83" s="36">
        <v>0.21950717497163794</v>
      </c>
    </row>
    <row r="85" spans="1:9" x14ac:dyDescent="0.2">
      <c r="A85" s="14" t="s">
        <v>957</v>
      </c>
      <c r="D85" s="30" t="s">
        <v>56</v>
      </c>
    </row>
    <row r="87" spans="1:9" x14ac:dyDescent="0.2">
      <c r="A87" s="56" t="s">
        <v>958</v>
      </c>
      <c r="B87" s="57"/>
      <c r="C87" s="57"/>
      <c r="D87" s="57"/>
      <c r="E87" s="11"/>
      <c r="G87" s="57"/>
      <c r="H87" s="57"/>
      <c r="I87" s="57"/>
    </row>
    <row r="88" spans="1:9" x14ac:dyDescent="0.2">
      <c r="A88" s="66"/>
      <c r="B88" s="57"/>
      <c r="C88" s="57"/>
      <c r="D88" s="57"/>
      <c r="E88" s="11"/>
      <c r="G88" s="57"/>
      <c r="H88" s="57"/>
      <c r="I88" s="57"/>
    </row>
    <row r="89" spans="1:9" x14ac:dyDescent="0.2">
      <c r="A89" s="56" t="s">
        <v>993</v>
      </c>
      <c r="B89" s="57"/>
      <c r="C89" s="57"/>
      <c r="D89" s="57"/>
      <c r="E89" s="11"/>
      <c r="G89" s="57"/>
      <c r="H89" s="57"/>
      <c r="I89" s="57"/>
    </row>
    <row r="90" spans="1:9" x14ac:dyDescent="0.2">
      <c r="A90" s="66"/>
      <c r="B90" s="57"/>
      <c r="C90" s="57"/>
      <c r="D90" s="57"/>
      <c r="E90" s="11"/>
      <c r="G90" s="57"/>
      <c r="H90" s="57"/>
      <c r="I90" s="57"/>
    </row>
    <row r="91" spans="1:9" x14ac:dyDescent="0.2">
      <c r="A91" s="57"/>
      <c r="B91" s="57"/>
      <c r="C91" s="57"/>
      <c r="D91" s="57"/>
      <c r="E91" s="11"/>
      <c r="G91" s="57"/>
      <c r="H91" s="57"/>
      <c r="I91" s="57"/>
    </row>
    <row r="92" spans="1:9" x14ac:dyDescent="0.2">
      <c r="A92" s="57"/>
      <c r="B92" s="57"/>
      <c r="C92" s="57"/>
      <c r="D92" s="57"/>
      <c r="E92" s="11"/>
      <c r="G92" s="57"/>
      <c r="H92" s="57"/>
      <c r="I92" s="57"/>
    </row>
    <row r="93" spans="1:9" x14ac:dyDescent="0.2">
      <c r="A93" s="57"/>
      <c r="B93" s="57"/>
      <c r="C93" s="57"/>
      <c r="D93" s="57"/>
      <c r="E93" s="11"/>
      <c r="G93" s="57"/>
      <c r="H93" s="57"/>
      <c r="I93" s="57"/>
    </row>
    <row r="94" spans="1:9" x14ac:dyDescent="0.2">
      <c r="A94" s="57"/>
      <c r="B94" s="57"/>
      <c r="C94" s="57"/>
      <c r="D94" s="57"/>
      <c r="E94" s="11"/>
      <c r="G94" s="57"/>
      <c r="H94" s="57"/>
      <c r="I94" s="57"/>
    </row>
    <row r="95" spans="1:9" x14ac:dyDescent="0.2">
      <c r="A95" s="57"/>
      <c r="B95" s="57"/>
      <c r="C95" s="57"/>
      <c r="D95" s="57"/>
      <c r="E95" s="11"/>
      <c r="G95" s="57"/>
      <c r="H95" s="57"/>
      <c r="I95" s="57"/>
    </row>
    <row r="96" spans="1:9" x14ac:dyDescent="0.2">
      <c r="A96" s="57"/>
      <c r="B96" s="57"/>
      <c r="C96" s="57"/>
      <c r="D96" s="57"/>
      <c r="E96" s="11"/>
      <c r="G96" s="57"/>
      <c r="H96" s="57"/>
      <c r="I96" s="57"/>
    </row>
    <row r="97" spans="1:9" x14ac:dyDescent="0.2">
      <c r="A97" s="57"/>
      <c r="B97" s="57"/>
      <c r="C97" s="57"/>
      <c r="D97" s="57"/>
      <c r="E97" s="11"/>
      <c r="G97" s="57"/>
      <c r="H97" s="57"/>
      <c r="I97" s="57"/>
    </row>
    <row r="98" spans="1:9" x14ac:dyDescent="0.2">
      <c r="A98" s="57"/>
      <c r="B98" s="57"/>
      <c r="C98" s="57"/>
      <c r="D98" s="57"/>
      <c r="E98" s="11"/>
      <c r="G98" s="57"/>
      <c r="H98" s="57"/>
      <c r="I98" s="57"/>
    </row>
    <row r="99" spans="1:9" x14ac:dyDescent="0.2">
      <c r="A99" s="57"/>
      <c r="B99" s="57"/>
      <c r="C99" s="57"/>
      <c r="D99" s="57"/>
      <c r="E99" s="11"/>
      <c r="G99" s="57"/>
      <c r="H99" s="57"/>
      <c r="I99" s="57"/>
    </row>
    <row r="100" spans="1:9" x14ac:dyDescent="0.2">
      <c r="A100" s="57"/>
      <c r="B100" s="57"/>
      <c r="C100" s="57"/>
      <c r="D100" s="57"/>
      <c r="E100" s="11"/>
      <c r="G100" s="57"/>
      <c r="H100" s="57"/>
      <c r="I100" s="57"/>
    </row>
    <row r="101" spans="1:9" x14ac:dyDescent="0.2">
      <c r="A101" s="57"/>
      <c r="B101" s="57"/>
      <c r="C101" s="57"/>
      <c r="D101" s="57"/>
      <c r="E101" s="11"/>
      <c r="G101" s="57"/>
      <c r="H101" s="57"/>
      <c r="I101" s="57"/>
    </row>
    <row r="102" spans="1:9" x14ac:dyDescent="0.2">
      <c r="A102" s="57"/>
      <c r="B102" s="57"/>
      <c r="C102" s="57"/>
      <c r="D102" s="57"/>
      <c r="E102" s="11"/>
      <c r="G102" s="57"/>
      <c r="H102" s="57"/>
      <c r="I102" s="57"/>
    </row>
    <row r="103" spans="1:9" x14ac:dyDescent="0.2">
      <c r="A103" s="57"/>
      <c r="B103" s="57"/>
      <c r="C103" s="57"/>
      <c r="D103" s="57"/>
      <c r="E103" s="11"/>
      <c r="G103" s="57"/>
      <c r="H103" s="57"/>
      <c r="I103" s="57"/>
    </row>
    <row r="104" spans="1:9" x14ac:dyDescent="0.2">
      <c r="A104" s="57"/>
      <c r="B104" s="57"/>
      <c r="C104" s="57"/>
      <c r="D104" s="57"/>
      <c r="E104" s="11"/>
      <c r="G104" s="57"/>
      <c r="H104" s="57"/>
      <c r="I104" s="57"/>
    </row>
    <row r="105" spans="1:9" x14ac:dyDescent="0.2">
      <c r="A105" s="57"/>
      <c r="B105" s="57"/>
      <c r="C105" s="57"/>
      <c r="D105" s="57"/>
      <c r="E105" s="11"/>
      <c r="G105" s="57"/>
      <c r="H105" s="57"/>
      <c r="I105" s="57"/>
    </row>
    <row r="106" spans="1:9" x14ac:dyDescent="0.2">
      <c r="A106" s="57"/>
      <c r="B106" s="57"/>
      <c r="C106" s="57"/>
      <c r="D106" s="57"/>
      <c r="E106" s="11"/>
      <c r="G106" s="57"/>
      <c r="H106" s="57"/>
      <c r="I106" s="57"/>
    </row>
    <row r="107" spans="1:9" x14ac:dyDescent="0.2">
      <c r="A107" s="56" t="s">
        <v>1018</v>
      </c>
      <c r="B107" s="57"/>
      <c r="C107" s="57"/>
      <c r="D107" s="57"/>
      <c r="E107" s="11"/>
      <c r="G107" s="57"/>
      <c r="H107" s="57"/>
      <c r="I107" s="57"/>
    </row>
    <row r="108" spans="1:9" x14ac:dyDescent="0.2">
      <c r="A108" s="57"/>
      <c r="B108" s="57"/>
      <c r="C108" s="57"/>
      <c r="D108" s="57"/>
      <c r="E108" s="11"/>
      <c r="G108" s="57"/>
      <c r="H108" s="57"/>
      <c r="I108" s="57"/>
    </row>
    <row r="109" spans="1:9" x14ac:dyDescent="0.2">
      <c r="A109" s="56" t="s">
        <v>994</v>
      </c>
      <c r="B109" s="57"/>
      <c r="C109" s="57"/>
      <c r="D109" s="57"/>
      <c r="E109" s="11"/>
      <c r="G109" s="57"/>
      <c r="H109" s="57"/>
      <c r="I109" s="57"/>
    </row>
    <row r="110" spans="1:9" x14ac:dyDescent="0.2">
      <c r="A110" s="57"/>
      <c r="B110" s="57"/>
      <c r="C110" s="57"/>
      <c r="D110" s="57"/>
      <c r="E110" s="11"/>
      <c r="G110" s="57"/>
      <c r="H110" s="57"/>
      <c r="I110" s="57"/>
    </row>
    <row r="111" spans="1:9" x14ac:dyDescent="0.2">
      <c r="A111" s="57"/>
      <c r="B111" s="57"/>
      <c r="C111" s="57"/>
      <c r="D111" s="57"/>
      <c r="E111" s="11"/>
      <c r="G111" s="57"/>
      <c r="H111" s="57"/>
      <c r="I111" s="57"/>
    </row>
    <row r="112" spans="1:9" x14ac:dyDescent="0.2">
      <c r="A112" s="57"/>
      <c r="B112" s="57"/>
      <c r="C112" s="57"/>
      <c r="D112" s="57"/>
      <c r="E112" s="11"/>
      <c r="G112" s="57"/>
      <c r="H112" s="57"/>
      <c r="I112" s="57"/>
    </row>
    <row r="113" spans="1:9" x14ac:dyDescent="0.2">
      <c r="A113" s="57"/>
      <c r="B113" s="57"/>
      <c r="C113" s="57"/>
      <c r="D113" s="57"/>
      <c r="E113" s="11"/>
      <c r="G113" s="57"/>
      <c r="H113" s="57"/>
      <c r="I113" s="57"/>
    </row>
    <row r="114" spans="1:9" x14ac:dyDescent="0.2">
      <c r="A114" s="57"/>
      <c r="B114" s="57"/>
      <c r="C114" s="57"/>
      <c r="D114" s="57"/>
      <c r="E114" s="11"/>
      <c r="G114" s="57"/>
      <c r="H114" s="57"/>
      <c r="I114" s="57"/>
    </row>
    <row r="115" spans="1:9" x14ac:dyDescent="0.2">
      <c r="A115" s="57"/>
      <c r="B115" s="57"/>
      <c r="C115" s="57"/>
      <c r="D115" s="57"/>
      <c r="E115" s="11"/>
      <c r="G115" s="57"/>
      <c r="H115" s="57"/>
      <c r="I115" s="57"/>
    </row>
    <row r="116" spans="1:9" x14ac:dyDescent="0.2">
      <c r="A116" s="57"/>
      <c r="B116" s="57"/>
      <c r="C116" s="57"/>
      <c r="D116" s="57"/>
      <c r="E116" s="11"/>
      <c r="G116" s="57"/>
      <c r="H116" s="57"/>
      <c r="I116" s="57"/>
    </row>
    <row r="117" spans="1:9" x14ac:dyDescent="0.2">
      <c r="A117" s="57"/>
      <c r="B117" s="57"/>
      <c r="C117" s="57"/>
      <c r="D117" s="57"/>
      <c r="E117" s="11"/>
      <c r="G117" s="57"/>
      <c r="H117" s="57"/>
      <c r="I117" s="57"/>
    </row>
    <row r="118" spans="1:9" x14ac:dyDescent="0.2">
      <c r="A118" s="57"/>
      <c r="B118" s="57"/>
      <c r="C118" s="57"/>
      <c r="D118" s="57"/>
      <c r="E118" s="11"/>
      <c r="G118" s="57"/>
      <c r="H118" s="57"/>
      <c r="I118" s="57"/>
    </row>
    <row r="119" spans="1:9" x14ac:dyDescent="0.2">
      <c r="A119" s="57"/>
      <c r="B119" s="57"/>
      <c r="C119" s="57"/>
      <c r="D119" s="57"/>
      <c r="E119" s="11"/>
      <c r="G119" s="57"/>
      <c r="H119" s="57"/>
      <c r="I119" s="57"/>
    </row>
    <row r="120" spans="1:9" x14ac:dyDescent="0.2">
      <c r="A120" s="57"/>
      <c r="B120" s="57"/>
      <c r="C120" s="57"/>
      <c r="D120" s="57"/>
      <c r="E120" s="11"/>
      <c r="G120" s="57"/>
      <c r="H120" s="57"/>
      <c r="I120" s="57"/>
    </row>
    <row r="121" spans="1:9" x14ac:dyDescent="0.2">
      <c r="A121" s="57"/>
      <c r="B121" s="57"/>
      <c r="C121" s="57"/>
      <c r="D121" s="57"/>
      <c r="E121" s="11"/>
      <c r="G121" s="57"/>
      <c r="H121" s="57"/>
      <c r="I121" s="57"/>
    </row>
    <row r="122" spans="1:9" x14ac:dyDescent="0.2">
      <c r="A122" s="57"/>
      <c r="B122" s="57"/>
      <c r="C122" s="57"/>
      <c r="D122" s="57"/>
      <c r="E122" s="11"/>
      <c r="G122" s="57"/>
      <c r="H122" s="57"/>
      <c r="I122" s="57"/>
    </row>
    <row r="123" spans="1:9" x14ac:dyDescent="0.2">
      <c r="A123" s="57"/>
      <c r="B123" s="57"/>
      <c r="C123" s="57"/>
      <c r="D123" s="57"/>
      <c r="E123" s="11"/>
      <c r="G123" s="57"/>
      <c r="H123" s="57"/>
      <c r="I123" s="57"/>
    </row>
    <row r="124" spans="1:9" x14ac:dyDescent="0.2">
      <c r="A124" s="57"/>
      <c r="B124" s="57"/>
      <c r="C124" s="57"/>
      <c r="D124" s="57"/>
      <c r="E124" s="11"/>
      <c r="G124" s="57"/>
      <c r="H124" s="57"/>
      <c r="I124" s="57"/>
    </row>
    <row r="125" spans="1:9" x14ac:dyDescent="0.2">
      <c r="A125" s="57"/>
      <c r="B125" s="57"/>
      <c r="C125" s="57"/>
      <c r="D125" s="57"/>
      <c r="E125" s="11"/>
      <c r="G125" s="57"/>
      <c r="H125" s="57"/>
      <c r="I125" s="57"/>
    </row>
    <row r="126" spans="1:9" x14ac:dyDescent="0.2">
      <c r="A126" s="57" t="s">
        <v>992</v>
      </c>
      <c r="B126" s="57"/>
      <c r="C126" s="57"/>
      <c r="D126" s="57"/>
      <c r="E126" s="11"/>
      <c r="G126" s="57"/>
      <c r="H126" s="57"/>
      <c r="I126" s="57"/>
    </row>
    <row r="127" spans="1:9" x14ac:dyDescent="0.2">
      <c r="A127" s="57"/>
      <c r="B127" s="57"/>
      <c r="C127" s="57"/>
      <c r="D127" s="57"/>
      <c r="E127" s="11"/>
      <c r="G127" s="57"/>
      <c r="H127" s="57"/>
      <c r="I127" s="57"/>
    </row>
    <row r="128" spans="1:9" x14ac:dyDescent="0.2">
      <c r="A128" s="57"/>
      <c r="B128" s="57"/>
      <c r="C128" s="57"/>
      <c r="D128" s="57"/>
      <c r="E128" s="11"/>
      <c r="G128" s="57"/>
      <c r="H128" s="57"/>
      <c r="I128" s="57"/>
    </row>
    <row r="129" spans="1:9" x14ac:dyDescent="0.2">
      <c r="A129" s="57"/>
      <c r="B129" s="57"/>
      <c r="C129" s="57"/>
      <c r="D129" s="57"/>
      <c r="E129" s="11"/>
      <c r="G129" s="57"/>
      <c r="H129" s="57"/>
      <c r="I129" s="57"/>
    </row>
    <row r="130" spans="1:9" x14ac:dyDescent="0.2">
      <c r="A130" s="57"/>
      <c r="B130" s="57"/>
      <c r="C130" s="57"/>
      <c r="D130" s="57"/>
      <c r="E130" s="11"/>
      <c r="G130" s="57"/>
      <c r="H130" s="57"/>
      <c r="I130" s="57"/>
    </row>
    <row r="131" spans="1:9" x14ac:dyDescent="0.2">
      <c r="A131" s="57"/>
      <c r="B131" s="57"/>
      <c r="C131" s="57"/>
      <c r="D131" s="57"/>
      <c r="E131" s="11"/>
      <c r="G131" s="57"/>
      <c r="H131" s="57"/>
      <c r="I131" s="57"/>
    </row>
    <row r="132" spans="1:9" x14ac:dyDescent="0.2">
      <c r="A132" s="57"/>
      <c r="B132" s="57"/>
      <c r="C132" s="57"/>
      <c r="D132" s="57"/>
      <c r="E132" s="11"/>
      <c r="G132" s="57"/>
      <c r="H132" s="57"/>
      <c r="I132" s="57"/>
    </row>
    <row r="133" spans="1:9" x14ac:dyDescent="0.2">
      <c r="A133" s="57"/>
      <c r="B133" s="57"/>
      <c r="C133" s="57"/>
      <c r="D133" s="57"/>
      <c r="E133" s="11"/>
      <c r="G133" s="57"/>
      <c r="H133" s="57"/>
      <c r="I133" s="57"/>
    </row>
    <row r="134" spans="1:9" x14ac:dyDescent="0.2">
      <c r="A134" s="57"/>
      <c r="B134" s="57"/>
      <c r="C134" s="57"/>
      <c r="D134" s="57"/>
      <c r="E134" s="11"/>
      <c r="G134" s="57"/>
      <c r="H134" s="57"/>
      <c r="I134" s="57"/>
    </row>
    <row r="135" spans="1:9" x14ac:dyDescent="0.2">
      <c r="A135" s="57"/>
      <c r="B135" s="57"/>
      <c r="C135" s="57"/>
      <c r="D135" s="57"/>
      <c r="E135" s="11"/>
      <c r="G135" s="57"/>
      <c r="H135" s="57"/>
      <c r="I135" s="57"/>
    </row>
    <row r="136" spans="1:9" x14ac:dyDescent="0.2">
      <c r="A136" s="57"/>
      <c r="B136" s="57"/>
      <c r="C136" s="57"/>
      <c r="D136" s="57"/>
      <c r="E136" s="11"/>
      <c r="G136" s="57"/>
      <c r="H136" s="57"/>
      <c r="I136" s="57"/>
    </row>
    <row r="137" spans="1:9" x14ac:dyDescent="0.2">
      <c r="A137" s="57"/>
      <c r="B137" s="57"/>
      <c r="C137" s="57"/>
      <c r="D137" s="57"/>
      <c r="E137" s="11"/>
      <c r="G137" s="57"/>
      <c r="H137" s="57"/>
      <c r="I137" s="57"/>
    </row>
    <row r="138" spans="1:9" x14ac:dyDescent="0.2">
      <c r="A138" s="57"/>
      <c r="B138" s="57"/>
      <c r="C138" s="57"/>
      <c r="D138" s="57"/>
      <c r="E138" s="11"/>
      <c r="G138" s="57"/>
      <c r="H138" s="57"/>
      <c r="I138" s="57"/>
    </row>
    <row r="139" spans="1:9" x14ac:dyDescent="0.2">
      <c r="A139" s="57"/>
      <c r="B139" s="57"/>
      <c r="C139" s="57"/>
      <c r="D139" s="57"/>
      <c r="E139" s="11"/>
      <c r="G139" s="57"/>
      <c r="H139" s="57"/>
      <c r="I139" s="57"/>
    </row>
    <row r="140" spans="1:9" x14ac:dyDescent="0.2">
      <c r="A140" s="57"/>
      <c r="B140" s="57"/>
      <c r="C140" s="57"/>
      <c r="D140" s="57"/>
      <c r="E140" s="11"/>
      <c r="G140" s="57"/>
      <c r="H140" s="57"/>
      <c r="I140" s="57"/>
    </row>
    <row r="141" spans="1:9" x14ac:dyDescent="0.2">
      <c r="A141" s="57"/>
      <c r="B141" s="57"/>
      <c r="C141" s="57"/>
      <c r="D141" s="57"/>
      <c r="E141" s="11"/>
      <c r="G141" s="57"/>
      <c r="H141" s="57"/>
      <c r="I141" s="57"/>
    </row>
    <row r="142" spans="1:9" x14ac:dyDescent="0.2">
      <c r="A142" s="57"/>
      <c r="B142" s="57"/>
      <c r="C142" s="57"/>
      <c r="D142" s="57"/>
      <c r="E142" s="11"/>
      <c r="G142" s="57"/>
      <c r="H142" s="57"/>
      <c r="I142" s="57"/>
    </row>
    <row r="143" spans="1:9" x14ac:dyDescent="0.2">
      <c r="A143" s="57"/>
      <c r="B143" s="57"/>
      <c r="C143" s="57"/>
      <c r="D143" s="57"/>
      <c r="E143" s="11"/>
      <c r="G143" s="57"/>
      <c r="H143" s="57"/>
      <c r="I143" s="57"/>
    </row>
    <row r="144" spans="1:9" x14ac:dyDescent="0.2">
      <c r="A144" s="57"/>
      <c r="B144" s="57"/>
      <c r="C144" s="57"/>
      <c r="D144" s="57"/>
      <c r="E144" s="11"/>
      <c r="G144" s="57"/>
      <c r="H144" s="57"/>
      <c r="I144" s="57"/>
    </row>
    <row r="145" spans="1:9" x14ac:dyDescent="0.2">
      <c r="A145" s="57"/>
      <c r="B145" s="57"/>
      <c r="C145" s="57"/>
      <c r="D145" s="57"/>
      <c r="E145" s="11"/>
      <c r="G145" s="57"/>
      <c r="H145" s="57"/>
      <c r="I145" s="57"/>
    </row>
    <row r="146" spans="1:9" x14ac:dyDescent="0.2">
      <c r="A146" s="57"/>
      <c r="B146" s="57"/>
      <c r="C146" s="57"/>
      <c r="D146" s="57"/>
      <c r="E146" s="11"/>
      <c r="G146" s="57"/>
      <c r="H146" s="57"/>
      <c r="I146" s="57"/>
    </row>
    <row r="147" spans="1:9" x14ac:dyDescent="0.2">
      <c r="A147" s="57"/>
      <c r="B147" s="57"/>
      <c r="C147" s="57"/>
      <c r="D147" s="57"/>
      <c r="E147" s="11"/>
      <c r="G147" s="57"/>
      <c r="H147" s="57"/>
      <c r="I147" s="57"/>
    </row>
    <row r="148" spans="1:9" x14ac:dyDescent="0.2">
      <c r="A148" s="57"/>
      <c r="B148" s="57"/>
      <c r="C148" s="57"/>
      <c r="D148" s="57"/>
      <c r="E148" s="11"/>
      <c r="G148" s="57"/>
      <c r="H148" s="57"/>
      <c r="I148" s="57"/>
    </row>
    <row r="149" spans="1:9" x14ac:dyDescent="0.2">
      <c r="A149" s="57"/>
      <c r="B149" s="57"/>
      <c r="C149" s="57"/>
      <c r="D149" s="57"/>
      <c r="E149" s="11"/>
      <c r="G149" s="57"/>
      <c r="H149" s="57"/>
      <c r="I149" s="57"/>
    </row>
    <row r="150" spans="1:9" x14ac:dyDescent="0.2">
      <c r="A150" s="57"/>
      <c r="B150" s="57"/>
      <c r="C150" s="57"/>
      <c r="D150" s="57"/>
      <c r="E150" s="11"/>
      <c r="G150" s="57"/>
      <c r="H150" s="57"/>
      <c r="I150" s="57"/>
    </row>
    <row r="151" spans="1:9" x14ac:dyDescent="0.2">
      <c r="A151" s="57"/>
      <c r="B151" s="57"/>
      <c r="C151" s="57"/>
      <c r="D151" s="57"/>
      <c r="E151" s="11"/>
      <c r="G151" s="57"/>
      <c r="H151" s="57"/>
      <c r="I151" s="57"/>
    </row>
    <row r="152" spans="1:9" x14ac:dyDescent="0.2">
      <c r="A152" s="57"/>
      <c r="B152" s="57"/>
      <c r="C152" s="57"/>
      <c r="D152" s="57"/>
      <c r="E152" s="11"/>
      <c r="G152" s="57"/>
      <c r="H152" s="57"/>
      <c r="I152" s="57"/>
    </row>
    <row r="153" spans="1:9" x14ac:dyDescent="0.2">
      <c r="A153" s="57"/>
      <c r="B153" s="57"/>
      <c r="C153" s="57"/>
      <c r="D153" s="57"/>
      <c r="E153" s="11"/>
      <c r="G153" s="57"/>
      <c r="H153" s="57"/>
      <c r="I153" s="57"/>
    </row>
    <row r="154" spans="1:9" x14ac:dyDescent="0.2">
      <c r="A154" s="57"/>
      <c r="B154" s="57"/>
      <c r="C154" s="57"/>
      <c r="D154" s="57"/>
      <c r="E154" s="11"/>
      <c r="G154" s="57"/>
      <c r="H154" s="57"/>
      <c r="I154" s="57"/>
    </row>
    <row r="155" spans="1:9" x14ac:dyDescent="0.2">
      <c r="A155" s="57"/>
      <c r="B155" s="57"/>
      <c r="C155" s="57"/>
      <c r="D155" s="57"/>
      <c r="E155" s="11"/>
      <c r="G155" s="57"/>
      <c r="H155" s="57"/>
      <c r="I155" s="57"/>
    </row>
    <row r="156" spans="1:9" x14ac:dyDescent="0.2">
      <c r="A156" s="57"/>
      <c r="B156" s="57"/>
      <c r="C156" s="57"/>
      <c r="D156" s="57"/>
      <c r="E156" s="11"/>
      <c r="G156" s="57"/>
      <c r="H156" s="57"/>
      <c r="I156" s="57"/>
    </row>
    <row r="157" spans="1:9" x14ac:dyDescent="0.2">
      <c r="A157" s="57"/>
      <c r="B157" s="57"/>
      <c r="C157" s="57"/>
      <c r="D157" s="57"/>
      <c r="E157" s="11"/>
      <c r="G157" s="57"/>
      <c r="H157" s="57"/>
      <c r="I157" s="57"/>
    </row>
    <row r="158" spans="1:9" x14ac:dyDescent="0.2">
      <c r="A158" s="57"/>
      <c r="B158" s="57"/>
      <c r="C158" s="57"/>
      <c r="D158" s="57"/>
      <c r="E158" s="11"/>
      <c r="G158" s="57"/>
      <c r="H158" s="57"/>
      <c r="I158" s="57"/>
    </row>
    <row r="159" spans="1:9" x14ac:dyDescent="0.2">
      <c r="A159" s="57"/>
      <c r="B159" s="57"/>
      <c r="C159" s="57"/>
      <c r="D159" s="57"/>
      <c r="E159" s="11"/>
      <c r="G159" s="57"/>
      <c r="H159" s="57"/>
      <c r="I159" s="57"/>
    </row>
    <row r="160" spans="1:9" x14ac:dyDescent="0.2">
      <c r="A160" s="57"/>
      <c r="B160" s="57"/>
      <c r="C160" s="57"/>
      <c r="D160" s="57"/>
      <c r="E160" s="11"/>
      <c r="G160" s="57"/>
      <c r="H160" s="57"/>
      <c r="I160" s="57"/>
    </row>
    <row r="161" spans="1:9" x14ac:dyDescent="0.2">
      <c r="A161" s="57"/>
      <c r="B161" s="57"/>
      <c r="C161" s="57"/>
      <c r="D161" s="57"/>
      <c r="E161" s="11"/>
      <c r="G161" s="57"/>
      <c r="H161" s="57"/>
      <c r="I161" s="57"/>
    </row>
    <row r="162" spans="1:9" x14ac:dyDescent="0.2">
      <c r="A162" s="57"/>
      <c r="B162" s="57"/>
      <c r="C162" s="57"/>
      <c r="D162" s="57"/>
      <c r="E162" s="11"/>
      <c r="G162" s="57"/>
      <c r="H162" s="57"/>
      <c r="I162" s="57"/>
    </row>
    <row r="163" spans="1:9" x14ac:dyDescent="0.2">
      <c r="A163" s="57"/>
      <c r="B163" s="57"/>
      <c r="C163" s="57"/>
      <c r="D163" s="57"/>
      <c r="E163" s="11"/>
      <c r="G163" s="57"/>
      <c r="H163" s="57"/>
      <c r="I163" s="57"/>
    </row>
    <row r="164" spans="1:9" x14ac:dyDescent="0.2">
      <c r="A164" s="57"/>
      <c r="B164" s="57"/>
      <c r="C164" s="57"/>
      <c r="D164" s="57"/>
      <c r="E164" s="11"/>
      <c r="G164" s="57"/>
      <c r="H164" s="57"/>
      <c r="I164" s="57"/>
    </row>
    <row r="165" spans="1:9" x14ac:dyDescent="0.2">
      <c r="A165" s="57"/>
      <c r="B165" s="57"/>
      <c r="C165" s="57"/>
      <c r="D165" s="57"/>
      <c r="E165" s="11"/>
      <c r="G165" s="57"/>
      <c r="H165" s="57"/>
      <c r="I165" s="57"/>
    </row>
    <row r="166" spans="1:9" x14ac:dyDescent="0.2">
      <c r="A166" s="57"/>
      <c r="B166" s="57"/>
      <c r="C166" s="57"/>
      <c r="D166" s="57"/>
      <c r="E166" s="11"/>
      <c r="G166" s="57"/>
      <c r="H166" s="57"/>
      <c r="I166" s="57"/>
    </row>
    <row r="167" spans="1:9" x14ac:dyDescent="0.2">
      <c r="A167" s="57"/>
      <c r="B167" s="57"/>
      <c r="C167" s="57"/>
      <c r="D167" s="57"/>
      <c r="E167" s="11"/>
      <c r="G167" s="57"/>
      <c r="H167" s="57"/>
      <c r="I167" s="57"/>
    </row>
    <row r="168" spans="1:9" x14ac:dyDescent="0.2">
      <c r="A168" s="57"/>
      <c r="B168" s="57"/>
      <c r="C168" s="57"/>
      <c r="D168" s="57"/>
      <c r="E168" s="11"/>
      <c r="G168" s="57"/>
      <c r="H168" s="57"/>
      <c r="I168" s="57"/>
    </row>
    <row r="169" spans="1:9" x14ac:dyDescent="0.2">
      <c r="A169" s="57"/>
      <c r="B169" s="57"/>
      <c r="C169" s="57"/>
      <c r="D169" s="57"/>
      <c r="E169" s="11"/>
      <c r="G169" s="57"/>
      <c r="H169" s="57"/>
      <c r="I169" s="57"/>
    </row>
    <row r="170" spans="1:9" x14ac:dyDescent="0.2">
      <c r="A170" s="57"/>
      <c r="B170" s="57"/>
      <c r="C170" s="57"/>
      <c r="D170" s="57"/>
      <c r="E170" s="11"/>
      <c r="G170" s="57"/>
      <c r="H170" s="57"/>
      <c r="I170" s="57"/>
    </row>
    <row r="171" spans="1:9" x14ac:dyDescent="0.2">
      <c r="A171" s="57"/>
      <c r="B171" s="57"/>
      <c r="C171" s="57"/>
      <c r="D171" s="57"/>
      <c r="E171" s="11"/>
      <c r="G171" s="57"/>
      <c r="H171" s="57"/>
      <c r="I171" s="57"/>
    </row>
    <row r="172" spans="1:9" x14ac:dyDescent="0.2">
      <c r="A172" s="57"/>
      <c r="B172" s="57"/>
      <c r="C172" s="57"/>
      <c r="D172" s="57"/>
      <c r="E172" s="11"/>
      <c r="G172" s="57"/>
      <c r="H172" s="57"/>
      <c r="I172" s="57"/>
    </row>
    <row r="173" spans="1:9" x14ac:dyDescent="0.2">
      <c r="A173" s="57"/>
      <c r="B173" s="57"/>
      <c r="C173" s="57"/>
      <c r="D173" s="57"/>
      <c r="E173" s="11"/>
      <c r="G173" s="57"/>
      <c r="H173" s="57"/>
      <c r="I173" s="57"/>
    </row>
    <row r="174" spans="1:9" x14ac:dyDescent="0.2">
      <c r="A174" s="57"/>
      <c r="B174" s="57"/>
      <c r="C174" s="57"/>
      <c r="D174" s="57"/>
      <c r="E174" s="11"/>
      <c r="G174" s="57"/>
      <c r="H174" s="57"/>
      <c r="I174" s="57"/>
    </row>
    <row r="175" spans="1:9" x14ac:dyDescent="0.2">
      <c r="A175" s="57"/>
      <c r="B175" s="57"/>
      <c r="C175" s="57"/>
      <c r="D175" s="57"/>
      <c r="E175" s="11"/>
      <c r="G175" s="57"/>
      <c r="H175" s="57"/>
      <c r="I175" s="57"/>
    </row>
    <row r="176" spans="1:9" x14ac:dyDescent="0.2">
      <c r="A176" s="57"/>
      <c r="B176" s="57"/>
      <c r="C176" s="57"/>
      <c r="D176" s="57"/>
      <c r="E176" s="11"/>
      <c r="G176" s="57"/>
      <c r="H176" s="57"/>
      <c r="I176" s="57"/>
    </row>
    <row r="177" spans="1:9" x14ac:dyDescent="0.2">
      <c r="A177" s="57"/>
      <c r="B177" s="57"/>
      <c r="C177" s="57"/>
      <c r="D177" s="57"/>
      <c r="E177" s="11"/>
      <c r="G177" s="57"/>
      <c r="H177" s="57"/>
      <c r="I177" s="57"/>
    </row>
    <row r="178" spans="1:9" x14ac:dyDescent="0.2">
      <c r="A178" s="57"/>
      <c r="B178" s="57"/>
      <c r="C178" s="57"/>
      <c r="D178" s="57"/>
      <c r="E178" s="11"/>
      <c r="G178" s="57"/>
      <c r="H178" s="57"/>
      <c r="I178" s="57"/>
    </row>
    <row r="179" spans="1:9" x14ac:dyDescent="0.2">
      <c r="A179" s="57"/>
      <c r="B179" s="57"/>
      <c r="C179" s="57"/>
      <c r="D179" s="57"/>
      <c r="E179" s="11"/>
      <c r="G179" s="57"/>
      <c r="H179" s="57"/>
      <c r="I179" s="57"/>
    </row>
    <row r="180" spans="1:9" x14ac:dyDescent="0.2">
      <c r="A180" s="57"/>
      <c r="B180" s="57"/>
      <c r="C180" s="57"/>
      <c r="D180" s="57"/>
      <c r="E180" s="11"/>
      <c r="G180" s="57"/>
      <c r="H180" s="57"/>
      <c r="I180" s="57"/>
    </row>
    <row r="181" spans="1:9" x14ac:dyDescent="0.2">
      <c r="A181" s="57"/>
      <c r="B181" s="57"/>
      <c r="C181" s="57"/>
      <c r="D181" s="57"/>
      <c r="E181" s="11"/>
      <c r="G181" s="57"/>
      <c r="H181" s="57"/>
      <c r="I181" s="57"/>
    </row>
    <row r="182" spans="1:9" x14ac:dyDescent="0.2">
      <c r="A182" s="57"/>
      <c r="B182" s="57"/>
      <c r="C182" s="57"/>
      <c r="D182" s="57"/>
      <c r="E182" s="11"/>
      <c r="G182" s="57"/>
      <c r="H182" s="57"/>
      <c r="I182" s="57"/>
    </row>
    <row r="183" spans="1:9" x14ac:dyDescent="0.2">
      <c r="A183" s="57"/>
      <c r="B183" s="57"/>
      <c r="C183" s="57"/>
      <c r="D183" s="57"/>
      <c r="E183" s="11"/>
      <c r="G183" s="57"/>
      <c r="H183" s="57"/>
      <c r="I183" s="57"/>
    </row>
    <row r="184" spans="1:9" x14ac:dyDescent="0.2">
      <c r="A184" s="57"/>
      <c r="B184" s="57"/>
      <c r="C184" s="57"/>
      <c r="D184" s="57"/>
      <c r="E184" s="11"/>
      <c r="G184" s="57"/>
      <c r="H184" s="57"/>
      <c r="I184" s="57"/>
    </row>
    <row r="185" spans="1:9" x14ac:dyDescent="0.2">
      <c r="A185" s="57"/>
      <c r="B185" s="57"/>
      <c r="C185" s="57"/>
      <c r="D185" s="57"/>
      <c r="E185" s="11"/>
      <c r="G185" s="57"/>
      <c r="H185" s="57"/>
      <c r="I185" s="57"/>
    </row>
    <row r="186" spans="1:9" x14ac:dyDescent="0.2">
      <c r="A186" s="57"/>
      <c r="B186" s="57"/>
      <c r="C186" s="57"/>
      <c r="D186" s="57"/>
      <c r="E186" s="11"/>
      <c r="G186" s="57"/>
      <c r="H186" s="57"/>
      <c r="I186" s="57"/>
    </row>
    <row r="187" spans="1:9" x14ac:dyDescent="0.2">
      <c r="A187" s="57"/>
      <c r="B187" s="57"/>
      <c r="C187" s="57"/>
      <c r="D187" s="57"/>
      <c r="E187" s="11"/>
      <c r="G187" s="57"/>
      <c r="H187" s="57"/>
      <c r="I187" s="57"/>
    </row>
    <row r="188" spans="1:9" x14ac:dyDescent="0.2">
      <c r="A188" s="57"/>
      <c r="B188" s="57"/>
      <c r="C188" s="57"/>
      <c r="D188" s="57"/>
      <c r="E188" s="11"/>
      <c r="G188" s="57"/>
      <c r="H188" s="57"/>
      <c r="I188" s="57"/>
    </row>
    <row r="189" spans="1:9" x14ac:dyDescent="0.2">
      <c r="A189" s="57"/>
      <c r="B189" s="57"/>
      <c r="C189" s="57"/>
      <c r="D189" s="57"/>
      <c r="E189" s="11"/>
      <c r="G189" s="57"/>
      <c r="H189" s="57"/>
      <c r="I189" s="57"/>
    </row>
    <row r="190" spans="1:9" x14ac:dyDescent="0.2">
      <c r="A190" s="57"/>
      <c r="B190" s="57"/>
      <c r="C190" s="57"/>
      <c r="D190" s="57"/>
      <c r="E190" s="11"/>
      <c r="G190" s="57"/>
      <c r="H190" s="57"/>
      <c r="I190" s="57"/>
    </row>
    <row r="191" spans="1:9" x14ac:dyDescent="0.2">
      <c r="A191" s="57"/>
      <c r="B191" s="57"/>
      <c r="C191" s="57"/>
      <c r="D191" s="57"/>
      <c r="E191" s="11"/>
      <c r="G191" s="57"/>
      <c r="H191" s="57"/>
      <c r="I191" s="57"/>
    </row>
    <row r="192" spans="1:9" x14ac:dyDescent="0.2">
      <c r="A192" s="57"/>
      <c r="B192" s="57"/>
      <c r="C192" s="57"/>
      <c r="D192" s="57"/>
      <c r="E192" s="11"/>
      <c r="G192" s="57"/>
      <c r="H192" s="57"/>
      <c r="I192" s="57"/>
    </row>
    <row r="193" spans="1:9" x14ac:dyDescent="0.2">
      <c r="A193" s="57"/>
      <c r="B193" s="57"/>
      <c r="C193" s="57"/>
      <c r="D193" s="57"/>
      <c r="E193" s="11"/>
      <c r="G193" s="57"/>
      <c r="H193" s="57"/>
      <c r="I193" s="57"/>
    </row>
    <row r="194" spans="1:9" x14ac:dyDescent="0.2">
      <c r="A194" s="57"/>
      <c r="B194" s="57"/>
      <c r="C194" s="57"/>
      <c r="D194" s="57"/>
      <c r="E194" s="11"/>
      <c r="G194" s="57"/>
      <c r="H194" s="57"/>
      <c r="I194" s="57"/>
    </row>
    <row r="195" spans="1:9" x14ac:dyDescent="0.2">
      <c r="A195" s="57"/>
      <c r="B195" s="57"/>
      <c r="C195" s="57"/>
      <c r="D195" s="57"/>
      <c r="E195" s="11"/>
      <c r="G195" s="57"/>
      <c r="H195" s="57"/>
      <c r="I195" s="57"/>
    </row>
    <row r="196" spans="1:9" x14ac:dyDescent="0.2">
      <c r="A196" s="57"/>
      <c r="B196" s="57"/>
      <c r="C196" s="57"/>
      <c r="D196" s="57"/>
      <c r="E196" s="11"/>
      <c r="G196" s="57"/>
      <c r="H196" s="57"/>
      <c r="I196" s="57"/>
    </row>
    <row r="197" spans="1:9" x14ac:dyDescent="0.2">
      <c r="A197" s="57"/>
      <c r="B197" s="57"/>
      <c r="C197" s="57"/>
      <c r="D197" s="57"/>
      <c r="E197" s="11"/>
      <c r="G197" s="57"/>
      <c r="H197" s="57"/>
      <c r="I197" s="57"/>
    </row>
    <row r="198" spans="1:9" x14ac:dyDescent="0.2">
      <c r="A198" s="57"/>
      <c r="B198" s="57"/>
      <c r="C198" s="57"/>
      <c r="D198" s="57"/>
      <c r="E198" s="11"/>
      <c r="G198" s="57"/>
      <c r="H198" s="57"/>
      <c r="I198" s="57"/>
    </row>
    <row r="199" spans="1:9" x14ac:dyDescent="0.2">
      <c r="A199" s="57"/>
      <c r="B199" s="57"/>
      <c r="C199" s="57"/>
      <c r="D199" s="57"/>
      <c r="E199" s="11"/>
      <c r="G199" s="57"/>
      <c r="H199" s="57"/>
      <c r="I199" s="57"/>
    </row>
    <row r="200" spans="1:9" x14ac:dyDescent="0.2">
      <c r="A200" s="57"/>
      <c r="B200" s="57"/>
      <c r="C200" s="57"/>
      <c r="D200" s="57"/>
      <c r="E200" s="11"/>
      <c r="G200" s="57"/>
      <c r="H200" s="57"/>
      <c r="I200" s="57"/>
    </row>
    <row r="201" spans="1:9" x14ac:dyDescent="0.2">
      <c r="A201" s="57"/>
      <c r="B201" s="57"/>
      <c r="C201" s="57"/>
      <c r="D201" s="57"/>
      <c r="E201" s="11"/>
      <c r="G201" s="57"/>
      <c r="H201" s="57"/>
      <c r="I201" s="57"/>
    </row>
    <row r="202" spans="1:9" x14ac:dyDescent="0.2">
      <c r="A202" s="57"/>
      <c r="B202" s="57"/>
      <c r="C202" s="57"/>
      <c r="D202" s="57"/>
      <c r="E202" s="11"/>
      <c r="G202" s="57"/>
      <c r="H202" s="57"/>
      <c r="I202" s="57"/>
    </row>
    <row r="203" spans="1:9" x14ac:dyDescent="0.2">
      <c r="A203" s="57"/>
      <c r="B203" s="57"/>
      <c r="C203" s="57"/>
      <c r="D203" s="57"/>
      <c r="E203" s="11"/>
      <c r="G203" s="57"/>
      <c r="H203" s="57"/>
      <c r="I203" s="57"/>
    </row>
    <row r="204" spans="1:9" x14ac:dyDescent="0.2">
      <c r="A204" s="57"/>
      <c r="B204" s="57"/>
      <c r="C204" s="57"/>
      <c r="D204" s="57"/>
      <c r="E204" s="11"/>
      <c r="G204" s="57"/>
      <c r="H204" s="57"/>
      <c r="I204" s="57"/>
    </row>
    <row r="205" spans="1:9" x14ac:dyDescent="0.2">
      <c r="A205" s="57"/>
      <c r="B205" s="57"/>
      <c r="C205" s="57"/>
      <c r="D205" s="57"/>
      <c r="E205" s="11"/>
      <c r="G205" s="57"/>
      <c r="H205" s="57"/>
      <c r="I205" s="57"/>
    </row>
    <row r="206" spans="1:9" x14ac:dyDescent="0.2">
      <c r="A206" s="57"/>
      <c r="B206" s="57"/>
      <c r="C206" s="57"/>
      <c r="D206" s="57"/>
      <c r="E206" s="11"/>
      <c r="G206" s="57"/>
      <c r="H206" s="57"/>
      <c r="I206" s="57"/>
    </row>
    <row r="207" spans="1:9" x14ac:dyDescent="0.2">
      <c r="A207" s="57"/>
      <c r="B207" s="57"/>
      <c r="C207" s="57"/>
      <c r="D207" s="57"/>
      <c r="E207" s="11"/>
      <c r="G207" s="57"/>
      <c r="H207" s="57"/>
      <c r="I207" s="57"/>
    </row>
    <row r="208" spans="1:9" x14ac:dyDescent="0.2">
      <c r="A208" s="57"/>
      <c r="B208" s="57"/>
      <c r="C208" s="57"/>
      <c r="D208" s="57"/>
      <c r="E208" s="11"/>
      <c r="G208" s="57"/>
      <c r="H208" s="57"/>
      <c r="I208" s="57"/>
    </row>
    <row r="209" spans="1:9" x14ac:dyDescent="0.2">
      <c r="A209" s="57"/>
      <c r="B209" s="57"/>
      <c r="C209" s="57"/>
      <c r="D209" s="57"/>
      <c r="E209" s="11"/>
      <c r="G209" s="57"/>
      <c r="H209" s="57"/>
      <c r="I209" s="57"/>
    </row>
    <row r="210" spans="1:9" x14ac:dyDescent="0.2">
      <c r="A210" s="57"/>
      <c r="B210" s="57"/>
      <c r="C210" s="57"/>
      <c r="D210" s="57"/>
      <c r="E210" s="11"/>
      <c r="G210" s="57"/>
      <c r="H210" s="57"/>
      <c r="I210" s="57"/>
    </row>
    <row r="211" spans="1:9" x14ac:dyDescent="0.2">
      <c r="A211" s="57"/>
      <c r="B211" s="57"/>
      <c r="C211" s="57"/>
      <c r="D211" s="57"/>
      <c r="E211" s="11"/>
      <c r="G211" s="57"/>
      <c r="H211" s="57"/>
      <c r="I211" s="57"/>
    </row>
    <row r="212" spans="1:9" x14ac:dyDescent="0.2">
      <c r="A212" s="57"/>
      <c r="B212" s="57"/>
      <c r="C212" s="57"/>
      <c r="D212" s="57"/>
      <c r="E212" s="11"/>
      <c r="G212" s="57"/>
      <c r="H212" s="57"/>
      <c r="I212" s="57"/>
    </row>
    <row r="213" spans="1:9" x14ac:dyDescent="0.2">
      <c r="A213" s="57"/>
      <c r="B213" s="57"/>
      <c r="C213" s="57"/>
      <c r="D213" s="57"/>
      <c r="E213" s="11"/>
      <c r="G213" s="57"/>
      <c r="H213" s="57"/>
      <c r="I213" s="57"/>
    </row>
    <row r="214" spans="1:9" x14ac:dyDescent="0.2">
      <c r="A214" s="57"/>
      <c r="B214" s="57"/>
      <c r="C214" s="57"/>
      <c r="D214" s="57"/>
      <c r="E214" s="11"/>
      <c r="G214" s="57"/>
      <c r="H214" s="57"/>
      <c r="I214" s="57"/>
    </row>
    <row r="215" spans="1:9" x14ac:dyDescent="0.2">
      <c r="A215" s="57"/>
      <c r="B215" s="57"/>
      <c r="C215" s="57"/>
      <c r="D215" s="57"/>
      <c r="E215" s="11"/>
      <c r="G215" s="57"/>
      <c r="H215" s="57"/>
      <c r="I215" s="57"/>
    </row>
    <row r="216" spans="1:9" x14ac:dyDescent="0.2">
      <c r="A216" s="57"/>
      <c r="B216" s="57"/>
      <c r="C216" s="57"/>
      <c r="D216" s="57"/>
      <c r="E216" s="11"/>
      <c r="G216" s="57"/>
      <c r="H216" s="57"/>
      <c r="I216" s="57"/>
    </row>
    <row r="217" spans="1:9" x14ac:dyDescent="0.2">
      <c r="A217" s="57"/>
      <c r="B217" s="57"/>
      <c r="C217" s="57"/>
      <c r="D217" s="57"/>
      <c r="E217" s="11"/>
      <c r="G217" s="57"/>
      <c r="H217" s="57"/>
      <c r="I217" s="57"/>
    </row>
    <row r="218" spans="1:9" x14ac:dyDescent="0.2">
      <c r="A218" s="57"/>
      <c r="B218" s="57"/>
      <c r="C218" s="57"/>
      <c r="D218" s="57"/>
      <c r="E218" s="11"/>
      <c r="G218" s="57"/>
      <c r="H218" s="57"/>
      <c r="I218" s="57"/>
    </row>
    <row r="219" spans="1:9" x14ac:dyDescent="0.2">
      <c r="A219" s="57"/>
      <c r="B219" s="57"/>
      <c r="C219" s="57"/>
      <c r="D219" s="57"/>
      <c r="E219" s="11"/>
      <c r="G219" s="57"/>
      <c r="H219" s="57"/>
      <c r="I219" s="57"/>
    </row>
    <row r="220" spans="1:9" x14ac:dyDescent="0.2">
      <c r="A220" s="57"/>
      <c r="B220" s="57"/>
      <c r="C220" s="57"/>
      <c r="D220" s="57"/>
      <c r="E220" s="11"/>
      <c r="G220" s="57"/>
      <c r="H220" s="57"/>
      <c r="I220" s="57"/>
    </row>
    <row r="221" spans="1:9" x14ac:dyDescent="0.2">
      <c r="A221" s="57"/>
      <c r="B221" s="57"/>
      <c r="C221" s="57"/>
      <c r="D221" s="57"/>
      <c r="E221" s="11"/>
      <c r="G221" s="57"/>
      <c r="H221" s="57"/>
      <c r="I221" s="57"/>
    </row>
    <row r="222" spans="1:9" x14ac:dyDescent="0.2">
      <c r="A222" s="57"/>
      <c r="B222" s="57"/>
      <c r="C222" s="57"/>
      <c r="D222" s="57"/>
      <c r="E222" s="11"/>
      <c r="G222" s="57"/>
      <c r="H222" s="57"/>
      <c r="I222" s="57"/>
    </row>
    <row r="223" spans="1:9" x14ac:dyDescent="0.2">
      <c r="A223" s="57"/>
      <c r="B223" s="57"/>
      <c r="C223" s="57"/>
      <c r="D223" s="57"/>
      <c r="E223" s="11"/>
      <c r="G223" s="57"/>
      <c r="H223" s="57"/>
      <c r="I223" s="57"/>
    </row>
    <row r="224" spans="1:9" x14ac:dyDescent="0.2">
      <c r="A224" s="57"/>
      <c r="B224" s="57"/>
      <c r="C224" s="57"/>
      <c r="D224" s="57"/>
      <c r="E224" s="11"/>
      <c r="G224" s="57"/>
      <c r="H224" s="57"/>
      <c r="I224" s="57"/>
    </row>
    <row r="225" spans="1:9" x14ac:dyDescent="0.2">
      <c r="A225" s="57"/>
      <c r="B225" s="57"/>
      <c r="C225" s="57"/>
      <c r="D225" s="57"/>
      <c r="E225" s="11"/>
      <c r="G225" s="57"/>
      <c r="H225" s="57"/>
      <c r="I225" s="57"/>
    </row>
    <row r="226" spans="1:9" x14ac:dyDescent="0.2">
      <c r="A226" s="57"/>
      <c r="B226" s="57"/>
      <c r="C226" s="57"/>
      <c r="D226" s="57"/>
      <c r="E226" s="11"/>
      <c r="G226" s="57"/>
      <c r="H226" s="57"/>
      <c r="I226" s="57"/>
    </row>
    <row r="227" spans="1:9" x14ac:dyDescent="0.2">
      <c r="A227" s="57"/>
      <c r="B227" s="57"/>
      <c r="C227" s="57"/>
      <c r="D227" s="57"/>
      <c r="E227" s="11"/>
      <c r="G227" s="57"/>
      <c r="H227" s="57"/>
      <c r="I227" s="57"/>
    </row>
    <row r="228" spans="1:9" x14ac:dyDescent="0.2">
      <c r="A228" s="57"/>
      <c r="B228" s="57"/>
      <c r="C228" s="57"/>
      <c r="D228" s="57"/>
      <c r="E228" s="11"/>
      <c r="G228" s="57"/>
      <c r="H228" s="57"/>
      <c r="I228" s="57"/>
    </row>
  </sheetData>
  <mergeCells count="1">
    <mergeCell ref="A1:F1"/>
  </mergeCells>
  <conditionalFormatting sqref="F2:F3">
    <cfRule type="cellIs" dxfId="29" priority="3" stopIfTrue="1" operator="between">
      <formula>0.009</formula>
      <formula>-0.009</formula>
    </cfRule>
  </conditionalFormatting>
  <conditionalFormatting sqref="F5:F123">
    <cfRule type="cellIs" dxfId="28" priority="1" stopIfTrue="1" operator="between">
      <formula>0.009</formula>
      <formula>-0.009</formula>
    </cfRule>
  </conditionalFormatting>
  <conditionalFormatting sqref="F224:F65536">
    <cfRule type="cellIs" dxfId="27" priority="2" stopIfTrue="1" operator="between">
      <formula>0.009</formula>
      <formula>-0.009</formula>
    </cfRule>
  </conditionalFormatting>
  <hyperlinks>
    <hyperlink ref="A90" r:id="rId1" tooltip="https://www.franklintempletonindia.com/downloadsServlet/pdf/product-labels-jg9o5k7l" display="https://www.franklintempletonindia.com/downloadsServlet/pdf/product-labels-jg9o5k7l" xr:uid="{00000000-0004-0000-1E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30"/>
  <sheetViews>
    <sheetView workbookViewId="0">
      <selection sqref="A1:F1"/>
    </sheetView>
  </sheetViews>
  <sheetFormatPr defaultColWidth="9.140625" defaultRowHeight="11.25" x14ac:dyDescent="0.2"/>
  <cols>
    <col min="1" max="1" width="38.7109375" style="7" bestFit="1" customWidth="1"/>
    <col min="2" max="2" width="31.7109375" style="7" bestFit="1" customWidth="1"/>
    <col min="3" max="3" width="25.5703125" style="7" bestFit="1" customWidth="1"/>
    <col min="4" max="4" width="15.42578125" style="7" bestFit="1" customWidth="1"/>
    <col min="5" max="5" width="26" style="10" customWidth="1"/>
    <col min="6" max="6" width="13.5703125" style="11" bestFit="1" customWidth="1"/>
    <col min="7" max="16384" width="9.140625" style="7"/>
  </cols>
  <sheetData>
    <row r="1" spans="1:6" s="1" customFormat="1" ht="15" x14ac:dyDescent="0.2">
      <c r="A1" s="110" t="s">
        <v>966</v>
      </c>
      <c r="B1" s="111"/>
      <c r="C1" s="111"/>
      <c r="D1" s="111"/>
      <c r="E1" s="111"/>
      <c r="F1" s="111"/>
    </row>
    <row r="2" spans="1:6" s="1" customFormat="1" ht="12" x14ac:dyDescent="0.2">
      <c r="E2" s="5"/>
      <c r="F2" s="9"/>
    </row>
    <row r="3" spans="1:6" s="1" customFormat="1" ht="12" x14ac:dyDescent="0.2">
      <c r="A3" s="8" t="s">
        <v>7</v>
      </c>
      <c r="B3" s="2"/>
      <c r="C3" s="3"/>
      <c r="D3" s="3"/>
      <c r="E3" s="4"/>
      <c r="F3" s="9"/>
    </row>
    <row r="4" spans="1:6" s="1" customFormat="1" ht="33.75" x14ac:dyDescent="0.2">
      <c r="A4" s="6" t="s">
        <v>2</v>
      </c>
      <c r="B4" s="6" t="s">
        <v>0</v>
      </c>
      <c r="C4" s="13" t="s">
        <v>528</v>
      </c>
      <c r="D4" s="13" t="s">
        <v>1</v>
      </c>
      <c r="E4" s="52" t="s">
        <v>6</v>
      </c>
      <c r="F4" s="12" t="s">
        <v>3</v>
      </c>
    </row>
    <row r="5" spans="1:6" x14ac:dyDescent="0.2">
      <c r="A5" s="16" t="s">
        <v>103</v>
      </c>
      <c r="B5" s="17"/>
      <c r="C5" s="17"/>
      <c r="D5" s="17"/>
      <c r="E5" s="18"/>
      <c r="F5" s="19"/>
    </row>
    <row r="6" spans="1:6" x14ac:dyDescent="0.2">
      <c r="A6" s="20" t="s">
        <v>20</v>
      </c>
      <c r="B6" s="21"/>
      <c r="C6" s="21"/>
      <c r="D6" s="21"/>
      <c r="E6" s="22"/>
      <c r="F6" s="23"/>
    </row>
    <row r="7" spans="1:6" x14ac:dyDescent="0.2">
      <c r="A7" s="21" t="s">
        <v>105</v>
      </c>
      <c r="B7" s="21" t="s">
        <v>104</v>
      </c>
      <c r="C7" s="21" t="s">
        <v>106</v>
      </c>
      <c r="D7" s="24">
        <v>1002908</v>
      </c>
      <c r="E7" s="22">
        <v>9537.6550800000005</v>
      </c>
      <c r="F7" s="23">
        <v>12.850775851999</v>
      </c>
    </row>
    <row r="8" spans="1:6" x14ac:dyDescent="0.2">
      <c r="A8" s="21" t="s">
        <v>108</v>
      </c>
      <c r="B8" s="21" t="s">
        <v>107</v>
      </c>
      <c r="C8" s="21" t="s">
        <v>106</v>
      </c>
      <c r="D8" s="24">
        <v>468586</v>
      </c>
      <c r="E8" s="22">
        <v>6316.53928</v>
      </c>
      <c r="F8" s="23">
        <v>8.5107324354643392</v>
      </c>
    </row>
    <row r="9" spans="1:6" x14ac:dyDescent="0.2">
      <c r="A9" s="21" t="s">
        <v>121</v>
      </c>
      <c r="B9" s="21" t="s">
        <v>120</v>
      </c>
      <c r="C9" s="21" t="s">
        <v>122</v>
      </c>
      <c r="D9" s="24">
        <v>444531</v>
      </c>
      <c r="E9" s="22">
        <v>6063.4028399999997</v>
      </c>
      <c r="F9" s="23">
        <v>8.1696633127997593</v>
      </c>
    </row>
    <row r="10" spans="1:6" x14ac:dyDescent="0.2">
      <c r="A10" s="21" t="s">
        <v>116</v>
      </c>
      <c r="B10" s="21" t="s">
        <v>115</v>
      </c>
      <c r="C10" s="21" t="s">
        <v>117</v>
      </c>
      <c r="D10" s="24">
        <v>236569</v>
      </c>
      <c r="E10" s="22">
        <v>3410.851842</v>
      </c>
      <c r="F10" s="23">
        <v>4.5956885752593202</v>
      </c>
    </row>
    <row r="11" spans="1:6" x14ac:dyDescent="0.2">
      <c r="A11" s="21" t="s">
        <v>113</v>
      </c>
      <c r="B11" s="21" t="s">
        <v>112</v>
      </c>
      <c r="C11" s="21" t="s">
        <v>114</v>
      </c>
      <c r="D11" s="24">
        <v>178973</v>
      </c>
      <c r="E11" s="22">
        <v>3361.8288320000001</v>
      </c>
      <c r="F11" s="23">
        <v>4.5296363110689999</v>
      </c>
    </row>
    <row r="12" spans="1:6" x14ac:dyDescent="0.2">
      <c r="A12" s="21" t="s">
        <v>110</v>
      </c>
      <c r="B12" s="21" t="s">
        <v>109</v>
      </c>
      <c r="C12" s="21" t="s">
        <v>111</v>
      </c>
      <c r="D12" s="24">
        <v>77115</v>
      </c>
      <c r="E12" s="22">
        <v>2821.6378500000001</v>
      </c>
      <c r="F12" s="23">
        <v>3.8017977418686901</v>
      </c>
    </row>
    <row r="13" spans="1:6" x14ac:dyDescent="0.2">
      <c r="A13" s="21" t="s">
        <v>400</v>
      </c>
      <c r="B13" s="21" t="s">
        <v>399</v>
      </c>
      <c r="C13" s="21" t="s">
        <v>159</v>
      </c>
      <c r="D13" s="24">
        <v>632665</v>
      </c>
      <c r="E13" s="22">
        <v>2540.466308</v>
      </c>
      <c r="F13" s="23">
        <v>3.4229548887884</v>
      </c>
    </row>
    <row r="14" spans="1:6" x14ac:dyDescent="0.2">
      <c r="A14" s="21" t="s">
        <v>132</v>
      </c>
      <c r="B14" s="21" t="s">
        <v>131</v>
      </c>
      <c r="C14" s="21" t="s">
        <v>106</v>
      </c>
      <c r="D14" s="24">
        <v>272448</v>
      </c>
      <c r="E14" s="22">
        <v>2376.9725760000001</v>
      </c>
      <c r="F14" s="23">
        <v>3.2026679015241499</v>
      </c>
    </row>
    <row r="15" spans="1:6" x14ac:dyDescent="0.2">
      <c r="A15" s="21" t="s">
        <v>119</v>
      </c>
      <c r="B15" s="21" t="s">
        <v>118</v>
      </c>
      <c r="C15" s="21" t="s">
        <v>106</v>
      </c>
      <c r="D15" s="24">
        <v>188050</v>
      </c>
      <c r="E15" s="22">
        <v>2127.9738000000002</v>
      </c>
      <c r="F15" s="23">
        <v>2.8671737542774101</v>
      </c>
    </row>
    <row r="16" spans="1:6" x14ac:dyDescent="0.2">
      <c r="A16" s="21" t="s">
        <v>143</v>
      </c>
      <c r="B16" s="21" t="s">
        <v>142</v>
      </c>
      <c r="C16" s="21" t="s">
        <v>144</v>
      </c>
      <c r="D16" s="24">
        <v>58195</v>
      </c>
      <c r="E16" s="22">
        <v>1994.34265</v>
      </c>
      <c r="F16" s="23">
        <v>2.6871227940475801</v>
      </c>
    </row>
    <row r="17" spans="1:6" x14ac:dyDescent="0.2">
      <c r="A17" s="21" t="s">
        <v>315</v>
      </c>
      <c r="B17" s="21" t="s">
        <v>314</v>
      </c>
      <c r="C17" s="21" t="s">
        <v>117</v>
      </c>
      <c r="D17" s="24">
        <v>67064</v>
      </c>
      <c r="E17" s="22">
        <v>1937.0765759999999</v>
      </c>
      <c r="F17" s="23">
        <v>2.6099640506536099</v>
      </c>
    </row>
    <row r="18" spans="1:6" x14ac:dyDescent="0.2">
      <c r="A18" s="21" t="s">
        <v>287</v>
      </c>
      <c r="B18" s="21" t="s">
        <v>286</v>
      </c>
      <c r="C18" s="21" t="s">
        <v>106</v>
      </c>
      <c r="D18" s="24">
        <v>96569</v>
      </c>
      <c r="E18" s="22">
        <v>1924.330463</v>
      </c>
      <c r="F18" s="23">
        <v>2.5927902862667298</v>
      </c>
    </row>
    <row r="19" spans="1:6" x14ac:dyDescent="0.2">
      <c r="A19" s="21" t="s">
        <v>923</v>
      </c>
      <c r="B19" s="21" t="s">
        <v>922</v>
      </c>
      <c r="C19" s="21" t="s">
        <v>215</v>
      </c>
      <c r="D19" s="24">
        <v>174711</v>
      </c>
      <c r="E19" s="22">
        <v>1745.188179</v>
      </c>
      <c r="F19" s="23">
        <v>2.35141886761199</v>
      </c>
    </row>
    <row r="20" spans="1:6" x14ac:dyDescent="0.2">
      <c r="A20" s="21" t="s">
        <v>124</v>
      </c>
      <c r="B20" s="21" t="s">
        <v>123</v>
      </c>
      <c r="C20" s="21" t="s">
        <v>125</v>
      </c>
      <c r="D20" s="24">
        <v>457238</v>
      </c>
      <c r="E20" s="22">
        <v>1488.30969</v>
      </c>
      <c r="F20" s="23">
        <v>2.0053078103709501</v>
      </c>
    </row>
    <row r="21" spans="1:6" x14ac:dyDescent="0.2">
      <c r="A21" s="21" t="s">
        <v>158</v>
      </c>
      <c r="B21" s="21" t="s">
        <v>157</v>
      </c>
      <c r="C21" s="21" t="s">
        <v>159</v>
      </c>
      <c r="D21" s="24">
        <v>58277</v>
      </c>
      <c r="E21" s="22">
        <v>1465.3168880000001</v>
      </c>
      <c r="F21" s="23">
        <v>1.9743279372016</v>
      </c>
    </row>
    <row r="22" spans="1:6" x14ac:dyDescent="0.2">
      <c r="A22" s="21" t="s">
        <v>187</v>
      </c>
      <c r="B22" s="21" t="s">
        <v>186</v>
      </c>
      <c r="C22" s="21" t="s">
        <v>144</v>
      </c>
      <c r="D22" s="24">
        <v>8617</v>
      </c>
      <c r="E22" s="22">
        <v>1381.21893</v>
      </c>
      <c r="F22" s="23">
        <v>1.8610166464489</v>
      </c>
    </row>
    <row r="23" spans="1:6" x14ac:dyDescent="0.2">
      <c r="A23" s="21" t="s">
        <v>146</v>
      </c>
      <c r="B23" s="21" t="s">
        <v>145</v>
      </c>
      <c r="C23" s="21" t="s">
        <v>147</v>
      </c>
      <c r="D23" s="24">
        <v>69200</v>
      </c>
      <c r="E23" s="22">
        <v>1103.2556</v>
      </c>
      <c r="F23" s="23">
        <v>1.4864964505575999</v>
      </c>
    </row>
    <row r="24" spans="1:6" x14ac:dyDescent="0.2">
      <c r="A24" s="21" t="s">
        <v>134</v>
      </c>
      <c r="B24" s="21" t="s">
        <v>133</v>
      </c>
      <c r="C24" s="21" t="s">
        <v>135</v>
      </c>
      <c r="D24" s="24">
        <v>311328</v>
      </c>
      <c r="E24" s="22">
        <v>1059.916176</v>
      </c>
      <c r="F24" s="23">
        <v>1.42810209484782</v>
      </c>
    </row>
    <row r="25" spans="1:6" x14ac:dyDescent="0.2">
      <c r="A25" s="21" t="s">
        <v>127</v>
      </c>
      <c r="B25" s="21" t="s">
        <v>126</v>
      </c>
      <c r="C25" s="21" t="s">
        <v>117</v>
      </c>
      <c r="D25" s="24">
        <v>69570</v>
      </c>
      <c r="E25" s="22">
        <v>963.61406999999997</v>
      </c>
      <c r="F25" s="23">
        <v>1.2983472685408199</v>
      </c>
    </row>
    <row r="26" spans="1:6" x14ac:dyDescent="0.2">
      <c r="A26" s="21" t="s">
        <v>129</v>
      </c>
      <c r="B26" s="21" t="s">
        <v>128</v>
      </c>
      <c r="C26" s="21" t="s">
        <v>130</v>
      </c>
      <c r="D26" s="24">
        <v>7795</v>
      </c>
      <c r="E26" s="22">
        <v>952.70489999999995</v>
      </c>
      <c r="F26" s="23">
        <v>1.2836485509602999</v>
      </c>
    </row>
    <row r="27" spans="1:6" x14ac:dyDescent="0.2">
      <c r="A27" s="21" t="s">
        <v>161</v>
      </c>
      <c r="B27" s="21" t="s">
        <v>160</v>
      </c>
      <c r="C27" s="21" t="s">
        <v>162</v>
      </c>
      <c r="D27" s="24">
        <v>235194</v>
      </c>
      <c r="E27" s="22">
        <v>950.06616299999996</v>
      </c>
      <c r="F27" s="23">
        <v>1.2800931888262199</v>
      </c>
    </row>
    <row r="28" spans="1:6" x14ac:dyDescent="0.2">
      <c r="A28" s="21" t="s">
        <v>309</v>
      </c>
      <c r="B28" s="21" t="s">
        <v>308</v>
      </c>
      <c r="C28" s="21" t="s">
        <v>144</v>
      </c>
      <c r="D28" s="24">
        <v>137164</v>
      </c>
      <c r="E28" s="22">
        <v>932.98952799999995</v>
      </c>
      <c r="F28" s="23">
        <v>1.2570845974218601</v>
      </c>
    </row>
    <row r="29" spans="1:6" x14ac:dyDescent="0.2">
      <c r="A29" s="21" t="s">
        <v>195</v>
      </c>
      <c r="B29" s="21" t="s">
        <v>194</v>
      </c>
      <c r="C29" s="21" t="s">
        <v>196</v>
      </c>
      <c r="D29" s="24">
        <v>543026</v>
      </c>
      <c r="E29" s="22">
        <v>916.46498020000001</v>
      </c>
      <c r="F29" s="23">
        <v>1.23481987322579</v>
      </c>
    </row>
    <row r="30" spans="1:6" x14ac:dyDescent="0.2">
      <c r="A30" s="21" t="s">
        <v>239</v>
      </c>
      <c r="B30" s="21" t="s">
        <v>238</v>
      </c>
      <c r="C30" s="21" t="s">
        <v>172</v>
      </c>
      <c r="D30" s="24">
        <v>27097</v>
      </c>
      <c r="E30" s="22">
        <v>912.35599000000002</v>
      </c>
      <c r="F30" s="23">
        <v>1.2292835321026001</v>
      </c>
    </row>
    <row r="31" spans="1:6" x14ac:dyDescent="0.2">
      <c r="A31" s="21" t="s">
        <v>307</v>
      </c>
      <c r="B31" s="21" t="s">
        <v>306</v>
      </c>
      <c r="C31" s="21" t="s">
        <v>135</v>
      </c>
      <c r="D31" s="24">
        <v>297439</v>
      </c>
      <c r="E31" s="22">
        <v>833.57279749999998</v>
      </c>
      <c r="F31" s="23">
        <v>1.12313321116623</v>
      </c>
    </row>
    <row r="32" spans="1:6" x14ac:dyDescent="0.2">
      <c r="A32" s="21" t="s">
        <v>164</v>
      </c>
      <c r="B32" s="21" t="s">
        <v>163</v>
      </c>
      <c r="C32" s="21" t="s">
        <v>165</v>
      </c>
      <c r="D32" s="24">
        <v>14345</v>
      </c>
      <c r="E32" s="22">
        <v>802.531025</v>
      </c>
      <c r="F32" s="23">
        <v>1.08130837507179</v>
      </c>
    </row>
    <row r="33" spans="1:6" x14ac:dyDescent="0.2">
      <c r="A33" s="21" t="s">
        <v>319</v>
      </c>
      <c r="B33" s="21" t="s">
        <v>318</v>
      </c>
      <c r="C33" s="21" t="s">
        <v>215</v>
      </c>
      <c r="D33" s="24">
        <v>37482</v>
      </c>
      <c r="E33" s="22">
        <v>752.03884800000003</v>
      </c>
      <c r="F33" s="23">
        <v>1.0132765954085601</v>
      </c>
    </row>
    <row r="34" spans="1:6" x14ac:dyDescent="0.2">
      <c r="A34" s="21" t="s">
        <v>393</v>
      </c>
      <c r="B34" s="21" t="s">
        <v>392</v>
      </c>
      <c r="C34" s="21" t="s">
        <v>394</v>
      </c>
      <c r="D34" s="24">
        <v>95106</v>
      </c>
      <c r="E34" s="22">
        <v>724.660167</v>
      </c>
      <c r="F34" s="23">
        <v>0.97638730871248702</v>
      </c>
    </row>
    <row r="35" spans="1:6" x14ac:dyDescent="0.2">
      <c r="A35" s="21" t="s">
        <v>334</v>
      </c>
      <c r="B35" s="21" t="s">
        <v>333</v>
      </c>
      <c r="C35" s="21" t="s">
        <v>196</v>
      </c>
      <c r="D35" s="24">
        <v>61513</v>
      </c>
      <c r="E35" s="22">
        <v>702.90905099999998</v>
      </c>
      <c r="F35" s="23">
        <v>0.947080449332243</v>
      </c>
    </row>
    <row r="36" spans="1:6" x14ac:dyDescent="0.2">
      <c r="A36" s="21" t="s">
        <v>432</v>
      </c>
      <c r="B36" s="21" t="s">
        <v>431</v>
      </c>
      <c r="C36" s="21" t="s">
        <v>172</v>
      </c>
      <c r="D36" s="24">
        <v>29695</v>
      </c>
      <c r="E36" s="22">
        <v>697.83249999999998</v>
      </c>
      <c r="F36" s="23">
        <v>0.94024044322434297</v>
      </c>
    </row>
    <row r="37" spans="1:6" x14ac:dyDescent="0.2">
      <c r="A37" s="21" t="s">
        <v>499</v>
      </c>
      <c r="B37" s="21" t="s">
        <v>498</v>
      </c>
      <c r="C37" s="21" t="s">
        <v>130</v>
      </c>
      <c r="D37" s="24">
        <v>25090</v>
      </c>
      <c r="E37" s="22">
        <v>691.70621000000006</v>
      </c>
      <c r="F37" s="23">
        <v>0.93198604747046099</v>
      </c>
    </row>
    <row r="38" spans="1:6" x14ac:dyDescent="0.2">
      <c r="A38" s="21" t="s">
        <v>241</v>
      </c>
      <c r="B38" s="21" t="s">
        <v>240</v>
      </c>
      <c r="C38" s="21" t="s">
        <v>125</v>
      </c>
      <c r="D38" s="24">
        <v>14575</v>
      </c>
      <c r="E38" s="22">
        <v>681.74562500000002</v>
      </c>
      <c r="F38" s="23">
        <v>0.91856542740020997</v>
      </c>
    </row>
    <row r="39" spans="1:6" x14ac:dyDescent="0.2">
      <c r="A39" s="21" t="s">
        <v>925</v>
      </c>
      <c r="B39" s="21" t="s">
        <v>924</v>
      </c>
      <c r="C39" s="21" t="s">
        <v>459</v>
      </c>
      <c r="D39" s="24">
        <v>48462</v>
      </c>
      <c r="E39" s="22">
        <v>680.16417000000001</v>
      </c>
      <c r="F39" s="23">
        <v>0.91643461814420701</v>
      </c>
    </row>
    <row r="40" spans="1:6" x14ac:dyDescent="0.2">
      <c r="A40" s="21" t="s">
        <v>450</v>
      </c>
      <c r="B40" s="21" t="s">
        <v>449</v>
      </c>
      <c r="C40" s="21" t="s">
        <v>144</v>
      </c>
      <c r="D40" s="24">
        <v>9036</v>
      </c>
      <c r="E40" s="22">
        <v>633.01697999999999</v>
      </c>
      <c r="F40" s="23">
        <v>0.85290978256778704</v>
      </c>
    </row>
    <row r="41" spans="1:6" x14ac:dyDescent="0.2">
      <c r="A41" s="21" t="s">
        <v>833</v>
      </c>
      <c r="B41" s="21" t="s">
        <v>832</v>
      </c>
      <c r="C41" s="21" t="s">
        <v>144</v>
      </c>
      <c r="D41" s="24">
        <v>7278</v>
      </c>
      <c r="E41" s="22">
        <v>631.62122999999997</v>
      </c>
      <c r="F41" s="23">
        <v>0.85102918715466103</v>
      </c>
    </row>
    <row r="42" spans="1:6" x14ac:dyDescent="0.2">
      <c r="A42" s="21" t="s">
        <v>303</v>
      </c>
      <c r="B42" s="21" t="s">
        <v>302</v>
      </c>
      <c r="C42" s="21" t="s">
        <v>215</v>
      </c>
      <c r="D42" s="24">
        <v>215199</v>
      </c>
      <c r="E42" s="22">
        <v>630.96346800000003</v>
      </c>
      <c r="F42" s="23">
        <v>0.85014293660826701</v>
      </c>
    </row>
    <row r="43" spans="1:6" x14ac:dyDescent="0.2">
      <c r="A43" s="21" t="s">
        <v>247</v>
      </c>
      <c r="B43" s="21" t="s">
        <v>246</v>
      </c>
      <c r="C43" s="21" t="s">
        <v>248</v>
      </c>
      <c r="D43" s="24">
        <v>255075</v>
      </c>
      <c r="E43" s="22">
        <v>610.90462500000001</v>
      </c>
      <c r="F43" s="23">
        <v>0.82311619962928195</v>
      </c>
    </row>
    <row r="44" spans="1:6" x14ac:dyDescent="0.2">
      <c r="A44" s="21" t="s">
        <v>295</v>
      </c>
      <c r="B44" s="21" t="s">
        <v>294</v>
      </c>
      <c r="C44" s="21" t="s">
        <v>117</v>
      </c>
      <c r="D44" s="24">
        <v>41687</v>
      </c>
      <c r="E44" s="22">
        <v>583.74306100000001</v>
      </c>
      <c r="F44" s="23">
        <v>0.78651945044659699</v>
      </c>
    </row>
    <row r="45" spans="1:6" x14ac:dyDescent="0.2">
      <c r="A45" s="21" t="s">
        <v>331</v>
      </c>
      <c r="B45" s="21" t="s">
        <v>330</v>
      </c>
      <c r="C45" s="21" t="s">
        <v>332</v>
      </c>
      <c r="D45" s="24">
        <v>149123</v>
      </c>
      <c r="E45" s="22">
        <v>581.50513850000004</v>
      </c>
      <c r="F45" s="23">
        <v>0.78350413481812997</v>
      </c>
    </row>
    <row r="46" spans="1:6" x14ac:dyDescent="0.2">
      <c r="A46" s="21" t="s">
        <v>927</v>
      </c>
      <c r="B46" s="21" t="s">
        <v>926</v>
      </c>
      <c r="C46" s="21" t="s">
        <v>215</v>
      </c>
      <c r="D46" s="24">
        <v>91942</v>
      </c>
      <c r="E46" s="22">
        <v>566.45466199999998</v>
      </c>
      <c r="F46" s="23">
        <v>0.76322553401478899</v>
      </c>
    </row>
    <row r="47" spans="1:6" x14ac:dyDescent="0.2">
      <c r="A47" s="21" t="s">
        <v>243</v>
      </c>
      <c r="B47" s="21" t="s">
        <v>242</v>
      </c>
      <c r="C47" s="21" t="s">
        <v>147</v>
      </c>
      <c r="D47" s="24">
        <v>36934</v>
      </c>
      <c r="E47" s="22">
        <v>555.22882200000004</v>
      </c>
      <c r="F47" s="23">
        <v>0.74810014392882196</v>
      </c>
    </row>
    <row r="48" spans="1:6" x14ac:dyDescent="0.2">
      <c r="A48" s="21" t="s">
        <v>426</v>
      </c>
      <c r="B48" s="21" t="s">
        <v>425</v>
      </c>
      <c r="C48" s="21" t="s">
        <v>138</v>
      </c>
      <c r="D48" s="24">
        <v>48811</v>
      </c>
      <c r="E48" s="22">
        <v>544.09621700000002</v>
      </c>
      <c r="F48" s="23">
        <v>0.73310037613434198</v>
      </c>
    </row>
    <row r="49" spans="1:9" x14ac:dyDescent="0.2">
      <c r="A49" s="21" t="s">
        <v>384</v>
      </c>
      <c r="B49" s="21" t="s">
        <v>383</v>
      </c>
      <c r="C49" s="21" t="s">
        <v>255</v>
      </c>
      <c r="D49" s="24">
        <v>47082</v>
      </c>
      <c r="E49" s="22">
        <v>542.80837799999995</v>
      </c>
      <c r="F49" s="23">
        <v>0.73136517705410198</v>
      </c>
    </row>
    <row r="50" spans="1:9" x14ac:dyDescent="0.2">
      <c r="A50" s="21" t="s">
        <v>155</v>
      </c>
      <c r="B50" s="21" t="s">
        <v>154</v>
      </c>
      <c r="C50" s="21" t="s">
        <v>156</v>
      </c>
      <c r="D50" s="24">
        <v>70462</v>
      </c>
      <c r="E50" s="22">
        <v>533.00979900000004</v>
      </c>
      <c r="F50" s="23">
        <v>0.71816283944166803</v>
      </c>
    </row>
    <row r="51" spans="1:9" x14ac:dyDescent="0.2">
      <c r="A51" s="21" t="s">
        <v>404</v>
      </c>
      <c r="B51" s="21" t="s">
        <v>403</v>
      </c>
      <c r="C51" s="21" t="s">
        <v>156</v>
      </c>
      <c r="D51" s="24">
        <v>29459</v>
      </c>
      <c r="E51" s="22">
        <v>527.49285399999997</v>
      </c>
      <c r="F51" s="23">
        <v>0.71072945849130498</v>
      </c>
    </row>
    <row r="52" spans="1:9" x14ac:dyDescent="0.2">
      <c r="A52" s="21" t="s">
        <v>137</v>
      </c>
      <c r="B52" s="21" t="s">
        <v>136</v>
      </c>
      <c r="C52" s="21" t="s">
        <v>138</v>
      </c>
      <c r="D52" s="24">
        <v>6634</v>
      </c>
      <c r="E52" s="22">
        <v>491.51306</v>
      </c>
      <c r="F52" s="23">
        <v>0.66225126715215099</v>
      </c>
    </row>
    <row r="53" spans="1:9" x14ac:dyDescent="0.2">
      <c r="A53" s="21" t="s">
        <v>495</v>
      </c>
      <c r="B53" s="21" t="s">
        <v>494</v>
      </c>
      <c r="C53" s="21" t="s">
        <v>147</v>
      </c>
      <c r="D53" s="24">
        <v>40005</v>
      </c>
      <c r="E53" s="22">
        <v>489.54118499999998</v>
      </c>
      <c r="F53" s="23">
        <v>0.65959441665581697</v>
      </c>
    </row>
    <row r="54" spans="1:9" x14ac:dyDescent="0.2">
      <c r="A54" s="21" t="s">
        <v>388</v>
      </c>
      <c r="B54" s="21" t="s">
        <v>387</v>
      </c>
      <c r="C54" s="21" t="s">
        <v>193</v>
      </c>
      <c r="D54" s="24">
        <v>42767</v>
      </c>
      <c r="E54" s="22">
        <v>482.96773100000001</v>
      </c>
      <c r="F54" s="23">
        <v>0.65073752434645205</v>
      </c>
    </row>
    <row r="55" spans="1:9" x14ac:dyDescent="0.2">
      <c r="A55" s="21" t="s">
        <v>929</v>
      </c>
      <c r="B55" s="21" t="s">
        <v>928</v>
      </c>
      <c r="C55" s="21" t="s">
        <v>117</v>
      </c>
      <c r="D55" s="24">
        <v>187355</v>
      </c>
      <c r="E55" s="22">
        <v>448.47166349999998</v>
      </c>
      <c r="F55" s="23">
        <v>0.60425846555269103</v>
      </c>
    </row>
    <row r="56" spans="1:9" x14ac:dyDescent="0.2">
      <c r="A56" s="21" t="s">
        <v>931</v>
      </c>
      <c r="B56" s="21" t="s">
        <v>930</v>
      </c>
      <c r="C56" s="21" t="s">
        <v>932</v>
      </c>
      <c r="D56" s="24">
        <v>17104</v>
      </c>
      <c r="E56" s="22">
        <v>428.60913599999998</v>
      </c>
      <c r="F56" s="23">
        <v>0.57749623871436595</v>
      </c>
    </row>
    <row r="57" spans="1:9" x14ac:dyDescent="0.2">
      <c r="A57" s="20" t="s">
        <v>27</v>
      </c>
      <c r="B57" s="20"/>
      <c r="C57" s="20"/>
      <c r="D57" s="20"/>
      <c r="E57" s="25">
        <f>SUM(E7:E56)</f>
        <v>74133.587594699973</v>
      </c>
      <c r="F57" s="26">
        <f>SUM(F7:F56)</f>
        <v>99.88557033077619</v>
      </c>
      <c r="G57" s="14"/>
      <c r="H57" s="14"/>
      <c r="I57" s="14"/>
    </row>
    <row r="58" spans="1:9" x14ac:dyDescent="0.2">
      <c r="A58" s="21"/>
      <c r="B58" s="21"/>
      <c r="C58" s="21"/>
      <c r="D58" s="21"/>
      <c r="E58" s="22"/>
      <c r="F58" s="23"/>
    </row>
    <row r="59" spans="1:9" x14ac:dyDescent="0.2">
      <c r="A59" s="20" t="s">
        <v>37</v>
      </c>
      <c r="B59" s="20"/>
      <c r="C59" s="20"/>
      <c r="D59" s="20"/>
      <c r="E59" s="25">
        <f>E57</f>
        <v>74133.587594699973</v>
      </c>
      <c r="F59" s="26">
        <f>F57</f>
        <v>99.88557033077619</v>
      </c>
      <c r="G59" s="14"/>
      <c r="H59" s="14"/>
      <c r="I59" s="14"/>
    </row>
    <row r="60" spans="1:9" x14ac:dyDescent="0.2">
      <c r="A60" s="20"/>
      <c r="B60" s="20"/>
      <c r="C60" s="20"/>
      <c r="D60" s="20"/>
      <c r="E60" s="25"/>
      <c r="F60" s="26"/>
      <c r="G60" s="14"/>
      <c r="H60" s="14"/>
      <c r="I60" s="14"/>
    </row>
    <row r="61" spans="1:9" x14ac:dyDescent="0.2">
      <c r="A61" s="20" t="s">
        <v>39</v>
      </c>
      <c r="B61" s="20"/>
      <c r="C61" s="20"/>
      <c r="D61" s="20"/>
      <c r="E61" s="25">
        <f>E63-(E57)</f>
        <v>84.928001900028903</v>
      </c>
      <c r="F61" s="26">
        <f>F63-(F57)</f>
        <v>0.11442966922381004</v>
      </c>
      <c r="G61" s="14"/>
      <c r="H61" s="14"/>
      <c r="I61" s="14"/>
    </row>
    <row r="62" spans="1:9" x14ac:dyDescent="0.2">
      <c r="A62" s="20"/>
      <c r="B62" s="20"/>
      <c r="C62" s="20"/>
      <c r="D62" s="20"/>
      <c r="E62" s="25"/>
      <c r="F62" s="26"/>
      <c r="G62" s="14"/>
      <c r="H62" s="14"/>
      <c r="I62" s="14"/>
    </row>
    <row r="63" spans="1:9" x14ac:dyDescent="0.2">
      <c r="A63" s="27" t="s">
        <v>38</v>
      </c>
      <c r="B63" s="27"/>
      <c r="C63" s="27"/>
      <c r="D63" s="27"/>
      <c r="E63" s="28">
        <v>74218.515596600002</v>
      </c>
      <c r="F63" s="29">
        <v>100</v>
      </c>
      <c r="G63" s="14"/>
      <c r="H63" s="14"/>
      <c r="I63" s="14"/>
    </row>
    <row r="65" spans="1:4" x14ac:dyDescent="0.2">
      <c r="A65" s="14" t="s">
        <v>41</v>
      </c>
    </row>
    <row r="66" spans="1:4" x14ac:dyDescent="0.2">
      <c r="A66" s="14" t="s">
        <v>42</v>
      </c>
    </row>
    <row r="67" spans="1:4" x14ac:dyDescent="0.2">
      <c r="A67" s="14" t="s">
        <v>43</v>
      </c>
      <c r="B67" s="14"/>
      <c r="C67" s="30" t="s">
        <v>987</v>
      </c>
      <c r="D67" s="14" t="s">
        <v>44</v>
      </c>
    </row>
    <row r="68" spans="1:4" x14ac:dyDescent="0.2">
      <c r="A68" s="7" t="s">
        <v>46</v>
      </c>
      <c r="C68" s="31">
        <v>188.76249999999999</v>
      </c>
      <c r="D68" s="31">
        <v>198.58320000000001</v>
      </c>
    </row>
    <row r="69" spans="1:4" x14ac:dyDescent="0.2">
      <c r="A69" s="7" t="s">
        <v>47</v>
      </c>
      <c r="C69" s="31">
        <v>179.4828</v>
      </c>
      <c r="D69" s="31">
        <v>179.91069999999999</v>
      </c>
    </row>
    <row r="70" spans="1:4" x14ac:dyDescent="0.2">
      <c r="A70" s="7" t="s">
        <v>48</v>
      </c>
      <c r="C70" s="31">
        <v>198.07130000000001</v>
      </c>
      <c r="D70" s="31">
        <v>208.77420000000001</v>
      </c>
    </row>
    <row r="71" spans="1:4" x14ac:dyDescent="0.2">
      <c r="A71" s="7" t="s">
        <v>49</v>
      </c>
      <c r="C71" s="31">
        <v>188.76089999999999</v>
      </c>
      <c r="D71" s="31">
        <v>190.0377</v>
      </c>
    </row>
    <row r="72" spans="1:4" x14ac:dyDescent="0.2">
      <c r="C72" s="31"/>
      <c r="D72" s="31"/>
    </row>
    <row r="73" spans="1:4" x14ac:dyDescent="0.2">
      <c r="A73" s="7" t="s">
        <v>988</v>
      </c>
      <c r="C73" s="31"/>
      <c r="D73" s="31"/>
    </row>
    <row r="75" spans="1:4" x14ac:dyDescent="0.2">
      <c r="A75" s="14" t="s">
        <v>50</v>
      </c>
    </row>
    <row r="76" spans="1:4" x14ac:dyDescent="0.2">
      <c r="A76" s="112" t="s">
        <v>51</v>
      </c>
      <c r="B76" s="113"/>
      <c r="C76" s="32" t="s">
        <v>52</v>
      </c>
    </row>
    <row r="77" spans="1:4" x14ac:dyDescent="0.2">
      <c r="A77" s="108" t="s">
        <v>47</v>
      </c>
      <c r="B77" s="109"/>
      <c r="C77" s="33">
        <v>9</v>
      </c>
    </row>
    <row r="78" spans="1:4" x14ac:dyDescent="0.2">
      <c r="A78" s="108" t="s">
        <v>49</v>
      </c>
      <c r="B78" s="109"/>
      <c r="C78" s="33">
        <v>9</v>
      </c>
    </row>
    <row r="79" spans="1:4" x14ac:dyDescent="0.2">
      <c r="A79" s="7" t="s">
        <v>53</v>
      </c>
    </row>
    <row r="80" spans="1:4" x14ac:dyDescent="0.2">
      <c r="A80" s="7" t="s">
        <v>54</v>
      </c>
    </row>
    <row r="82" spans="1:9" x14ac:dyDescent="0.2">
      <c r="A82" s="14" t="s">
        <v>281</v>
      </c>
      <c r="D82" s="36">
        <v>3.2318458010903842E-2</v>
      </c>
    </row>
    <row r="84" spans="1:9" x14ac:dyDescent="0.2">
      <c r="A84" s="14" t="s">
        <v>957</v>
      </c>
      <c r="D84" s="30" t="s">
        <v>56</v>
      </c>
    </row>
    <row r="86" spans="1:9" x14ac:dyDescent="0.2">
      <c r="A86" s="56" t="s">
        <v>958</v>
      </c>
      <c r="B86" s="57"/>
      <c r="C86" s="57"/>
      <c r="D86" s="57"/>
      <c r="E86" s="11"/>
      <c r="G86" s="57"/>
      <c r="H86" s="57"/>
      <c r="I86" s="57"/>
    </row>
    <row r="87" spans="1:9" x14ac:dyDescent="0.2">
      <c r="A87" s="56"/>
      <c r="B87" s="57"/>
      <c r="C87" s="57"/>
      <c r="D87" s="57"/>
      <c r="E87" s="11"/>
      <c r="G87" s="57"/>
      <c r="H87" s="57"/>
      <c r="I87" s="57"/>
    </row>
    <row r="88" spans="1:9" x14ac:dyDescent="0.2">
      <c r="A88" s="56" t="s">
        <v>993</v>
      </c>
      <c r="B88" s="57"/>
      <c r="C88" s="57"/>
      <c r="D88" s="57"/>
      <c r="E88" s="11"/>
      <c r="G88" s="57"/>
      <c r="H88" s="57"/>
      <c r="I88" s="57"/>
    </row>
    <row r="89" spans="1:9" x14ac:dyDescent="0.2">
      <c r="A89" s="66"/>
      <c r="B89" s="57"/>
      <c r="C89" s="57"/>
      <c r="D89" s="57"/>
      <c r="E89" s="11"/>
      <c r="G89" s="57"/>
      <c r="H89" s="57"/>
      <c r="I89" s="57"/>
    </row>
    <row r="90" spans="1:9" x14ac:dyDescent="0.2">
      <c r="A90" s="57"/>
      <c r="B90" s="57"/>
      <c r="C90" s="57"/>
      <c r="D90" s="57"/>
      <c r="E90" s="11"/>
      <c r="G90" s="57"/>
      <c r="H90" s="57"/>
      <c r="I90" s="57"/>
    </row>
    <row r="91" spans="1:9" x14ac:dyDescent="0.2">
      <c r="A91" s="57"/>
      <c r="B91" s="57"/>
      <c r="C91" s="57"/>
      <c r="D91" s="57"/>
      <c r="E91" s="11"/>
      <c r="G91" s="57"/>
      <c r="H91" s="57"/>
      <c r="I91" s="57"/>
    </row>
    <row r="92" spans="1:9" x14ac:dyDescent="0.2">
      <c r="A92" s="57"/>
      <c r="B92" s="57"/>
      <c r="C92" s="57"/>
      <c r="D92" s="57"/>
      <c r="E92" s="11"/>
      <c r="G92" s="57"/>
      <c r="H92" s="57"/>
      <c r="I92" s="57"/>
    </row>
    <row r="93" spans="1:9" x14ac:dyDescent="0.2">
      <c r="A93" s="57"/>
      <c r="B93" s="57"/>
      <c r="C93" s="57"/>
      <c r="D93" s="57"/>
      <c r="E93" s="11"/>
      <c r="G93" s="57"/>
      <c r="H93" s="57"/>
      <c r="I93" s="57"/>
    </row>
    <row r="94" spans="1:9" x14ac:dyDescent="0.2">
      <c r="A94" s="57"/>
      <c r="B94" s="57"/>
      <c r="C94" s="57"/>
      <c r="D94" s="57"/>
      <c r="E94" s="11"/>
      <c r="G94" s="57"/>
      <c r="H94" s="57"/>
      <c r="I94" s="57"/>
    </row>
    <row r="95" spans="1:9" x14ac:dyDescent="0.2">
      <c r="A95" s="57"/>
      <c r="B95" s="57"/>
      <c r="C95" s="57"/>
      <c r="D95" s="57"/>
      <c r="E95" s="11"/>
      <c r="G95" s="57"/>
      <c r="H95" s="57"/>
      <c r="I95" s="57"/>
    </row>
    <row r="96" spans="1:9" x14ac:dyDescent="0.2">
      <c r="A96" s="57"/>
      <c r="B96" s="57"/>
      <c r="C96" s="57"/>
      <c r="D96" s="57"/>
      <c r="E96" s="11"/>
      <c r="G96" s="57"/>
      <c r="H96" s="57"/>
      <c r="I96" s="57"/>
    </row>
    <row r="97" spans="1:9" x14ac:dyDescent="0.2">
      <c r="A97" s="57"/>
      <c r="B97" s="57"/>
      <c r="C97" s="57"/>
      <c r="D97" s="57"/>
      <c r="E97" s="11"/>
      <c r="G97" s="57"/>
      <c r="H97" s="57"/>
      <c r="I97" s="57"/>
    </row>
    <row r="98" spans="1:9" x14ac:dyDescent="0.2">
      <c r="A98" s="57"/>
      <c r="B98" s="57"/>
      <c r="C98" s="57"/>
      <c r="D98" s="57"/>
      <c r="E98" s="11"/>
      <c r="G98" s="57"/>
      <c r="H98" s="57"/>
      <c r="I98" s="57"/>
    </row>
    <row r="99" spans="1:9" x14ac:dyDescent="0.2">
      <c r="A99" s="57"/>
      <c r="B99" s="57"/>
      <c r="C99" s="57"/>
      <c r="D99" s="57"/>
      <c r="E99" s="11"/>
      <c r="G99" s="57"/>
      <c r="H99" s="57"/>
      <c r="I99" s="57"/>
    </row>
    <row r="100" spans="1:9" x14ac:dyDescent="0.2">
      <c r="A100" s="57"/>
      <c r="B100" s="57"/>
      <c r="C100" s="57"/>
      <c r="D100" s="57"/>
      <c r="E100" s="11"/>
      <c r="G100" s="57"/>
      <c r="H100" s="57"/>
      <c r="I100" s="57"/>
    </row>
    <row r="101" spans="1:9" x14ac:dyDescent="0.2">
      <c r="A101" s="57"/>
      <c r="B101" s="57"/>
      <c r="C101" s="57"/>
      <c r="D101" s="57"/>
      <c r="E101" s="11"/>
      <c r="G101" s="57"/>
      <c r="H101" s="57"/>
      <c r="I101" s="57"/>
    </row>
    <row r="102" spans="1:9" x14ac:dyDescent="0.2">
      <c r="A102" s="57"/>
      <c r="B102" s="57"/>
      <c r="C102" s="57"/>
      <c r="D102" s="57"/>
      <c r="E102" s="11"/>
      <c r="G102" s="57"/>
      <c r="H102" s="57"/>
      <c r="I102" s="57"/>
    </row>
    <row r="103" spans="1:9" x14ac:dyDescent="0.2">
      <c r="A103" s="57"/>
      <c r="B103" s="57"/>
      <c r="C103" s="57"/>
      <c r="D103" s="57"/>
      <c r="E103" s="11"/>
      <c r="G103" s="57"/>
      <c r="H103" s="57"/>
      <c r="I103" s="57"/>
    </row>
    <row r="104" spans="1:9" x14ac:dyDescent="0.2">
      <c r="A104" s="57"/>
      <c r="B104" s="57"/>
      <c r="C104" s="57"/>
      <c r="D104" s="57"/>
      <c r="E104" s="11"/>
      <c r="G104" s="57"/>
      <c r="H104" s="57"/>
      <c r="I104" s="57"/>
    </row>
    <row r="105" spans="1:9" x14ac:dyDescent="0.2">
      <c r="A105" s="57"/>
      <c r="B105" s="57"/>
      <c r="C105" s="57"/>
      <c r="D105" s="57"/>
      <c r="E105" s="11"/>
      <c r="G105" s="57"/>
      <c r="H105" s="57"/>
      <c r="I105" s="57"/>
    </row>
    <row r="106" spans="1:9" x14ac:dyDescent="0.2">
      <c r="A106" s="56" t="s">
        <v>1019</v>
      </c>
      <c r="B106" s="57"/>
      <c r="C106" s="57"/>
      <c r="D106" s="57"/>
      <c r="E106" s="11"/>
      <c r="G106" s="57"/>
      <c r="H106" s="57"/>
      <c r="I106" s="57"/>
    </row>
    <row r="107" spans="1:9" x14ac:dyDescent="0.2">
      <c r="A107" s="57"/>
      <c r="B107" s="57"/>
      <c r="C107" s="57"/>
      <c r="D107" s="57"/>
      <c r="E107" s="11"/>
      <c r="G107" s="57"/>
      <c r="H107" s="57"/>
      <c r="I107" s="57"/>
    </row>
    <row r="108" spans="1:9" x14ac:dyDescent="0.2">
      <c r="A108" s="56" t="s">
        <v>994</v>
      </c>
      <c r="B108" s="57"/>
      <c r="C108" s="57"/>
      <c r="D108" s="57"/>
      <c r="E108" s="11"/>
      <c r="G108" s="57"/>
      <c r="H108" s="57"/>
      <c r="I108" s="57"/>
    </row>
    <row r="109" spans="1:9" x14ac:dyDescent="0.2">
      <c r="A109" s="57"/>
      <c r="B109" s="57"/>
      <c r="C109" s="57"/>
      <c r="D109" s="57"/>
      <c r="E109" s="11"/>
      <c r="G109" s="57"/>
      <c r="H109" s="57"/>
      <c r="I109" s="57"/>
    </row>
    <row r="110" spans="1:9" x14ac:dyDescent="0.2">
      <c r="A110" s="57"/>
      <c r="B110" s="57"/>
      <c r="C110" s="57"/>
      <c r="D110" s="57"/>
      <c r="E110" s="11"/>
      <c r="G110" s="57"/>
      <c r="H110" s="57"/>
      <c r="I110" s="57"/>
    </row>
    <row r="111" spans="1:9" x14ac:dyDescent="0.2">
      <c r="A111" s="57"/>
      <c r="B111" s="57"/>
      <c r="C111" s="57"/>
      <c r="D111" s="57"/>
      <c r="E111" s="11"/>
      <c r="G111" s="57"/>
      <c r="H111" s="57"/>
      <c r="I111" s="57"/>
    </row>
    <row r="112" spans="1:9" x14ac:dyDescent="0.2">
      <c r="A112" s="57"/>
      <c r="B112" s="57"/>
      <c r="C112" s="57"/>
      <c r="D112" s="57"/>
      <c r="E112" s="11"/>
      <c r="G112" s="57"/>
      <c r="H112" s="57"/>
      <c r="I112" s="57"/>
    </row>
    <row r="113" spans="1:9" x14ac:dyDescent="0.2">
      <c r="A113" s="57"/>
      <c r="B113" s="57"/>
      <c r="C113" s="57"/>
      <c r="D113" s="57"/>
      <c r="E113" s="11"/>
      <c r="G113" s="57"/>
      <c r="H113" s="57"/>
      <c r="I113" s="57"/>
    </row>
    <row r="114" spans="1:9" x14ac:dyDescent="0.2">
      <c r="A114" s="57"/>
      <c r="B114" s="57"/>
      <c r="C114" s="57"/>
      <c r="D114" s="57"/>
      <c r="E114" s="11"/>
      <c r="G114" s="57"/>
      <c r="H114" s="57"/>
      <c r="I114" s="57"/>
    </row>
    <row r="115" spans="1:9" x14ac:dyDescent="0.2">
      <c r="A115" s="57"/>
      <c r="B115" s="57"/>
      <c r="C115" s="57"/>
      <c r="D115" s="57"/>
      <c r="E115" s="11"/>
      <c r="G115" s="57"/>
      <c r="H115" s="57"/>
      <c r="I115" s="57"/>
    </row>
    <row r="116" spans="1:9" x14ac:dyDescent="0.2">
      <c r="A116" s="57"/>
      <c r="B116" s="57"/>
      <c r="C116" s="57"/>
      <c r="D116" s="57"/>
      <c r="E116" s="11"/>
      <c r="G116" s="57"/>
      <c r="H116" s="57"/>
      <c r="I116" s="57"/>
    </row>
    <row r="117" spans="1:9" x14ac:dyDescent="0.2">
      <c r="A117" s="57"/>
      <c r="B117" s="57"/>
      <c r="C117" s="57"/>
      <c r="D117" s="57"/>
      <c r="E117" s="11"/>
      <c r="G117" s="57"/>
      <c r="H117" s="57"/>
      <c r="I117" s="57"/>
    </row>
    <row r="118" spans="1:9" x14ac:dyDescent="0.2">
      <c r="A118" s="57"/>
      <c r="B118" s="57"/>
      <c r="C118" s="57"/>
      <c r="D118" s="57"/>
      <c r="E118" s="11"/>
      <c r="G118" s="57"/>
      <c r="H118" s="57"/>
      <c r="I118" s="57"/>
    </row>
    <row r="119" spans="1:9" x14ac:dyDescent="0.2">
      <c r="A119" s="57"/>
      <c r="B119" s="57"/>
      <c r="C119" s="57"/>
      <c r="D119" s="57"/>
      <c r="E119" s="11"/>
      <c r="G119" s="57"/>
      <c r="H119" s="57"/>
      <c r="I119" s="57"/>
    </row>
    <row r="120" spans="1:9" x14ac:dyDescent="0.2">
      <c r="A120" s="57"/>
      <c r="B120" s="57"/>
      <c r="C120" s="57"/>
      <c r="D120" s="57"/>
      <c r="E120" s="11"/>
      <c r="G120" s="57"/>
      <c r="H120" s="57"/>
      <c r="I120" s="57"/>
    </row>
    <row r="121" spans="1:9" x14ac:dyDescent="0.2">
      <c r="A121" s="57"/>
      <c r="B121" s="57"/>
      <c r="C121" s="57"/>
      <c r="D121" s="57"/>
      <c r="E121" s="11"/>
      <c r="G121" s="57"/>
      <c r="H121" s="57"/>
      <c r="I121" s="57"/>
    </row>
    <row r="122" spans="1:9" x14ac:dyDescent="0.2">
      <c r="A122" s="57"/>
      <c r="B122" s="57"/>
      <c r="C122" s="57"/>
      <c r="D122" s="57"/>
      <c r="E122" s="11"/>
      <c r="G122" s="57"/>
      <c r="H122" s="57"/>
      <c r="I122" s="57"/>
    </row>
    <row r="123" spans="1:9" x14ac:dyDescent="0.2">
      <c r="A123" s="57"/>
      <c r="B123" s="57"/>
      <c r="C123" s="57"/>
      <c r="D123" s="57"/>
      <c r="E123" s="11"/>
      <c r="G123" s="57"/>
      <c r="H123" s="57"/>
      <c r="I123" s="57"/>
    </row>
    <row r="124" spans="1:9" x14ac:dyDescent="0.2">
      <c r="A124" s="57"/>
      <c r="B124" s="57"/>
      <c r="C124" s="57"/>
      <c r="D124" s="57"/>
      <c r="E124" s="11"/>
      <c r="G124" s="57"/>
      <c r="H124" s="57"/>
      <c r="I124" s="57"/>
    </row>
    <row r="125" spans="1:9" x14ac:dyDescent="0.2">
      <c r="A125" s="57"/>
      <c r="B125" s="57"/>
      <c r="C125" s="57"/>
      <c r="D125" s="57"/>
      <c r="E125" s="11"/>
      <c r="G125" s="57"/>
      <c r="H125" s="57"/>
      <c r="I125" s="57"/>
    </row>
    <row r="126" spans="1:9" x14ac:dyDescent="0.2">
      <c r="A126" s="56" t="s">
        <v>1020</v>
      </c>
      <c r="B126" s="57"/>
      <c r="C126" s="57"/>
      <c r="D126" s="57"/>
      <c r="E126" s="11"/>
      <c r="G126" s="57"/>
      <c r="H126" s="57"/>
      <c r="I126" s="57"/>
    </row>
    <row r="127" spans="1:9" x14ac:dyDescent="0.2">
      <c r="A127" s="57"/>
      <c r="B127" s="57"/>
      <c r="C127" s="57"/>
      <c r="D127" s="57"/>
      <c r="E127" s="11"/>
      <c r="G127" s="57"/>
      <c r="H127" s="57"/>
      <c r="I127" s="57"/>
    </row>
    <row r="128" spans="1:9" x14ac:dyDescent="0.2">
      <c r="A128" s="57" t="s">
        <v>992</v>
      </c>
      <c r="B128" s="57"/>
      <c r="C128" s="57"/>
      <c r="D128" s="57"/>
      <c r="E128" s="11"/>
      <c r="G128" s="57"/>
      <c r="H128" s="57"/>
      <c r="I128" s="57"/>
    </row>
    <row r="129" spans="1:9" x14ac:dyDescent="0.2">
      <c r="A129" s="57"/>
      <c r="B129" s="57"/>
      <c r="C129" s="57"/>
      <c r="D129" s="57"/>
      <c r="E129" s="11"/>
      <c r="G129" s="57"/>
      <c r="H129" s="57"/>
      <c r="I129" s="57"/>
    </row>
    <row r="130" spans="1:9" x14ac:dyDescent="0.2">
      <c r="A130" s="57"/>
      <c r="B130" s="57"/>
      <c r="C130" s="57"/>
      <c r="D130" s="57"/>
      <c r="E130" s="11"/>
      <c r="G130" s="57"/>
      <c r="H130" s="57"/>
      <c r="I130" s="57"/>
    </row>
    <row r="131" spans="1:9" x14ac:dyDescent="0.2">
      <c r="A131" s="57"/>
      <c r="B131" s="57"/>
      <c r="C131" s="57"/>
      <c r="D131" s="57"/>
      <c r="E131" s="11"/>
      <c r="G131" s="57"/>
      <c r="H131" s="57"/>
      <c r="I131" s="57"/>
    </row>
    <row r="132" spans="1:9" x14ac:dyDescent="0.2">
      <c r="A132" s="57"/>
      <c r="B132" s="57"/>
      <c r="C132" s="57"/>
      <c r="D132" s="57"/>
      <c r="E132" s="11"/>
      <c r="G132" s="57"/>
      <c r="H132" s="57"/>
      <c r="I132" s="57"/>
    </row>
    <row r="133" spans="1:9" x14ac:dyDescent="0.2">
      <c r="A133" s="57"/>
      <c r="B133" s="57"/>
      <c r="C133" s="57"/>
      <c r="D133" s="57"/>
      <c r="E133" s="11"/>
      <c r="G133" s="57"/>
      <c r="H133" s="57"/>
      <c r="I133" s="57"/>
    </row>
    <row r="134" spans="1:9" x14ac:dyDescent="0.2">
      <c r="A134" s="57"/>
      <c r="B134" s="57"/>
      <c r="C134" s="57"/>
      <c r="D134" s="57"/>
      <c r="E134" s="11"/>
      <c r="G134" s="57"/>
      <c r="H134" s="57"/>
      <c r="I134" s="57"/>
    </row>
    <row r="135" spans="1:9" x14ac:dyDescent="0.2">
      <c r="A135" s="57"/>
      <c r="B135" s="57"/>
      <c r="C135" s="57"/>
      <c r="D135" s="57"/>
      <c r="E135" s="11"/>
      <c r="G135" s="57"/>
      <c r="H135" s="57"/>
      <c r="I135" s="57"/>
    </row>
    <row r="136" spans="1:9" x14ac:dyDescent="0.2">
      <c r="A136" s="57"/>
      <c r="B136" s="57"/>
      <c r="C136" s="57"/>
      <c r="D136" s="57"/>
      <c r="E136" s="11"/>
      <c r="G136" s="57"/>
      <c r="H136" s="57"/>
      <c r="I136" s="57"/>
    </row>
    <row r="137" spans="1:9" x14ac:dyDescent="0.2">
      <c r="A137" s="57"/>
      <c r="B137" s="57"/>
      <c r="C137" s="57"/>
      <c r="D137" s="57"/>
      <c r="E137" s="11"/>
      <c r="G137" s="57"/>
      <c r="H137" s="57"/>
      <c r="I137" s="57"/>
    </row>
    <row r="138" spans="1:9" x14ac:dyDescent="0.2">
      <c r="A138" s="57"/>
      <c r="B138" s="57"/>
      <c r="C138" s="57"/>
      <c r="D138" s="57"/>
      <c r="E138" s="11"/>
      <c r="G138" s="57"/>
      <c r="H138" s="57"/>
      <c r="I138" s="57"/>
    </row>
    <row r="139" spans="1:9" x14ac:dyDescent="0.2">
      <c r="A139" s="57"/>
      <c r="B139" s="57"/>
      <c r="C139" s="57"/>
      <c r="D139" s="57"/>
      <c r="E139" s="11"/>
      <c r="G139" s="57"/>
      <c r="H139" s="57"/>
      <c r="I139" s="57"/>
    </row>
    <row r="140" spans="1:9" x14ac:dyDescent="0.2">
      <c r="A140" s="57"/>
      <c r="B140" s="57"/>
      <c r="C140" s="57"/>
      <c r="D140" s="57"/>
      <c r="E140" s="11"/>
      <c r="G140" s="57"/>
      <c r="H140" s="57"/>
      <c r="I140" s="57"/>
    </row>
    <row r="141" spans="1:9" x14ac:dyDescent="0.2">
      <c r="A141" s="57"/>
      <c r="B141" s="57"/>
      <c r="C141" s="57"/>
      <c r="D141" s="57"/>
      <c r="E141" s="11"/>
      <c r="G141" s="57"/>
      <c r="H141" s="57"/>
      <c r="I141" s="57"/>
    </row>
    <row r="142" spans="1:9" x14ac:dyDescent="0.2">
      <c r="A142" s="57"/>
      <c r="B142" s="57"/>
      <c r="C142" s="57"/>
      <c r="D142" s="57"/>
      <c r="E142" s="11"/>
      <c r="G142" s="57"/>
      <c r="H142" s="57"/>
      <c r="I142" s="57"/>
    </row>
    <row r="143" spans="1:9" x14ac:dyDescent="0.2">
      <c r="A143" s="57"/>
      <c r="B143" s="57"/>
      <c r="C143" s="57"/>
      <c r="D143" s="57"/>
      <c r="E143" s="11"/>
      <c r="G143" s="57"/>
      <c r="H143" s="57"/>
      <c r="I143" s="57"/>
    </row>
    <row r="144" spans="1:9" x14ac:dyDescent="0.2">
      <c r="A144" s="57"/>
      <c r="B144" s="57"/>
      <c r="C144" s="57"/>
      <c r="D144" s="57"/>
      <c r="E144" s="11"/>
      <c r="G144" s="57"/>
      <c r="H144" s="57"/>
      <c r="I144" s="57"/>
    </row>
    <row r="145" spans="1:9" x14ac:dyDescent="0.2">
      <c r="A145" s="57"/>
      <c r="B145" s="57"/>
      <c r="C145" s="57"/>
      <c r="D145" s="57"/>
      <c r="E145" s="11"/>
      <c r="G145" s="57"/>
      <c r="H145" s="57"/>
      <c r="I145" s="57"/>
    </row>
    <row r="146" spans="1:9" x14ac:dyDescent="0.2">
      <c r="A146" s="57"/>
      <c r="B146" s="57"/>
      <c r="C146" s="57"/>
      <c r="D146" s="57"/>
      <c r="E146" s="11"/>
      <c r="G146" s="57"/>
      <c r="H146" s="57"/>
      <c r="I146" s="57"/>
    </row>
    <row r="147" spans="1:9" x14ac:dyDescent="0.2">
      <c r="A147" s="57"/>
      <c r="B147" s="57"/>
      <c r="C147" s="57"/>
      <c r="D147" s="57"/>
      <c r="E147" s="11"/>
      <c r="G147" s="57"/>
      <c r="H147" s="57"/>
      <c r="I147" s="57"/>
    </row>
    <row r="148" spans="1:9" x14ac:dyDescent="0.2">
      <c r="A148" s="57"/>
      <c r="B148" s="57"/>
      <c r="C148" s="57"/>
      <c r="D148" s="57"/>
      <c r="E148" s="11"/>
      <c r="G148" s="57"/>
      <c r="H148" s="57"/>
      <c r="I148" s="57"/>
    </row>
    <row r="149" spans="1:9" x14ac:dyDescent="0.2">
      <c r="A149" s="57"/>
      <c r="B149" s="57"/>
      <c r="C149" s="57"/>
      <c r="D149" s="57"/>
      <c r="E149" s="11"/>
      <c r="G149" s="57"/>
      <c r="H149" s="57"/>
      <c r="I149" s="57"/>
    </row>
    <row r="150" spans="1:9" x14ac:dyDescent="0.2">
      <c r="A150" s="57"/>
      <c r="B150" s="57"/>
      <c r="C150" s="57"/>
      <c r="D150" s="57"/>
      <c r="E150" s="11"/>
      <c r="G150" s="57"/>
      <c r="H150" s="57"/>
      <c r="I150" s="57"/>
    </row>
    <row r="151" spans="1:9" x14ac:dyDescent="0.2">
      <c r="A151" s="57"/>
      <c r="B151" s="57"/>
      <c r="C151" s="57"/>
      <c r="D151" s="57"/>
      <c r="E151" s="11"/>
      <c r="G151" s="57"/>
      <c r="H151" s="57"/>
      <c r="I151" s="57"/>
    </row>
    <row r="152" spans="1:9" x14ac:dyDescent="0.2">
      <c r="A152" s="57"/>
      <c r="B152" s="57"/>
      <c r="C152" s="57"/>
      <c r="D152" s="57"/>
      <c r="E152" s="11"/>
      <c r="G152" s="57"/>
      <c r="H152" s="57"/>
      <c r="I152" s="57"/>
    </row>
    <row r="153" spans="1:9" x14ac:dyDescent="0.2">
      <c r="A153" s="57"/>
      <c r="B153" s="57"/>
      <c r="C153" s="57"/>
      <c r="D153" s="57"/>
      <c r="E153" s="11"/>
      <c r="G153" s="57"/>
      <c r="H153" s="57"/>
      <c r="I153" s="57"/>
    </row>
    <row r="154" spans="1:9" x14ac:dyDescent="0.2">
      <c r="A154" s="57"/>
      <c r="B154" s="57"/>
      <c r="C154" s="57"/>
      <c r="D154" s="57"/>
      <c r="E154" s="11"/>
      <c r="G154" s="57"/>
      <c r="H154" s="57"/>
      <c r="I154" s="57"/>
    </row>
    <row r="155" spans="1:9" x14ac:dyDescent="0.2">
      <c r="A155" s="57"/>
      <c r="B155" s="57"/>
      <c r="C155" s="57"/>
      <c r="D155" s="57"/>
      <c r="E155" s="11"/>
      <c r="G155" s="57"/>
      <c r="H155" s="57"/>
      <c r="I155" s="57"/>
    </row>
    <row r="156" spans="1:9" x14ac:dyDescent="0.2">
      <c r="A156" s="57"/>
      <c r="B156" s="57"/>
      <c r="C156" s="57"/>
      <c r="D156" s="57"/>
      <c r="E156" s="11"/>
      <c r="G156" s="57"/>
      <c r="H156" s="57"/>
      <c r="I156" s="57"/>
    </row>
    <row r="157" spans="1:9" x14ac:dyDescent="0.2">
      <c r="A157" s="57"/>
      <c r="B157" s="57"/>
      <c r="C157" s="57"/>
      <c r="D157" s="57"/>
      <c r="E157" s="11"/>
      <c r="G157" s="57"/>
      <c r="H157" s="57"/>
      <c r="I157" s="57"/>
    </row>
    <row r="158" spans="1:9" x14ac:dyDescent="0.2">
      <c r="A158" s="57"/>
      <c r="B158" s="57"/>
      <c r="C158" s="57"/>
      <c r="D158" s="57"/>
      <c r="E158" s="11"/>
      <c r="G158" s="57"/>
      <c r="H158" s="57"/>
      <c r="I158" s="57"/>
    </row>
    <row r="159" spans="1:9" x14ac:dyDescent="0.2">
      <c r="A159" s="57"/>
      <c r="B159" s="57"/>
      <c r="C159" s="57"/>
      <c r="D159" s="57"/>
      <c r="E159" s="11"/>
      <c r="G159" s="57"/>
      <c r="H159" s="57"/>
      <c r="I159" s="57"/>
    </row>
    <row r="160" spans="1:9" x14ac:dyDescent="0.2">
      <c r="A160" s="57"/>
      <c r="B160" s="57"/>
      <c r="C160" s="57"/>
      <c r="D160" s="57"/>
      <c r="E160" s="11"/>
      <c r="G160" s="57"/>
      <c r="H160" s="57"/>
      <c r="I160" s="57"/>
    </row>
    <row r="161" spans="1:9" x14ac:dyDescent="0.2">
      <c r="A161" s="57"/>
      <c r="B161" s="57"/>
      <c r="C161" s="57"/>
      <c r="D161" s="57"/>
      <c r="E161" s="11"/>
      <c r="G161" s="57"/>
      <c r="H161" s="57"/>
      <c r="I161" s="57"/>
    </row>
    <row r="162" spans="1:9" x14ac:dyDescent="0.2">
      <c r="A162" s="57"/>
      <c r="B162" s="57"/>
      <c r="C162" s="57"/>
      <c r="D162" s="57"/>
      <c r="E162" s="11"/>
      <c r="G162" s="57"/>
      <c r="H162" s="57"/>
      <c r="I162" s="57"/>
    </row>
    <row r="163" spans="1:9" x14ac:dyDescent="0.2">
      <c r="A163" s="57"/>
      <c r="B163" s="57"/>
      <c r="C163" s="57"/>
      <c r="D163" s="57"/>
      <c r="E163" s="11"/>
      <c r="G163" s="57"/>
      <c r="H163" s="57"/>
      <c r="I163" s="57"/>
    </row>
    <row r="164" spans="1:9" x14ac:dyDescent="0.2">
      <c r="A164" s="57"/>
      <c r="B164" s="57"/>
      <c r="C164" s="57"/>
      <c r="D164" s="57"/>
      <c r="E164" s="11"/>
      <c r="G164" s="57"/>
      <c r="H164" s="57"/>
      <c r="I164" s="57"/>
    </row>
    <row r="165" spans="1:9" x14ac:dyDescent="0.2">
      <c r="A165" s="57"/>
      <c r="B165" s="57"/>
      <c r="C165" s="57"/>
      <c r="D165" s="57"/>
      <c r="E165" s="11"/>
      <c r="G165" s="57"/>
      <c r="H165" s="57"/>
      <c r="I165" s="57"/>
    </row>
    <row r="166" spans="1:9" x14ac:dyDescent="0.2">
      <c r="A166" s="57"/>
      <c r="B166" s="57"/>
      <c r="C166" s="57"/>
      <c r="D166" s="57"/>
      <c r="E166" s="11"/>
      <c r="G166" s="57"/>
      <c r="H166" s="57"/>
      <c r="I166" s="57"/>
    </row>
    <row r="167" spans="1:9" x14ac:dyDescent="0.2">
      <c r="A167" s="57"/>
      <c r="B167" s="57"/>
      <c r="C167" s="57"/>
      <c r="D167" s="57"/>
      <c r="E167" s="11"/>
      <c r="G167" s="57"/>
      <c r="H167" s="57"/>
      <c r="I167" s="57"/>
    </row>
    <row r="168" spans="1:9" x14ac:dyDescent="0.2">
      <c r="A168" s="57"/>
      <c r="B168" s="57"/>
      <c r="C168" s="57"/>
      <c r="D168" s="57"/>
      <c r="E168" s="11"/>
      <c r="G168" s="57"/>
      <c r="H168" s="57"/>
      <c r="I168" s="57"/>
    </row>
    <row r="169" spans="1:9" x14ac:dyDescent="0.2">
      <c r="A169" s="57"/>
      <c r="B169" s="57"/>
      <c r="C169" s="57"/>
      <c r="D169" s="57"/>
      <c r="E169" s="11"/>
      <c r="G169" s="57"/>
      <c r="H169" s="57"/>
      <c r="I169" s="57"/>
    </row>
    <row r="170" spans="1:9" x14ac:dyDescent="0.2">
      <c r="A170" s="57"/>
      <c r="B170" s="57"/>
      <c r="C170" s="57"/>
      <c r="D170" s="57"/>
      <c r="E170" s="11"/>
      <c r="G170" s="57"/>
      <c r="H170" s="57"/>
      <c r="I170" s="57"/>
    </row>
    <row r="171" spans="1:9" x14ac:dyDescent="0.2">
      <c r="A171" s="57"/>
      <c r="B171" s="57"/>
      <c r="C171" s="57"/>
      <c r="D171" s="57"/>
      <c r="E171" s="11"/>
      <c r="G171" s="57"/>
      <c r="H171" s="57"/>
      <c r="I171" s="57"/>
    </row>
    <row r="172" spans="1:9" x14ac:dyDescent="0.2">
      <c r="A172" s="57"/>
      <c r="B172" s="57"/>
      <c r="C172" s="57"/>
      <c r="D172" s="57"/>
      <c r="E172" s="11"/>
      <c r="G172" s="57"/>
      <c r="H172" s="57"/>
      <c r="I172" s="57"/>
    </row>
    <row r="173" spans="1:9" x14ac:dyDescent="0.2">
      <c r="A173" s="57"/>
      <c r="B173" s="57"/>
      <c r="C173" s="57"/>
      <c r="D173" s="57"/>
      <c r="E173" s="11"/>
      <c r="G173" s="57"/>
      <c r="H173" s="57"/>
      <c r="I173" s="57"/>
    </row>
    <row r="174" spans="1:9" x14ac:dyDescent="0.2">
      <c r="A174" s="57"/>
      <c r="B174" s="57"/>
      <c r="C174" s="57"/>
      <c r="D174" s="57"/>
      <c r="E174" s="11"/>
      <c r="G174" s="57"/>
      <c r="H174" s="57"/>
      <c r="I174" s="57"/>
    </row>
    <row r="175" spans="1:9" x14ac:dyDescent="0.2">
      <c r="A175" s="57"/>
      <c r="B175" s="57"/>
      <c r="C175" s="57"/>
      <c r="D175" s="57"/>
      <c r="E175" s="11"/>
      <c r="G175" s="57"/>
      <c r="H175" s="57"/>
      <c r="I175" s="57"/>
    </row>
    <row r="176" spans="1:9" x14ac:dyDescent="0.2">
      <c r="A176" s="57"/>
      <c r="B176" s="57"/>
      <c r="C176" s="57"/>
      <c r="D176" s="57"/>
      <c r="E176" s="11"/>
      <c r="G176" s="57"/>
      <c r="H176" s="57"/>
      <c r="I176" s="57"/>
    </row>
    <row r="177" spans="1:9" x14ac:dyDescent="0.2">
      <c r="A177" s="57"/>
      <c r="B177" s="57"/>
      <c r="C177" s="57"/>
      <c r="D177" s="57"/>
      <c r="E177" s="11"/>
      <c r="G177" s="57"/>
      <c r="H177" s="57"/>
      <c r="I177" s="57"/>
    </row>
    <row r="178" spans="1:9" x14ac:dyDescent="0.2">
      <c r="A178" s="57"/>
      <c r="B178" s="57"/>
      <c r="C178" s="57"/>
      <c r="D178" s="57"/>
      <c r="E178" s="11"/>
      <c r="G178" s="57"/>
      <c r="H178" s="57"/>
      <c r="I178" s="57"/>
    </row>
    <row r="179" spans="1:9" x14ac:dyDescent="0.2">
      <c r="A179" s="57"/>
      <c r="B179" s="57"/>
      <c r="C179" s="57"/>
      <c r="D179" s="57"/>
      <c r="E179" s="11"/>
      <c r="G179" s="57"/>
      <c r="H179" s="57"/>
      <c r="I179" s="57"/>
    </row>
    <row r="180" spans="1:9" x14ac:dyDescent="0.2">
      <c r="A180" s="57"/>
      <c r="B180" s="57"/>
      <c r="C180" s="57"/>
      <c r="D180" s="57"/>
      <c r="E180" s="11"/>
      <c r="G180" s="57"/>
      <c r="H180" s="57"/>
      <c r="I180" s="57"/>
    </row>
    <row r="181" spans="1:9" x14ac:dyDescent="0.2">
      <c r="A181" s="57"/>
      <c r="B181" s="57"/>
      <c r="C181" s="57"/>
      <c r="D181" s="57"/>
      <c r="E181" s="11"/>
      <c r="G181" s="57"/>
      <c r="H181" s="57"/>
      <c r="I181" s="57"/>
    </row>
    <row r="182" spans="1:9" x14ac:dyDescent="0.2">
      <c r="A182" s="57"/>
      <c r="B182" s="57"/>
      <c r="C182" s="57"/>
      <c r="D182" s="57"/>
      <c r="E182" s="11"/>
      <c r="G182" s="57"/>
      <c r="H182" s="57"/>
      <c r="I182" s="57"/>
    </row>
    <row r="183" spans="1:9" x14ac:dyDescent="0.2">
      <c r="A183" s="57"/>
      <c r="B183" s="57"/>
      <c r="C183" s="57"/>
      <c r="D183" s="57"/>
      <c r="E183" s="11"/>
      <c r="G183" s="57"/>
      <c r="H183" s="57"/>
      <c r="I183" s="57"/>
    </row>
    <row r="184" spans="1:9" x14ac:dyDescent="0.2">
      <c r="A184" s="57"/>
      <c r="B184" s="57"/>
      <c r="C184" s="57"/>
      <c r="D184" s="57"/>
      <c r="E184" s="11"/>
      <c r="G184" s="57"/>
      <c r="H184" s="57"/>
      <c r="I184" s="57"/>
    </row>
    <row r="185" spans="1:9" x14ac:dyDescent="0.2">
      <c r="A185" s="57"/>
      <c r="B185" s="57"/>
      <c r="C185" s="57"/>
      <c r="D185" s="57"/>
      <c r="E185" s="11"/>
      <c r="G185" s="57"/>
      <c r="H185" s="57"/>
      <c r="I185" s="57"/>
    </row>
    <row r="186" spans="1:9" x14ac:dyDescent="0.2">
      <c r="A186" s="57"/>
      <c r="B186" s="57"/>
      <c r="C186" s="57"/>
      <c r="D186" s="57"/>
      <c r="E186" s="11"/>
      <c r="G186" s="57"/>
      <c r="H186" s="57"/>
      <c r="I186" s="57"/>
    </row>
    <row r="187" spans="1:9" x14ac:dyDescent="0.2">
      <c r="A187" s="57"/>
      <c r="B187" s="57"/>
      <c r="C187" s="57"/>
      <c r="D187" s="57"/>
      <c r="E187" s="11"/>
      <c r="G187" s="57"/>
      <c r="H187" s="57"/>
      <c r="I187" s="57"/>
    </row>
    <row r="188" spans="1:9" x14ac:dyDescent="0.2">
      <c r="A188" s="57"/>
      <c r="B188" s="57"/>
      <c r="C188" s="57"/>
      <c r="D188" s="57"/>
      <c r="E188" s="11"/>
      <c r="G188" s="57"/>
      <c r="H188" s="57"/>
      <c r="I188" s="57"/>
    </row>
    <row r="189" spans="1:9" x14ac:dyDescent="0.2">
      <c r="A189" s="57"/>
      <c r="B189" s="57"/>
      <c r="C189" s="57"/>
      <c r="D189" s="57"/>
      <c r="E189" s="11"/>
      <c r="G189" s="57"/>
      <c r="H189" s="57"/>
      <c r="I189" s="57"/>
    </row>
    <row r="190" spans="1:9" x14ac:dyDescent="0.2">
      <c r="A190" s="57"/>
      <c r="B190" s="57"/>
      <c r="C190" s="57"/>
      <c r="D190" s="57"/>
      <c r="E190" s="11"/>
      <c r="G190" s="57"/>
      <c r="H190" s="57"/>
      <c r="I190" s="57"/>
    </row>
    <row r="191" spans="1:9" x14ac:dyDescent="0.2">
      <c r="A191" s="57"/>
      <c r="B191" s="57"/>
      <c r="C191" s="57"/>
      <c r="D191" s="57"/>
      <c r="E191" s="11"/>
      <c r="G191" s="57"/>
      <c r="H191" s="57"/>
      <c r="I191" s="57"/>
    </row>
    <row r="192" spans="1:9" x14ac:dyDescent="0.2">
      <c r="A192" s="57"/>
      <c r="B192" s="57"/>
      <c r="C192" s="57"/>
      <c r="D192" s="57"/>
      <c r="E192" s="11"/>
      <c r="G192" s="57"/>
      <c r="H192" s="57"/>
      <c r="I192" s="57"/>
    </row>
    <row r="193" spans="1:9" x14ac:dyDescent="0.2">
      <c r="A193" s="57"/>
      <c r="B193" s="57"/>
      <c r="C193" s="57"/>
      <c r="D193" s="57"/>
      <c r="E193" s="11"/>
      <c r="G193" s="57"/>
      <c r="H193" s="57"/>
      <c r="I193" s="57"/>
    </row>
    <row r="194" spans="1:9" x14ac:dyDescent="0.2">
      <c r="A194" s="57"/>
      <c r="B194" s="57"/>
      <c r="C194" s="57"/>
      <c r="D194" s="57"/>
      <c r="E194" s="11"/>
      <c r="G194" s="57"/>
      <c r="H194" s="57"/>
      <c r="I194" s="57"/>
    </row>
    <row r="195" spans="1:9" x14ac:dyDescent="0.2">
      <c r="A195" s="57"/>
      <c r="B195" s="57"/>
      <c r="C195" s="57"/>
      <c r="D195" s="57"/>
      <c r="E195" s="11"/>
      <c r="G195" s="57"/>
      <c r="H195" s="57"/>
      <c r="I195" s="57"/>
    </row>
    <row r="196" spans="1:9" x14ac:dyDescent="0.2">
      <c r="A196" s="57"/>
      <c r="B196" s="57"/>
      <c r="C196" s="57"/>
      <c r="D196" s="57"/>
      <c r="E196" s="11"/>
      <c r="G196" s="57"/>
      <c r="H196" s="57"/>
      <c r="I196" s="57"/>
    </row>
    <row r="197" spans="1:9" x14ac:dyDescent="0.2">
      <c r="A197" s="57"/>
      <c r="B197" s="57"/>
      <c r="C197" s="57"/>
      <c r="D197" s="57"/>
      <c r="E197" s="11"/>
      <c r="G197" s="57"/>
      <c r="H197" s="57"/>
      <c r="I197" s="57"/>
    </row>
    <row r="198" spans="1:9" x14ac:dyDescent="0.2">
      <c r="A198" s="57"/>
      <c r="B198" s="57"/>
      <c r="C198" s="57"/>
      <c r="D198" s="57"/>
      <c r="E198" s="11"/>
      <c r="G198" s="57"/>
      <c r="H198" s="57"/>
      <c r="I198" s="57"/>
    </row>
    <row r="199" spans="1:9" x14ac:dyDescent="0.2">
      <c r="A199" s="57"/>
      <c r="B199" s="57"/>
      <c r="C199" s="57"/>
      <c r="D199" s="57"/>
      <c r="E199" s="11"/>
      <c r="G199" s="57"/>
      <c r="H199" s="57"/>
      <c r="I199" s="57"/>
    </row>
    <row r="200" spans="1:9" x14ac:dyDescent="0.2">
      <c r="A200" s="57"/>
      <c r="B200" s="57"/>
      <c r="C200" s="57"/>
      <c r="D200" s="57"/>
      <c r="E200" s="11"/>
      <c r="G200" s="57"/>
      <c r="H200" s="57"/>
      <c r="I200" s="57"/>
    </row>
    <row r="201" spans="1:9" x14ac:dyDescent="0.2">
      <c r="A201" s="57"/>
      <c r="B201" s="57"/>
      <c r="C201" s="57"/>
      <c r="D201" s="57"/>
      <c r="E201" s="11"/>
      <c r="G201" s="57"/>
      <c r="H201" s="57"/>
      <c r="I201" s="57"/>
    </row>
    <row r="202" spans="1:9" x14ac:dyDescent="0.2">
      <c r="A202" s="57"/>
      <c r="B202" s="57"/>
      <c r="C202" s="57"/>
      <c r="D202" s="57"/>
      <c r="E202" s="11"/>
      <c r="G202" s="57"/>
      <c r="H202" s="57"/>
      <c r="I202" s="57"/>
    </row>
    <row r="203" spans="1:9" x14ac:dyDescent="0.2">
      <c r="A203" s="57"/>
      <c r="B203" s="57"/>
      <c r="C203" s="57"/>
      <c r="D203" s="57"/>
      <c r="E203" s="11"/>
      <c r="G203" s="57"/>
      <c r="H203" s="57"/>
      <c r="I203" s="57"/>
    </row>
    <row r="204" spans="1:9" x14ac:dyDescent="0.2">
      <c r="A204" s="57"/>
      <c r="B204" s="57"/>
      <c r="C204" s="57"/>
      <c r="D204" s="57"/>
      <c r="E204" s="11"/>
      <c r="G204" s="57"/>
      <c r="H204" s="57"/>
      <c r="I204" s="57"/>
    </row>
    <row r="205" spans="1:9" x14ac:dyDescent="0.2">
      <c r="A205" s="57"/>
      <c r="B205" s="57"/>
      <c r="C205" s="57"/>
      <c r="D205" s="57"/>
      <c r="E205" s="11"/>
      <c r="G205" s="57"/>
      <c r="H205" s="57"/>
      <c r="I205" s="57"/>
    </row>
    <row r="206" spans="1:9" x14ac:dyDescent="0.2">
      <c r="A206" s="57"/>
      <c r="B206" s="57"/>
      <c r="C206" s="57"/>
      <c r="D206" s="57"/>
      <c r="E206" s="11"/>
      <c r="G206" s="57"/>
      <c r="H206" s="57"/>
      <c r="I206" s="57"/>
    </row>
    <row r="207" spans="1:9" x14ac:dyDescent="0.2">
      <c r="A207" s="57"/>
      <c r="B207" s="57"/>
      <c r="C207" s="57"/>
      <c r="D207" s="57"/>
      <c r="E207" s="11"/>
      <c r="G207" s="57"/>
      <c r="H207" s="57"/>
      <c r="I207" s="57"/>
    </row>
    <row r="208" spans="1:9" x14ac:dyDescent="0.2">
      <c r="A208" s="57"/>
      <c r="B208" s="57"/>
      <c r="C208" s="57"/>
      <c r="D208" s="57"/>
      <c r="E208" s="11"/>
      <c r="G208" s="57"/>
      <c r="H208" s="57"/>
      <c r="I208" s="57"/>
    </row>
    <row r="209" spans="1:9" x14ac:dyDescent="0.2">
      <c r="A209" s="57"/>
      <c r="B209" s="57"/>
      <c r="C209" s="57"/>
      <c r="D209" s="57"/>
      <c r="E209" s="11"/>
      <c r="G209" s="57"/>
      <c r="H209" s="57"/>
      <c r="I209" s="57"/>
    </row>
    <row r="210" spans="1:9" x14ac:dyDescent="0.2">
      <c r="A210" s="57"/>
      <c r="B210" s="57"/>
      <c r="C210" s="57"/>
      <c r="D210" s="57"/>
      <c r="E210" s="11"/>
      <c r="G210" s="57"/>
      <c r="H210" s="57"/>
      <c r="I210" s="57"/>
    </row>
    <row r="211" spans="1:9" x14ac:dyDescent="0.2">
      <c r="A211" s="57"/>
      <c r="B211" s="57"/>
      <c r="C211" s="57"/>
      <c r="D211" s="57"/>
      <c r="E211" s="11"/>
      <c r="G211" s="57"/>
      <c r="H211" s="57"/>
      <c r="I211" s="57"/>
    </row>
    <row r="212" spans="1:9" x14ac:dyDescent="0.2">
      <c r="A212" s="57"/>
      <c r="B212" s="57"/>
      <c r="C212" s="57"/>
      <c r="D212" s="57"/>
      <c r="E212" s="11"/>
      <c r="G212" s="57"/>
      <c r="H212" s="57"/>
      <c r="I212" s="57"/>
    </row>
    <row r="213" spans="1:9" x14ac:dyDescent="0.2">
      <c r="A213" s="57"/>
      <c r="B213" s="57"/>
      <c r="C213" s="57"/>
      <c r="D213" s="57"/>
      <c r="E213" s="11"/>
      <c r="G213" s="57"/>
      <c r="H213" s="57"/>
      <c r="I213" s="57"/>
    </row>
    <row r="214" spans="1:9" x14ac:dyDescent="0.2">
      <c r="A214" s="57"/>
      <c r="B214" s="57"/>
      <c r="C214" s="57"/>
      <c r="D214" s="57"/>
      <c r="E214" s="11"/>
      <c r="G214" s="57"/>
      <c r="H214" s="57"/>
      <c r="I214" s="57"/>
    </row>
    <row r="215" spans="1:9" x14ac:dyDescent="0.2">
      <c r="A215" s="57"/>
      <c r="B215" s="57"/>
      <c r="C215" s="57"/>
      <c r="D215" s="57"/>
      <c r="E215" s="11"/>
      <c r="G215" s="57"/>
      <c r="H215" s="57"/>
      <c r="I215" s="57"/>
    </row>
    <row r="216" spans="1:9" x14ac:dyDescent="0.2">
      <c r="A216" s="57"/>
      <c r="B216" s="57"/>
      <c r="C216" s="57"/>
      <c r="D216" s="57"/>
      <c r="E216" s="11"/>
      <c r="G216" s="57"/>
      <c r="H216" s="57"/>
      <c r="I216" s="57"/>
    </row>
    <row r="217" spans="1:9" x14ac:dyDescent="0.2">
      <c r="A217" s="57"/>
      <c r="B217" s="57"/>
      <c r="C217" s="57"/>
      <c r="D217" s="57"/>
      <c r="E217" s="11"/>
      <c r="G217" s="57"/>
      <c r="H217" s="57"/>
      <c r="I217" s="57"/>
    </row>
    <row r="218" spans="1:9" x14ac:dyDescent="0.2">
      <c r="A218" s="57"/>
      <c r="B218" s="57"/>
      <c r="C218" s="57"/>
      <c r="D218" s="57"/>
      <c r="E218" s="11"/>
      <c r="G218" s="57"/>
      <c r="H218" s="57"/>
      <c r="I218" s="57"/>
    </row>
    <row r="219" spans="1:9" x14ac:dyDescent="0.2">
      <c r="A219" s="57"/>
      <c r="B219" s="57"/>
      <c r="C219" s="57"/>
      <c r="D219" s="57"/>
      <c r="E219" s="11"/>
      <c r="G219" s="57"/>
      <c r="H219" s="57"/>
      <c r="I219" s="57"/>
    </row>
    <row r="220" spans="1:9" x14ac:dyDescent="0.2">
      <c r="A220" s="57"/>
      <c r="B220" s="57"/>
      <c r="C220" s="57"/>
      <c r="D220" s="57"/>
      <c r="E220" s="11"/>
      <c r="G220" s="57"/>
      <c r="H220" s="57"/>
      <c r="I220" s="57"/>
    </row>
    <row r="221" spans="1:9" x14ac:dyDescent="0.2">
      <c r="A221" s="57"/>
      <c r="B221" s="57"/>
      <c r="C221" s="57"/>
      <c r="D221" s="57"/>
      <c r="E221" s="11"/>
      <c r="G221" s="57"/>
      <c r="H221" s="57"/>
      <c r="I221" s="57"/>
    </row>
    <row r="222" spans="1:9" x14ac:dyDescent="0.2">
      <c r="A222" s="57"/>
      <c r="B222" s="57"/>
      <c r="C222" s="57"/>
      <c r="D222" s="57"/>
      <c r="E222" s="11"/>
      <c r="G222" s="57"/>
      <c r="H222" s="57"/>
      <c r="I222" s="57"/>
    </row>
    <row r="223" spans="1:9" x14ac:dyDescent="0.2">
      <c r="A223" s="57"/>
      <c r="B223" s="57"/>
      <c r="C223" s="57"/>
      <c r="D223" s="57"/>
      <c r="E223" s="11"/>
      <c r="G223" s="57"/>
      <c r="H223" s="57"/>
      <c r="I223" s="57"/>
    </row>
    <row r="224" spans="1:9" x14ac:dyDescent="0.2">
      <c r="A224" s="57"/>
      <c r="B224" s="57"/>
      <c r="C224" s="57"/>
      <c r="D224" s="57"/>
      <c r="E224" s="11"/>
      <c r="G224" s="57"/>
      <c r="H224" s="57"/>
      <c r="I224" s="57"/>
    </row>
    <row r="225" spans="1:9" x14ac:dyDescent="0.2">
      <c r="A225" s="57"/>
      <c r="B225" s="57"/>
      <c r="C225" s="57"/>
      <c r="D225" s="57"/>
      <c r="E225" s="11"/>
      <c r="G225" s="57"/>
      <c r="H225" s="57"/>
      <c r="I225" s="57"/>
    </row>
    <row r="226" spans="1:9" x14ac:dyDescent="0.2">
      <c r="A226" s="57"/>
      <c r="B226" s="57"/>
      <c r="C226" s="57"/>
      <c r="D226" s="57"/>
      <c r="E226" s="11"/>
      <c r="G226" s="57"/>
      <c r="H226" s="57"/>
      <c r="I226" s="57"/>
    </row>
    <row r="227" spans="1:9" x14ac:dyDescent="0.2">
      <c r="A227" s="57"/>
      <c r="B227" s="57"/>
      <c r="C227" s="57"/>
      <c r="D227" s="57"/>
      <c r="E227" s="11"/>
      <c r="G227" s="57"/>
      <c r="H227" s="57"/>
      <c r="I227" s="57"/>
    </row>
    <row r="228" spans="1:9" x14ac:dyDescent="0.2">
      <c r="A228" s="57"/>
      <c r="B228" s="57"/>
      <c r="C228" s="57"/>
      <c r="D228" s="57"/>
      <c r="E228" s="11"/>
      <c r="G228" s="57"/>
      <c r="H228" s="57"/>
      <c r="I228" s="57"/>
    </row>
    <row r="229" spans="1:9" x14ac:dyDescent="0.2">
      <c r="A229" s="57"/>
      <c r="B229" s="57"/>
      <c r="C229" s="57"/>
      <c r="D229" s="57"/>
      <c r="E229" s="11"/>
      <c r="G229" s="57"/>
      <c r="H229" s="57"/>
      <c r="I229" s="57"/>
    </row>
    <row r="230" spans="1:9" x14ac:dyDescent="0.2">
      <c r="A230" s="57"/>
      <c r="B230" s="57"/>
      <c r="C230" s="57"/>
      <c r="D230" s="57"/>
      <c r="E230" s="11"/>
      <c r="G230" s="57"/>
      <c r="H230" s="57"/>
      <c r="I230" s="57"/>
    </row>
  </sheetData>
  <mergeCells count="4">
    <mergeCell ref="A1:F1"/>
    <mergeCell ref="A76:B76"/>
    <mergeCell ref="A77:B77"/>
    <mergeCell ref="A78:B78"/>
  </mergeCells>
  <conditionalFormatting sqref="F2:F3">
    <cfRule type="cellIs" dxfId="26" priority="3" stopIfTrue="1" operator="between">
      <formula>0.009</formula>
      <formula>-0.009</formula>
    </cfRule>
  </conditionalFormatting>
  <conditionalFormatting sqref="F5:F125">
    <cfRule type="cellIs" dxfId="25" priority="1" stopIfTrue="1" operator="between">
      <formula>0.009</formula>
      <formula>-0.009</formula>
    </cfRule>
  </conditionalFormatting>
  <conditionalFormatting sqref="F226:F65536">
    <cfRule type="cellIs" dxfId="24" priority="2" stopIfTrue="1" operator="between">
      <formula>0.009</formula>
      <formula>-0.009</formula>
    </cfRule>
  </conditionalFormatting>
  <hyperlinks>
    <hyperlink ref="A89" r:id="rId1" tooltip="https://www.franklintempletonindia.com/downloadsServlet/pdf/product-labels-jg9o5k7l" display="https://www.franklintempletonindia.com/downloadsServlet/pdf/product-labels-jg9o5k7l" xr:uid="{00000000-0004-0000-1F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239"/>
  <sheetViews>
    <sheetView workbookViewId="0">
      <selection sqref="A1:F1"/>
    </sheetView>
  </sheetViews>
  <sheetFormatPr defaultColWidth="9.140625" defaultRowHeight="11.25" x14ac:dyDescent="0.2"/>
  <cols>
    <col min="1" max="1" width="38.7109375" style="7" bestFit="1" customWidth="1"/>
    <col min="2" max="2" width="34.140625" style="7" bestFit="1" customWidth="1"/>
    <col min="3" max="3" width="25.5703125" style="7" bestFit="1" customWidth="1"/>
    <col min="4" max="4" width="15.42578125" style="7" bestFit="1" customWidth="1"/>
    <col min="5" max="5" width="26" style="10" customWidth="1"/>
    <col min="6" max="6" width="14.7109375" style="11" bestFit="1" customWidth="1"/>
    <col min="7" max="16384" width="9.140625" style="7"/>
  </cols>
  <sheetData>
    <row r="1" spans="1:6" s="1" customFormat="1" ht="15" x14ac:dyDescent="0.2">
      <c r="A1" s="110" t="s">
        <v>967</v>
      </c>
      <c r="B1" s="111"/>
      <c r="C1" s="111"/>
      <c r="D1" s="111"/>
      <c r="E1" s="111"/>
      <c r="F1" s="111"/>
    </row>
    <row r="2" spans="1:6" s="1" customFormat="1" ht="12" x14ac:dyDescent="0.2">
      <c r="E2" s="5"/>
      <c r="F2" s="9"/>
    </row>
    <row r="3" spans="1:6" s="1" customFormat="1" ht="12" x14ac:dyDescent="0.2">
      <c r="A3" s="8" t="s">
        <v>7</v>
      </c>
      <c r="B3" s="2"/>
      <c r="C3" s="3"/>
      <c r="D3" s="3"/>
      <c r="E3" s="4"/>
      <c r="F3" s="9"/>
    </row>
    <row r="4" spans="1:6" s="1" customFormat="1" ht="33.75" x14ac:dyDescent="0.2">
      <c r="A4" s="6" t="s">
        <v>2</v>
      </c>
      <c r="B4" s="6" t="s">
        <v>0</v>
      </c>
      <c r="C4" s="13" t="s">
        <v>528</v>
      </c>
      <c r="D4" s="13" t="s">
        <v>1</v>
      </c>
      <c r="E4" s="52" t="s">
        <v>6</v>
      </c>
      <c r="F4" s="12" t="s">
        <v>3</v>
      </c>
    </row>
    <row r="5" spans="1:6" x14ac:dyDescent="0.2">
      <c r="A5" s="16" t="s">
        <v>103</v>
      </c>
      <c r="B5" s="17"/>
      <c r="C5" s="17"/>
      <c r="D5" s="17"/>
      <c r="E5" s="18"/>
      <c r="F5" s="19"/>
    </row>
    <row r="6" spans="1:6" x14ac:dyDescent="0.2">
      <c r="A6" s="20" t="s">
        <v>20</v>
      </c>
      <c r="B6" s="21"/>
      <c r="C6" s="21"/>
      <c r="D6" s="21"/>
      <c r="E6" s="22"/>
      <c r="F6" s="23"/>
    </row>
    <row r="7" spans="1:6" x14ac:dyDescent="0.2">
      <c r="A7" s="21" t="s">
        <v>105</v>
      </c>
      <c r="B7" s="21" t="s">
        <v>104</v>
      </c>
      <c r="C7" s="21" t="s">
        <v>106</v>
      </c>
      <c r="D7" s="24">
        <v>6520834</v>
      </c>
      <c r="E7" s="22">
        <v>62013.13134</v>
      </c>
      <c r="F7" s="23">
        <v>9.4945869943984302</v>
      </c>
    </row>
    <row r="8" spans="1:6" x14ac:dyDescent="0.2">
      <c r="A8" s="21" t="s">
        <v>108</v>
      </c>
      <c r="B8" s="21" t="s">
        <v>107</v>
      </c>
      <c r="C8" s="21" t="s">
        <v>106</v>
      </c>
      <c r="D8" s="24">
        <v>4546914</v>
      </c>
      <c r="E8" s="22">
        <v>61292.400719999998</v>
      </c>
      <c r="F8" s="23">
        <v>9.3842387597060295</v>
      </c>
    </row>
    <row r="9" spans="1:6" x14ac:dyDescent="0.2">
      <c r="A9" s="21" t="s">
        <v>110</v>
      </c>
      <c r="B9" s="21" t="s">
        <v>109</v>
      </c>
      <c r="C9" s="21" t="s">
        <v>111</v>
      </c>
      <c r="D9" s="24">
        <v>883853</v>
      </c>
      <c r="E9" s="22">
        <v>32340.181270000001</v>
      </c>
      <c r="F9" s="23">
        <v>4.9514781441873499</v>
      </c>
    </row>
    <row r="10" spans="1:6" x14ac:dyDescent="0.2">
      <c r="A10" s="21" t="s">
        <v>113</v>
      </c>
      <c r="B10" s="21" t="s">
        <v>112</v>
      </c>
      <c r="C10" s="21" t="s">
        <v>114</v>
      </c>
      <c r="D10" s="24">
        <v>1517753</v>
      </c>
      <c r="E10" s="22">
        <v>28509.47235</v>
      </c>
      <c r="F10" s="23">
        <v>4.3649733458447804</v>
      </c>
    </row>
    <row r="11" spans="1:6" x14ac:dyDescent="0.2">
      <c r="A11" s="21" t="s">
        <v>116</v>
      </c>
      <c r="B11" s="21" t="s">
        <v>115</v>
      </c>
      <c r="C11" s="21" t="s">
        <v>117</v>
      </c>
      <c r="D11" s="24">
        <v>1922741</v>
      </c>
      <c r="E11" s="22">
        <v>27722.079740000001</v>
      </c>
      <c r="F11" s="23">
        <v>4.2444187556660804</v>
      </c>
    </row>
    <row r="12" spans="1:6" x14ac:dyDescent="0.2">
      <c r="A12" s="21" t="s">
        <v>119</v>
      </c>
      <c r="B12" s="21" t="s">
        <v>118</v>
      </c>
      <c r="C12" s="21" t="s">
        <v>106</v>
      </c>
      <c r="D12" s="24">
        <v>2252948</v>
      </c>
      <c r="E12" s="22">
        <v>25494.359570000001</v>
      </c>
      <c r="F12" s="23">
        <v>3.90334126939507</v>
      </c>
    </row>
    <row r="13" spans="1:6" x14ac:dyDescent="0.2">
      <c r="A13" s="21" t="s">
        <v>124</v>
      </c>
      <c r="B13" s="21" t="s">
        <v>123</v>
      </c>
      <c r="C13" s="21" t="s">
        <v>125</v>
      </c>
      <c r="D13" s="24">
        <v>7500000</v>
      </c>
      <c r="E13" s="22">
        <v>24412.5</v>
      </c>
      <c r="F13" s="23">
        <v>3.7377019994351302</v>
      </c>
    </row>
    <row r="14" spans="1:6" x14ac:dyDescent="0.2">
      <c r="A14" s="21" t="s">
        <v>127</v>
      </c>
      <c r="B14" s="21" t="s">
        <v>126</v>
      </c>
      <c r="C14" s="21" t="s">
        <v>117</v>
      </c>
      <c r="D14" s="24">
        <v>1462587</v>
      </c>
      <c r="E14" s="22">
        <v>20258.292539999999</v>
      </c>
      <c r="F14" s="23">
        <v>3.1016676101136702</v>
      </c>
    </row>
    <row r="15" spans="1:6" x14ac:dyDescent="0.2">
      <c r="A15" s="21" t="s">
        <v>121</v>
      </c>
      <c r="B15" s="21" t="s">
        <v>120</v>
      </c>
      <c r="C15" s="21" t="s">
        <v>122</v>
      </c>
      <c r="D15" s="24">
        <v>1472922</v>
      </c>
      <c r="E15" s="22">
        <v>20090.656080000001</v>
      </c>
      <c r="F15" s="23">
        <v>3.0760014500841599</v>
      </c>
    </row>
    <row r="16" spans="1:6" x14ac:dyDescent="0.2">
      <c r="A16" s="21" t="s">
        <v>499</v>
      </c>
      <c r="B16" s="21" t="s">
        <v>498</v>
      </c>
      <c r="C16" s="21" t="s">
        <v>130</v>
      </c>
      <c r="D16" s="24">
        <v>685013</v>
      </c>
      <c r="E16" s="22">
        <v>18885.1234</v>
      </c>
      <c r="F16" s="23">
        <v>2.89142707595532</v>
      </c>
    </row>
    <row r="17" spans="1:6" x14ac:dyDescent="0.2">
      <c r="A17" s="21" t="s">
        <v>287</v>
      </c>
      <c r="B17" s="21" t="s">
        <v>286</v>
      </c>
      <c r="C17" s="21" t="s">
        <v>106</v>
      </c>
      <c r="D17" s="24">
        <v>917310</v>
      </c>
      <c r="E17" s="22">
        <v>18279.236369999999</v>
      </c>
      <c r="F17" s="23">
        <v>2.7986620923009302</v>
      </c>
    </row>
    <row r="18" spans="1:6" x14ac:dyDescent="0.2">
      <c r="A18" s="21" t="s">
        <v>143</v>
      </c>
      <c r="B18" s="21" t="s">
        <v>142</v>
      </c>
      <c r="C18" s="21" t="s">
        <v>144</v>
      </c>
      <c r="D18" s="24">
        <v>517937</v>
      </c>
      <c r="E18" s="22">
        <v>17749.700990000001</v>
      </c>
      <c r="F18" s="23">
        <v>2.7175870099210999</v>
      </c>
    </row>
    <row r="19" spans="1:6" x14ac:dyDescent="0.2">
      <c r="A19" s="21" t="s">
        <v>161</v>
      </c>
      <c r="B19" s="21" t="s">
        <v>160</v>
      </c>
      <c r="C19" s="21" t="s">
        <v>162</v>
      </c>
      <c r="D19" s="24">
        <v>4232579</v>
      </c>
      <c r="E19" s="22">
        <v>17097.50287</v>
      </c>
      <c r="F19" s="23">
        <v>2.6177315171550202</v>
      </c>
    </row>
    <row r="20" spans="1:6" x14ac:dyDescent="0.2">
      <c r="A20" s="21" t="s">
        <v>140</v>
      </c>
      <c r="B20" s="21" t="s">
        <v>139</v>
      </c>
      <c r="C20" s="21" t="s">
        <v>141</v>
      </c>
      <c r="D20" s="24">
        <v>1209318</v>
      </c>
      <c r="E20" s="22">
        <v>16014.99827</v>
      </c>
      <c r="F20" s="23">
        <v>2.4519934891850199</v>
      </c>
    </row>
    <row r="21" spans="1:6" x14ac:dyDescent="0.2">
      <c r="A21" s="21" t="s">
        <v>137</v>
      </c>
      <c r="B21" s="21" t="s">
        <v>136</v>
      </c>
      <c r="C21" s="21" t="s">
        <v>138</v>
      </c>
      <c r="D21" s="24">
        <v>194847</v>
      </c>
      <c r="E21" s="22">
        <v>14436.21423</v>
      </c>
      <c r="F21" s="23">
        <v>2.2102720652020502</v>
      </c>
    </row>
    <row r="22" spans="1:6" x14ac:dyDescent="0.2">
      <c r="A22" s="21" t="s">
        <v>134</v>
      </c>
      <c r="B22" s="21" t="s">
        <v>133</v>
      </c>
      <c r="C22" s="21" t="s">
        <v>135</v>
      </c>
      <c r="D22" s="24">
        <v>3581067</v>
      </c>
      <c r="E22" s="22">
        <v>12191.7426</v>
      </c>
      <c r="F22" s="23">
        <v>1.86662982867869</v>
      </c>
    </row>
    <row r="23" spans="1:6" x14ac:dyDescent="0.2">
      <c r="A23" s="21" t="s">
        <v>192</v>
      </c>
      <c r="B23" s="21" t="s">
        <v>191</v>
      </c>
      <c r="C23" s="21" t="s">
        <v>193</v>
      </c>
      <c r="D23" s="24">
        <v>1733734</v>
      </c>
      <c r="E23" s="22">
        <v>12091.06092</v>
      </c>
      <c r="F23" s="23">
        <v>1.85121485206251</v>
      </c>
    </row>
    <row r="24" spans="1:6" x14ac:dyDescent="0.2">
      <c r="A24" s="21" t="s">
        <v>132</v>
      </c>
      <c r="B24" s="21" t="s">
        <v>131</v>
      </c>
      <c r="C24" s="21" t="s">
        <v>106</v>
      </c>
      <c r="D24" s="24">
        <v>1310706</v>
      </c>
      <c r="E24" s="22">
        <v>11435.254499999999</v>
      </c>
      <c r="F24" s="23">
        <v>1.7508069066543599</v>
      </c>
    </row>
    <row r="25" spans="1:6" x14ac:dyDescent="0.2">
      <c r="A25" s="21" t="s">
        <v>234</v>
      </c>
      <c r="B25" s="21" t="s">
        <v>233</v>
      </c>
      <c r="C25" s="21" t="s">
        <v>135</v>
      </c>
      <c r="D25" s="24">
        <v>2901618</v>
      </c>
      <c r="E25" s="22">
        <v>11277.138360000001</v>
      </c>
      <c r="F25" s="23">
        <v>1.7265983654307699</v>
      </c>
    </row>
    <row r="26" spans="1:6" x14ac:dyDescent="0.2">
      <c r="A26" s="21" t="s">
        <v>152</v>
      </c>
      <c r="B26" s="21" t="s">
        <v>151</v>
      </c>
      <c r="C26" s="21" t="s">
        <v>153</v>
      </c>
      <c r="D26" s="24">
        <v>5478497</v>
      </c>
      <c r="E26" s="22">
        <v>9658.0423609999998</v>
      </c>
      <c r="F26" s="23">
        <v>1.47870493572305</v>
      </c>
    </row>
    <row r="27" spans="1:6" x14ac:dyDescent="0.2">
      <c r="A27" s="21" t="s">
        <v>149</v>
      </c>
      <c r="B27" s="21" t="s">
        <v>148</v>
      </c>
      <c r="C27" s="21" t="s">
        <v>150</v>
      </c>
      <c r="D27" s="24">
        <v>563385</v>
      </c>
      <c r="E27" s="22">
        <v>9588.8127000000004</v>
      </c>
      <c r="F27" s="23">
        <v>1.46810545421399</v>
      </c>
    </row>
    <row r="28" spans="1:6" x14ac:dyDescent="0.2">
      <c r="A28" s="21" t="s">
        <v>198</v>
      </c>
      <c r="B28" s="21" t="s">
        <v>197</v>
      </c>
      <c r="C28" s="21" t="s">
        <v>199</v>
      </c>
      <c r="D28" s="24">
        <v>1012130</v>
      </c>
      <c r="E28" s="22">
        <v>9299.4504400000005</v>
      </c>
      <c r="F28" s="23">
        <v>1.4238023350019799</v>
      </c>
    </row>
    <row r="29" spans="1:6" x14ac:dyDescent="0.2">
      <c r="A29" s="21" t="s">
        <v>227</v>
      </c>
      <c r="B29" s="21" t="s">
        <v>226</v>
      </c>
      <c r="C29" s="21" t="s">
        <v>215</v>
      </c>
      <c r="D29" s="24">
        <v>534037</v>
      </c>
      <c r="E29" s="22">
        <v>8602.2679960000005</v>
      </c>
      <c r="F29" s="23">
        <v>1.3170594690558599</v>
      </c>
    </row>
    <row r="30" spans="1:6" x14ac:dyDescent="0.2">
      <c r="A30" s="21" t="s">
        <v>823</v>
      </c>
      <c r="B30" s="21" t="s">
        <v>822</v>
      </c>
      <c r="C30" s="21" t="s">
        <v>147</v>
      </c>
      <c r="D30" s="24">
        <v>429940</v>
      </c>
      <c r="E30" s="22">
        <v>8217.4432199999992</v>
      </c>
      <c r="F30" s="23">
        <v>1.2581404589304099</v>
      </c>
    </row>
    <row r="31" spans="1:6" x14ac:dyDescent="0.2">
      <c r="A31" s="21" t="s">
        <v>182</v>
      </c>
      <c r="B31" s="21" t="s">
        <v>181</v>
      </c>
      <c r="C31" s="21" t="s">
        <v>183</v>
      </c>
      <c r="D31" s="24">
        <v>241214</v>
      </c>
      <c r="E31" s="22">
        <v>7469.6739379999999</v>
      </c>
      <c r="F31" s="23">
        <v>1.14365244088852</v>
      </c>
    </row>
    <row r="32" spans="1:6" x14ac:dyDescent="0.2">
      <c r="A32" s="21" t="s">
        <v>195</v>
      </c>
      <c r="B32" s="21" t="s">
        <v>194</v>
      </c>
      <c r="C32" s="21" t="s">
        <v>196</v>
      </c>
      <c r="D32" s="24">
        <v>4228993</v>
      </c>
      <c r="E32" s="22">
        <v>7137.2714859999996</v>
      </c>
      <c r="F32" s="23">
        <v>1.09275960691177</v>
      </c>
    </row>
    <row r="33" spans="1:6" x14ac:dyDescent="0.2">
      <c r="A33" s="21" t="s">
        <v>146</v>
      </c>
      <c r="B33" s="21" t="s">
        <v>145</v>
      </c>
      <c r="C33" s="21" t="s">
        <v>147</v>
      </c>
      <c r="D33" s="24">
        <v>447035</v>
      </c>
      <c r="E33" s="22">
        <v>7127.0790049999996</v>
      </c>
      <c r="F33" s="23">
        <v>1.0911990761749399</v>
      </c>
    </row>
    <row r="34" spans="1:6" x14ac:dyDescent="0.2">
      <c r="A34" s="21" t="s">
        <v>167</v>
      </c>
      <c r="B34" s="21" t="s">
        <v>166</v>
      </c>
      <c r="C34" s="21" t="s">
        <v>147</v>
      </c>
      <c r="D34" s="24">
        <v>443906</v>
      </c>
      <c r="E34" s="22">
        <v>7039.9052540000002</v>
      </c>
      <c r="F34" s="23">
        <v>1.0778522455180599</v>
      </c>
    </row>
    <row r="35" spans="1:6" x14ac:dyDescent="0.2">
      <c r="A35" s="21" t="s">
        <v>164</v>
      </c>
      <c r="B35" s="21" t="s">
        <v>163</v>
      </c>
      <c r="C35" s="21" t="s">
        <v>165</v>
      </c>
      <c r="D35" s="24">
        <v>119073</v>
      </c>
      <c r="E35" s="22">
        <v>6661.5389850000001</v>
      </c>
      <c r="F35" s="23">
        <v>1.0199220720347999</v>
      </c>
    </row>
    <row r="36" spans="1:6" x14ac:dyDescent="0.2">
      <c r="A36" s="21" t="s">
        <v>176</v>
      </c>
      <c r="B36" s="21" t="s">
        <v>175</v>
      </c>
      <c r="C36" s="21" t="s">
        <v>177</v>
      </c>
      <c r="D36" s="24">
        <v>1077175</v>
      </c>
      <c r="E36" s="22">
        <v>6650.4784499999996</v>
      </c>
      <c r="F36" s="23">
        <v>1.01822863695915</v>
      </c>
    </row>
    <row r="37" spans="1:6" x14ac:dyDescent="0.2">
      <c r="A37" s="21" t="s">
        <v>456</v>
      </c>
      <c r="B37" s="21" t="s">
        <v>455</v>
      </c>
      <c r="C37" s="21" t="s">
        <v>172</v>
      </c>
      <c r="D37" s="24">
        <v>1436020</v>
      </c>
      <c r="E37" s="22">
        <v>6523.8388599999998</v>
      </c>
      <c r="F37" s="23">
        <v>0.99883934668774699</v>
      </c>
    </row>
    <row r="38" spans="1:6" x14ac:dyDescent="0.2">
      <c r="A38" s="21" t="s">
        <v>682</v>
      </c>
      <c r="B38" s="21" t="s">
        <v>681</v>
      </c>
      <c r="C38" s="21" t="s">
        <v>177</v>
      </c>
      <c r="D38" s="24">
        <v>3847551</v>
      </c>
      <c r="E38" s="22">
        <v>6465.0399450000004</v>
      </c>
      <c r="F38" s="23">
        <v>0.98983687573392798</v>
      </c>
    </row>
    <row r="39" spans="1:6" x14ac:dyDescent="0.2">
      <c r="A39" s="21" t="s">
        <v>534</v>
      </c>
      <c r="B39" s="21" t="s">
        <v>533</v>
      </c>
      <c r="C39" s="21" t="s">
        <v>117</v>
      </c>
      <c r="D39" s="24">
        <v>663201</v>
      </c>
      <c r="E39" s="22">
        <v>6463.5569459999997</v>
      </c>
      <c r="F39" s="23">
        <v>0.98960981958124095</v>
      </c>
    </row>
    <row r="40" spans="1:6" x14ac:dyDescent="0.2">
      <c r="A40" s="21" t="s">
        <v>243</v>
      </c>
      <c r="B40" s="21" t="s">
        <v>242</v>
      </c>
      <c r="C40" s="21" t="s">
        <v>147</v>
      </c>
      <c r="D40" s="24">
        <v>425000</v>
      </c>
      <c r="E40" s="22">
        <v>6389.0249999999996</v>
      </c>
      <c r="F40" s="23">
        <v>0.97819852603957202</v>
      </c>
    </row>
    <row r="41" spans="1:6" x14ac:dyDescent="0.2">
      <c r="A41" s="21" t="s">
        <v>189</v>
      </c>
      <c r="B41" s="21" t="s">
        <v>188</v>
      </c>
      <c r="C41" s="21" t="s">
        <v>190</v>
      </c>
      <c r="D41" s="24">
        <v>416138</v>
      </c>
      <c r="E41" s="22">
        <v>6284.0999380000003</v>
      </c>
      <c r="F41" s="23">
        <v>0.96213386187046801</v>
      </c>
    </row>
    <row r="42" spans="1:6" x14ac:dyDescent="0.2">
      <c r="A42" s="21" t="s">
        <v>205</v>
      </c>
      <c r="B42" s="21" t="s">
        <v>204</v>
      </c>
      <c r="C42" s="21" t="s">
        <v>177</v>
      </c>
      <c r="D42" s="24">
        <v>3645399</v>
      </c>
      <c r="E42" s="22">
        <v>6062.6630770000002</v>
      </c>
      <c r="F42" s="23">
        <v>0.92823053373495001</v>
      </c>
    </row>
    <row r="43" spans="1:6" x14ac:dyDescent="0.2">
      <c r="A43" s="21" t="s">
        <v>217</v>
      </c>
      <c r="B43" s="21" t="s">
        <v>216</v>
      </c>
      <c r="C43" s="21" t="s">
        <v>114</v>
      </c>
      <c r="D43" s="24">
        <v>1608586</v>
      </c>
      <c r="E43" s="22">
        <v>5515.841394</v>
      </c>
      <c r="F43" s="23">
        <v>0.84450881339153605</v>
      </c>
    </row>
    <row r="44" spans="1:6" x14ac:dyDescent="0.2">
      <c r="A44" s="21" t="s">
        <v>632</v>
      </c>
      <c r="B44" s="21" t="s">
        <v>631</v>
      </c>
      <c r="C44" s="21" t="s">
        <v>633</v>
      </c>
      <c r="D44" s="24">
        <v>1723096</v>
      </c>
      <c r="E44" s="22">
        <v>5432.0601399999996</v>
      </c>
      <c r="F44" s="23">
        <v>0.83168139462692903</v>
      </c>
    </row>
    <row r="45" spans="1:6" x14ac:dyDescent="0.2">
      <c r="A45" s="21" t="s">
        <v>313</v>
      </c>
      <c r="B45" s="21" t="s">
        <v>312</v>
      </c>
      <c r="C45" s="21" t="s">
        <v>190</v>
      </c>
      <c r="D45" s="24">
        <v>262365</v>
      </c>
      <c r="E45" s="22">
        <v>5165.4421199999997</v>
      </c>
      <c r="F45" s="23">
        <v>0.79086055667754096</v>
      </c>
    </row>
    <row r="46" spans="1:6" x14ac:dyDescent="0.2">
      <c r="A46" s="21" t="s">
        <v>179</v>
      </c>
      <c r="B46" s="21" t="s">
        <v>178</v>
      </c>
      <c r="C46" s="21" t="s">
        <v>180</v>
      </c>
      <c r="D46" s="24">
        <v>140449</v>
      </c>
      <c r="E46" s="22">
        <v>4934.6756150000001</v>
      </c>
      <c r="F46" s="23">
        <v>0.75552880338962802</v>
      </c>
    </row>
    <row r="47" spans="1:6" x14ac:dyDescent="0.2">
      <c r="A47" s="21" t="s">
        <v>807</v>
      </c>
      <c r="B47" s="21" t="s">
        <v>806</v>
      </c>
      <c r="C47" s="21" t="s">
        <v>144</v>
      </c>
      <c r="D47" s="24">
        <v>165086</v>
      </c>
      <c r="E47" s="22">
        <v>4266.4825840000003</v>
      </c>
      <c r="F47" s="23">
        <v>0.65322439261738796</v>
      </c>
    </row>
    <row r="48" spans="1:6" x14ac:dyDescent="0.2">
      <c r="A48" s="21" t="s">
        <v>201</v>
      </c>
      <c r="B48" s="21" t="s">
        <v>200</v>
      </c>
      <c r="C48" s="21" t="s">
        <v>183</v>
      </c>
      <c r="D48" s="24">
        <v>374730</v>
      </c>
      <c r="E48" s="22">
        <v>3707.391255</v>
      </c>
      <c r="F48" s="23">
        <v>0.56762411496167298</v>
      </c>
    </row>
    <row r="49" spans="1:9" x14ac:dyDescent="0.2">
      <c r="A49" s="21" t="s">
        <v>599</v>
      </c>
      <c r="B49" s="21" t="s">
        <v>598</v>
      </c>
      <c r="C49" s="21" t="s">
        <v>130</v>
      </c>
      <c r="D49" s="24">
        <v>357700</v>
      </c>
      <c r="E49" s="22">
        <v>3524.7757999999999</v>
      </c>
      <c r="F49" s="23">
        <v>0.53966457983494398</v>
      </c>
    </row>
    <row r="50" spans="1:9" x14ac:dyDescent="0.2">
      <c r="A50" s="21" t="s">
        <v>815</v>
      </c>
      <c r="B50" s="21" t="s">
        <v>814</v>
      </c>
      <c r="C50" s="21" t="s">
        <v>199</v>
      </c>
      <c r="D50" s="24">
        <v>73724</v>
      </c>
      <c r="E50" s="22">
        <v>3476.5289440000001</v>
      </c>
      <c r="F50" s="23">
        <v>0.53227769319336005</v>
      </c>
    </row>
    <row r="51" spans="1:9" x14ac:dyDescent="0.2">
      <c r="A51" s="21" t="s">
        <v>513</v>
      </c>
      <c r="B51" s="21" t="s">
        <v>512</v>
      </c>
      <c r="C51" s="21" t="s">
        <v>130</v>
      </c>
      <c r="D51" s="24">
        <v>385188</v>
      </c>
      <c r="E51" s="22">
        <v>3302.6019120000001</v>
      </c>
      <c r="F51" s="23">
        <v>0.50564840838999303</v>
      </c>
    </row>
    <row r="52" spans="1:9" x14ac:dyDescent="0.2">
      <c r="A52" s="21" t="s">
        <v>493</v>
      </c>
      <c r="B52" s="21" t="s">
        <v>492</v>
      </c>
      <c r="C52" s="21" t="s">
        <v>215</v>
      </c>
      <c r="D52" s="24">
        <v>281374</v>
      </c>
      <c r="E52" s="22">
        <v>2111.1491219999998</v>
      </c>
      <c r="F52" s="23">
        <v>0.32322975092289302</v>
      </c>
    </row>
    <row r="53" spans="1:9" x14ac:dyDescent="0.2">
      <c r="A53" s="21" t="s">
        <v>224</v>
      </c>
      <c r="B53" s="21" t="s">
        <v>223</v>
      </c>
      <c r="C53" s="21" t="s">
        <v>225</v>
      </c>
      <c r="D53" s="24">
        <v>110000</v>
      </c>
      <c r="E53" s="22">
        <v>1958.66</v>
      </c>
      <c r="F53" s="23">
        <v>0.29988274032621098</v>
      </c>
    </row>
    <row r="54" spans="1:9" x14ac:dyDescent="0.2">
      <c r="A54" s="21" t="s">
        <v>589</v>
      </c>
      <c r="B54" s="21" t="s">
        <v>588</v>
      </c>
      <c r="C54" s="21" t="s">
        <v>125</v>
      </c>
      <c r="D54" s="24">
        <v>122459</v>
      </c>
      <c r="E54" s="22">
        <v>927.56569549999995</v>
      </c>
      <c r="F54" s="23">
        <v>0.14201594079581301</v>
      </c>
    </row>
    <row r="55" spans="1:9" x14ac:dyDescent="0.2">
      <c r="A55" s="21" t="s">
        <v>254</v>
      </c>
      <c r="B55" s="21" t="s">
        <v>253</v>
      </c>
      <c r="C55" s="21" t="s">
        <v>255</v>
      </c>
      <c r="D55" s="24">
        <v>8964</v>
      </c>
      <c r="E55" s="22">
        <v>537.03323999999998</v>
      </c>
      <c r="F55" s="23">
        <v>8.2223050277977605E-2</v>
      </c>
    </row>
    <row r="56" spans="1:9" x14ac:dyDescent="0.2">
      <c r="A56" s="20" t="s">
        <v>27</v>
      </c>
      <c r="B56" s="20"/>
      <c r="C56" s="20"/>
      <c r="D56" s="20"/>
      <c r="E56" s="25">
        <f>SUM(E7:E55)</f>
        <v>622091.44154249982</v>
      </c>
      <c r="F56" s="26">
        <f>SUM(F7:F55)</f>
        <v>95.245977465842813</v>
      </c>
      <c r="G56" s="14"/>
      <c r="H56" s="14"/>
      <c r="I56" s="14"/>
    </row>
    <row r="57" spans="1:9" x14ac:dyDescent="0.2">
      <c r="A57" s="21"/>
      <c r="B57" s="21"/>
      <c r="C57" s="21"/>
      <c r="D57" s="21"/>
      <c r="E57" s="22"/>
      <c r="F57" s="23"/>
    </row>
    <row r="58" spans="1:9" x14ac:dyDescent="0.2">
      <c r="A58" s="20" t="s">
        <v>1424</v>
      </c>
      <c r="B58" s="21"/>
      <c r="C58" s="21"/>
      <c r="D58" s="21"/>
      <c r="E58" s="22"/>
      <c r="F58" s="23"/>
    </row>
    <row r="59" spans="1:9" x14ac:dyDescent="0.2">
      <c r="A59" s="21" t="s">
        <v>368</v>
      </c>
      <c r="B59" s="21" t="s">
        <v>367</v>
      </c>
      <c r="C59" s="21" t="s">
        <v>369</v>
      </c>
      <c r="D59" s="24">
        <v>3000</v>
      </c>
      <c r="E59" s="22">
        <v>2.9999999999999997E-4</v>
      </c>
      <c r="F59" s="23">
        <v>4.5931821805654498E-8</v>
      </c>
    </row>
    <row r="60" spans="1:9" x14ac:dyDescent="0.2">
      <c r="A60" s="21"/>
      <c r="B60" s="21" t="s">
        <v>366</v>
      </c>
      <c r="C60" s="21" t="s">
        <v>215</v>
      </c>
      <c r="D60" s="24">
        <v>2900</v>
      </c>
      <c r="E60" s="22">
        <v>2.9E-4</v>
      </c>
      <c r="F60" s="23">
        <v>4.4400761078799298E-8</v>
      </c>
    </row>
    <row r="61" spans="1:9" x14ac:dyDescent="0.2">
      <c r="A61" s="20" t="s">
        <v>27</v>
      </c>
      <c r="B61" s="20"/>
      <c r="C61" s="20"/>
      <c r="D61" s="20"/>
      <c r="E61" s="25">
        <f>SUM(E58:E60)</f>
        <v>5.9000000000000003E-4</v>
      </c>
      <c r="F61" s="26">
        <f>SUM(F58:F60)</f>
        <v>9.0332582884453789E-8</v>
      </c>
      <c r="G61" s="14"/>
      <c r="H61" s="14"/>
      <c r="I61" s="14"/>
    </row>
    <row r="62" spans="1:9" x14ac:dyDescent="0.2">
      <c r="A62" s="21"/>
      <c r="B62" s="21"/>
      <c r="C62" s="21"/>
      <c r="D62" s="21"/>
      <c r="E62" s="22"/>
      <c r="F62" s="23"/>
    </row>
    <row r="63" spans="1:9" x14ac:dyDescent="0.2">
      <c r="A63" s="20" t="s">
        <v>37</v>
      </c>
      <c r="B63" s="20"/>
      <c r="C63" s="20"/>
      <c r="D63" s="20"/>
      <c r="E63" s="25">
        <f>E56+E61</f>
        <v>622091.44213249977</v>
      </c>
      <c r="F63" s="26">
        <f>F56+F61</f>
        <v>95.24597755617539</v>
      </c>
      <c r="G63" s="14"/>
      <c r="H63" s="14"/>
      <c r="I63" s="14"/>
    </row>
    <row r="64" spans="1:9" x14ac:dyDescent="0.2">
      <c r="A64" s="20"/>
      <c r="B64" s="20"/>
      <c r="C64" s="20"/>
      <c r="D64" s="20"/>
      <c r="E64" s="25"/>
      <c r="F64" s="26"/>
      <c r="G64" s="14"/>
      <c r="H64" s="14"/>
      <c r="I64" s="14"/>
    </row>
    <row r="65" spans="1:9" x14ac:dyDescent="0.2">
      <c r="A65" s="20" t="s">
        <v>39</v>
      </c>
      <c r="B65" s="20"/>
      <c r="C65" s="20"/>
      <c r="D65" s="20"/>
      <c r="E65" s="25">
        <f>E67-(E56+E61)</f>
        <v>31050.51524370024</v>
      </c>
      <c r="F65" s="26">
        <f>F67-(F56+F61)</f>
        <v>4.7540224438246099</v>
      </c>
      <c r="G65" s="14"/>
      <c r="H65" s="14"/>
      <c r="I65" s="14"/>
    </row>
    <row r="66" spans="1:9" x14ac:dyDescent="0.2">
      <c r="A66" s="20"/>
      <c r="B66" s="20"/>
      <c r="C66" s="20"/>
      <c r="D66" s="20"/>
      <c r="E66" s="25"/>
      <c r="F66" s="26"/>
      <c r="G66" s="14"/>
      <c r="H66" s="14"/>
      <c r="I66" s="14"/>
    </row>
    <row r="67" spans="1:9" x14ac:dyDescent="0.2">
      <c r="A67" s="27" t="s">
        <v>38</v>
      </c>
      <c r="B67" s="27"/>
      <c r="C67" s="27"/>
      <c r="D67" s="27"/>
      <c r="E67" s="28">
        <v>653141.95737620001</v>
      </c>
      <c r="F67" s="29">
        <v>100</v>
      </c>
      <c r="G67" s="14"/>
      <c r="H67" s="14"/>
      <c r="I67" s="14"/>
    </row>
    <row r="68" spans="1:9" x14ac:dyDescent="0.2">
      <c r="F68" s="15" t="s">
        <v>933</v>
      </c>
    </row>
    <row r="69" spans="1:9" x14ac:dyDescent="0.2">
      <c r="A69" s="14" t="s">
        <v>40</v>
      </c>
    </row>
    <row r="70" spans="1:9" x14ac:dyDescent="0.2">
      <c r="A70" s="14" t="s">
        <v>375</v>
      </c>
    </row>
    <row r="72" spans="1:9" x14ac:dyDescent="0.2">
      <c r="A72" s="14" t="s">
        <v>41</v>
      </c>
    </row>
    <row r="73" spans="1:9" x14ac:dyDescent="0.2">
      <c r="A73" s="14" t="s">
        <v>42</v>
      </c>
    </row>
    <row r="74" spans="1:9" x14ac:dyDescent="0.2">
      <c r="A74" s="14" t="s">
        <v>43</v>
      </c>
      <c r="B74" s="14"/>
      <c r="C74" s="30" t="s">
        <v>987</v>
      </c>
      <c r="D74" s="14" t="s">
        <v>44</v>
      </c>
    </row>
    <row r="75" spans="1:9" x14ac:dyDescent="0.2">
      <c r="A75" s="7" t="s">
        <v>46</v>
      </c>
      <c r="C75" s="31">
        <v>1375.4390000000001</v>
      </c>
      <c r="D75" s="31">
        <v>1443.0246</v>
      </c>
    </row>
    <row r="76" spans="1:9" x14ac:dyDescent="0.2">
      <c r="A76" s="7" t="s">
        <v>47</v>
      </c>
      <c r="C76" s="31">
        <v>62.343400000000003</v>
      </c>
      <c r="D76" s="31">
        <v>65.406700000000001</v>
      </c>
    </row>
    <row r="77" spans="1:9" x14ac:dyDescent="0.2">
      <c r="A77" s="7" t="s">
        <v>48</v>
      </c>
      <c r="C77" s="31">
        <v>1529.9149</v>
      </c>
      <c r="D77" s="31">
        <v>1611.4573</v>
      </c>
    </row>
    <row r="78" spans="1:9" x14ac:dyDescent="0.2">
      <c r="A78" s="7" t="s">
        <v>49</v>
      </c>
      <c r="C78" s="31">
        <v>72.1053</v>
      </c>
      <c r="D78" s="31">
        <v>75.942999999999998</v>
      </c>
    </row>
    <row r="80" spans="1:9" x14ac:dyDescent="0.2">
      <c r="A80" s="7" t="s">
        <v>54</v>
      </c>
    </row>
    <row r="81" spans="1:9" x14ac:dyDescent="0.2">
      <c r="A81" s="7" t="s">
        <v>988</v>
      </c>
    </row>
    <row r="83" spans="1:9" x14ac:dyDescent="0.2">
      <c r="A83" s="14" t="s">
        <v>50</v>
      </c>
      <c r="D83" s="30" t="s">
        <v>56</v>
      </c>
    </row>
    <row r="85" spans="1:9" x14ac:dyDescent="0.2">
      <c r="A85" s="14" t="s">
        <v>281</v>
      </c>
      <c r="D85" s="36">
        <v>4.6346514899118917E-2</v>
      </c>
    </row>
    <row r="87" spans="1:9" x14ac:dyDescent="0.2">
      <c r="A87" s="14" t="s">
        <v>1430</v>
      </c>
    </row>
    <row r="89" spans="1:9" x14ac:dyDescent="0.2">
      <c r="A89" s="14" t="s">
        <v>1420</v>
      </c>
      <c r="D89" s="30">
        <v>1</v>
      </c>
    </row>
    <row r="90" spans="1:9" x14ac:dyDescent="0.2">
      <c r="A90" s="104" t="s">
        <v>1422</v>
      </c>
      <c r="D90" s="30"/>
    </row>
    <row r="91" spans="1:9" ht="15" x14ac:dyDescent="0.25">
      <c r="A91" s="86" t="s">
        <v>1437</v>
      </c>
      <c r="D91" s="30"/>
      <c r="G91" s="10"/>
    </row>
    <row r="92" spans="1:9" ht="15" x14ac:dyDescent="0.25">
      <c r="A92" s="86" t="s">
        <v>1423</v>
      </c>
      <c r="D92" s="30"/>
      <c r="G92" s="10"/>
    </row>
    <row r="94" spans="1:9" x14ac:dyDescent="0.2">
      <c r="A94" s="56" t="s">
        <v>996</v>
      </c>
      <c r="B94" s="57"/>
      <c r="C94" s="57"/>
      <c r="D94" s="57"/>
      <c r="E94" s="11"/>
      <c r="G94" s="57"/>
      <c r="H94" s="57"/>
      <c r="I94" s="57"/>
    </row>
    <row r="95" spans="1:9" x14ac:dyDescent="0.2">
      <c r="A95" s="66"/>
      <c r="B95" s="57"/>
      <c r="C95" s="57"/>
      <c r="D95" s="57"/>
      <c r="E95" s="11"/>
      <c r="G95" s="57"/>
      <c r="H95" s="57"/>
      <c r="I95" s="57"/>
    </row>
    <row r="96" spans="1:9" x14ac:dyDescent="0.2">
      <c r="A96" s="56" t="s">
        <v>993</v>
      </c>
      <c r="B96" s="57"/>
      <c r="C96" s="57"/>
      <c r="D96" s="57"/>
      <c r="E96" s="11"/>
      <c r="G96" s="57"/>
      <c r="H96" s="57"/>
      <c r="I96" s="57"/>
    </row>
    <row r="97" spans="1:9" x14ac:dyDescent="0.2">
      <c r="A97" s="66"/>
      <c r="B97" s="57"/>
      <c r="C97" s="57"/>
      <c r="D97" s="57"/>
      <c r="E97" s="11"/>
      <c r="G97" s="57"/>
      <c r="H97" s="57"/>
      <c r="I97" s="57"/>
    </row>
    <row r="98" spans="1:9" x14ac:dyDescent="0.2">
      <c r="A98" s="57"/>
      <c r="B98" s="57"/>
      <c r="C98" s="57"/>
      <c r="D98" s="57"/>
      <c r="E98" s="11"/>
      <c r="G98" s="57"/>
      <c r="H98" s="57"/>
      <c r="I98" s="57"/>
    </row>
    <row r="99" spans="1:9" x14ac:dyDescent="0.2">
      <c r="A99" s="57"/>
      <c r="B99" s="57"/>
      <c r="C99" s="57"/>
      <c r="D99" s="57"/>
      <c r="E99" s="11"/>
      <c r="G99" s="57"/>
      <c r="H99" s="57"/>
      <c r="I99" s="57"/>
    </row>
    <row r="100" spans="1:9" x14ac:dyDescent="0.2">
      <c r="A100" s="57"/>
      <c r="B100" s="57"/>
      <c r="C100" s="57"/>
      <c r="D100" s="57"/>
      <c r="E100" s="11"/>
      <c r="G100" s="57"/>
      <c r="H100" s="57"/>
      <c r="I100" s="57"/>
    </row>
    <row r="101" spans="1:9" x14ac:dyDescent="0.2">
      <c r="A101" s="57"/>
      <c r="B101" s="57"/>
      <c r="C101" s="57"/>
      <c r="D101" s="57"/>
      <c r="E101" s="11"/>
      <c r="G101" s="57"/>
      <c r="H101" s="57"/>
      <c r="I101" s="57"/>
    </row>
    <row r="102" spans="1:9" x14ac:dyDescent="0.2">
      <c r="A102" s="57"/>
      <c r="B102" s="57"/>
      <c r="C102" s="57"/>
      <c r="D102" s="57"/>
      <c r="E102" s="11"/>
      <c r="G102" s="57"/>
      <c r="H102" s="57"/>
      <c r="I102" s="57"/>
    </row>
    <row r="103" spans="1:9" x14ac:dyDescent="0.2">
      <c r="A103" s="57"/>
      <c r="B103" s="57"/>
      <c r="C103" s="57"/>
      <c r="D103" s="57"/>
      <c r="E103" s="11"/>
      <c r="G103" s="57"/>
      <c r="H103" s="57"/>
      <c r="I103" s="57"/>
    </row>
    <row r="104" spans="1:9" x14ac:dyDescent="0.2">
      <c r="A104" s="57"/>
      <c r="B104" s="57"/>
      <c r="C104" s="57"/>
      <c r="D104" s="57"/>
      <c r="E104" s="11"/>
      <c r="G104" s="57"/>
      <c r="H104" s="57"/>
      <c r="I104" s="57"/>
    </row>
    <row r="105" spans="1:9" x14ac:dyDescent="0.2">
      <c r="A105" s="57"/>
      <c r="B105" s="57"/>
      <c r="C105" s="57"/>
      <c r="D105" s="57"/>
      <c r="E105" s="11"/>
      <c r="G105" s="57"/>
      <c r="H105" s="57"/>
      <c r="I105" s="57"/>
    </row>
    <row r="106" spans="1:9" x14ac:dyDescent="0.2">
      <c r="A106" s="57"/>
      <c r="B106" s="57"/>
      <c r="C106" s="57"/>
      <c r="D106" s="57"/>
      <c r="E106" s="11"/>
      <c r="G106" s="57"/>
      <c r="H106" s="57"/>
      <c r="I106" s="57"/>
    </row>
    <row r="107" spans="1:9" x14ac:dyDescent="0.2">
      <c r="A107" s="57"/>
      <c r="B107" s="57"/>
      <c r="C107" s="57"/>
      <c r="D107" s="57"/>
      <c r="E107" s="11"/>
      <c r="G107" s="57"/>
      <c r="H107" s="57"/>
      <c r="I107" s="57"/>
    </row>
    <row r="108" spans="1:9" x14ac:dyDescent="0.2">
      <c r="A108" s="57"/>
      <c r="B108" s="57"/>
      <c r="C108" s="57"/>
      <c r="D108" s="57"/>
      <c r="E108" s="11"/>
      <c r="G108" s="57"/>
      <c r="H108" s="57"/>
      <c r="I108" s="57"/>
    </row>
    <row r="109" spans="1:9" x14ac:dyDescent="0.2">
      <c r="A109" s="57"/>
      <c r="B109" s="57"/>
      <c r="C109" s="57"/>
      <c r="D109" s="57"/>
      <c r="E109" s="11"/>
      <c r="G109" s="57"/>
      <c r="H109" s="57"/>
      <c r="I109" s="57"/>
    </row>
    <row r="110" spans="1:9" x14ac:dyDescent="0.2">
      <c r="A110" s="57"/>
      <c r="B110" s="57"/>
      <c r="C110" s="57"/>
      <c r="D110" s="57"/>
      <c r="E110" s="11"/>
      <c r="G110" s="57"/>
      <c r="H110" s="57"/>
      <c r="I110" s="57"/>
    </row>
    <row r="111" spans="1:9" x14ac:dyDescent="0.2">
      <c r="A111" s="57"/>
      <c r="B111" s="57"/>
      <c r="C111" s="57"/>
      <c r="D111" s="57"/>
      <c r="E111" s="11"/>
      <c r="G111" s="57"/>
      <c r="H111" s="57"/>
      <c r="I111" s="57"/>
    </row>
    <row r="112" spans="1:9" x14ac:dyDescent="0.2">
      <c r="A112" s="57"/>
      <c r="B112" s="57"/>
      <c r="C112" s="57"/>
      <c r="D112" s="57"/>
      <c r="E112" s="11"/>
      <c r="G112" s="57"/>
      <c r="H112" s="57"/>
      <c r="I112" s="57"/>
    </row>
    <row r="113" spans="1:9" x14ac:dyDescent="0.2">
      <c r="A113" s="57"/>
      <c r="B113" s="57"/>
      <c r="C113" s="57"/>
      <c r="D113" s="57"/>
      <c r="E113" s="11"/>
      <c r="G113" s="57"/>
      <c r="H113" s="57"/>
      <c r="I113" s="57"/>
    </row>
    <row r="114" spans="1:9" x14ac:dyDescent="0.2">
      <c r="A114" s="57"/>
      <c r="B114" s="57"/>
      <c r="C114" s="57"/>
      <c r="D114" s="57"/>
      <c r="E114" s="11"/>
      <c r="G114" s="57"/>
      <c r="H114" s="57"/>
      <c r="I114" s="57"/>
    </row>
    <row r="115" spans="1:9" x14ac:dyDescent="0.2">
      <c r="A115" s="56" t="s">
        <v>1005</v>
      </c>
      <c r="B115" s="57"/>
      <c r="C115" s="57"/>
      <c r="D115" s="57"/>
      <c r="E115" s="11"/>
      <c r="G115" s="57"/>
      <c r="H115" s="57"/>
      <c r="I115" s="57"/>
    </row>
    <row r="116" spans="1:9" x14ac:dyDescent="0.2">
      <c r="A116" s="57"/>
      <c r="B116" s="57"/>
      <c r="C116" s="57"/>
      <c r="D116" s="57"/>
      <c r="E116" s="11"/>
      <c r="G116" s="57"/>
      <c r="H116" s="57"/>
      <c r="I116" s="57"/>
    </row>
    <row r="117" spans="1:9" x14ac:dyDescent="0.2">
      <c r="A117" s="56" t="s">
        <v>994</v>
      </c>
      <c r="B117" s="57"/>
      <c r="C117" s="57"/>
      <c r="D117" s="57"/>
      <c r="E117" s="11"/>
      <c r="G117" s="57"/>
      <c r="H117" s="57"/>
      <c r="I117" s="57"/>
    </row>
    <row r="118" spans="1:9" x14ac:dyDescent="0.2">
      <c r="A118" s="57"/>
      <c r="B118" s="57"/>
      <c r="C118" s="57"/>
      <c r="D118" s="57"/>
      <c r="E118" s="11"/>
      <c r="G118" s="57"/>
      <c r="H118" s="57"/>
      <c r="I118" s="57"/>
    </row>
    <row r="119" spans="1:9" x14ac:dyDescent="0.2">
      <c r="A119" s="57"/>
      <c r="B119" s="57"/>
      <c r="C119" s="57"/>
      <c r="D119" s="57"/>
      <c r="E119" s="11"/>
      <c r="G119" s="57"/>
      <c r="H119" s="57"/>
      <c r="I119" s="57"/>
    </row>
    <row r="120" spans="1:9" x14ac:dyDescent="0.2">
      <c r="A120" s="57"/>
      <c r="B120" s="57"/>
      <c r="C120" s="57"/>
      <c r="D120" s="57"/>
      <c r="E120" s="11"/>
      <c r="G120" s="57"/>
      <c r="H120" s="57"/>
      <c r="I120" s="57"/>
    </row>
    <row r="121" spans="1:9" x14ac:dyDescent="0.2">
      <c r="A121" s="57"/>
      <c r="B121" s="57"/>
      <c r="C121" s="57"/>
      <c r="D121" s="57"/>
      <c r="E121" s="11"/>
      <c r="G121" s="57"/>
      <c r="H121" s="57"/>
      <c r="I121" s="57"/>
    </row>
    <row r="122" spans="1:9" x14ac:dyDescent="0.2">
      <c r="A122" s="57"/>
      <c r="B122" s="57"/>
      <c r="C122" s="57"/>
      <c r="D122" s="57"/>
      <c r="E122" s="11"/>
      <c r="G122" s="57"/>
      <c r="H122" s="57"/>
      <c r="I122" s="57"/>
    </row>
    <row r="123" spans="1:9" x14ac:dyDescent="0.2">
      <c r="A123" s="57"/>
      <c r="B123" s="57"/>
      <c r="C123" s="57"/>
      <c r="D123" s="57"/>
      <c r="E123" s="11"/>
      <c r="G123" s="57"/>
      <c r="H123" s="57"/>
      <c r="I123" s="57"/>
    </row>
    <row r="124" spans="1:9" x14ac:dyDescent="0.2">
      <c r="A124" s="57"/>
      <c r="B124" s="57"/>
      <c r="C124" s="57"/>
      <c r="D124" s="57"/>
      <c r="E124" s="11"/>
      <c r="G124" s="57"/>
      <c r="H124" s="57"/>
      <c r="I124" s="57"/>
    </row>
    <row r="125" spans="1:9" x14ac:dyDescent="0.2">
      <c r="A125" s="57"/>
      <c r="B125" s="57"/>
      <c r="C125" s="57"/>
      <c r="D125" s="57"/>
      <c r="E125" s="11"/>
      <c r="G125" s="57"/>
      <c r="H125" s="57"/>
      <c r="I125" s="57"/>
    </row>
    <row r="126" spans="1:9" x14ac:dyDescent="0.2">
      <c r="A126" s="57"/>
      <c r="B126" s="57"/>
      <c r="C126" s="57"/>
      <c r="D126" s="57"/>
      <c r="E126" s="11"/>
      <c r="G126" s="57"/>
      <c r="H126" s="57"/>
      <c r="I126" s="57"/>
    </row>
    <row r="127" spans="1:9" x14ac:dyDescent="0.2">
      <c r="A127" s="57"/>
      <c r="B127" s="57"/>
      <c r="C127" s="57"/>
      <c r="D127" s="57"/>
      <c r="E127" s="11"/>
      <c r="G127" s="57"/>
      <c r="H127" s="57"/>
      <c r="I127" s="57"/>
    </row>
    <row r="128" spans="1:9" x14ac:dyDescent="0.2">
      <c r="A128" s="57"/>
      <c r="B128" s="57"/>
      <c r="C128" s="57"/>
      <c r="D128" s="57"/>
      <c r="E128" s="11"/>
      <c r="G128" s="57"/>
      <c r="H128" s="57"/>
      <c r="I128" s="57"/>
    </row>
    <row r="129" spans="1:9" x14ac:dyDescent="0.2">
      <c r="A129" s="57"/>
      <c r="B129" s="57"/>
      <c r="C129" s="57"/>
      <c r="D129" s="57"/>
      <c r="E129" s="11"/>
      <c r="G129" s="57"/>
      <c r="H129" s="57"/>
      <c r="I129" s="57"/>
    </row>
    <row r="130" spans="1:9" x14ac:dyDescent="0.2">
      <c r="A130" s="57"/>
      <c r="B130" s="57"/>
      <c r="C130" s="57"/>
      <c r="D130" s="57"/>
      <c r="E130" s="11"/>
      <c r="G130" s="57"/>
      <c r="H130" s="57"/>
      <c r="I130" s="57"/>
    </row>
    <row r="131" spans="1:9" x14ac:dyDescent="0.2">
      <c r="A131" s="57"/>
      <c r="B131" s="57"/>
      <c r="C131" s="57"/>
      <c r="D131" s="57"/>
      <c r="E131" s="11"/>
      <c r="G131" s="57"/>
      <c r="H131" s="57"/>
      <c r="I131" s="57"/>
    </row>
    <row r="132" spans="1:9" x14ac:dyDescent="0.2">
      <c r="A132" s="57"/>
      <c r="B132" s="57"/>
      <c r="C132" s="57"/>
      <c r="D132" s="57"/>
      <c r="E132" s="11"/>
      <c r="G132" s="57"/>
      <c r="H132" s="57"/>
      <c r="I132" s="57"/>
    </row>
    <row r="133" spans="1:9" x14ac:dyDescent="0.2">
      <c r="A133" s="57"/>
      <c r="B133" s="57"/>
      <c r="C133" s="57"/>
      <c r="D133" s="57"/>
      <c r="E133" s="11"/>
      <c r="G133" s="57"/>
      <c r="H133" s="57"/>
      <c r="I133" s="57"/>
    </row>
    <row r="134" spans="1:9" x14ac:dyDescent="0.2">
      <c r="A134" s="57"/>
      <c r="B134" s="57"/>
      <c r="C134" s="57"/>
      <c r="D134" s="57"/>
      <c r="E134" s="11"/>
      <c r="G134" s="57"/>
      <c r="H134" s="57"/>
      <c r="I134" s="57"/>
    </row>
    <row r="135" spans="1:9" x14ac:dyDescent="0.2">
      <c r="A135" s="56" t="s">
        <v>1021</v>
      </c>
      <c r="B135" s="57"/>
      <c r="C135" s="57"/>
      <c r="D135" s="57"/>
      <c r="E135" s="11"/>
      <c r="G135" s="57"/>
      <c r="H135" s="57"/>
      <c r="I135" s="57"/>
    </row>
    <row r="136" spans="1:9" x14ac:dyDescent="0.2">
      <c r="A136" s="57"/>
      <c r="B136" s="57"/>
      <c r="C136" s="57"/>
      <c r="D136" s="57"/>
      <c r="E136" s="11"/>
      <c r="G136" s="57"/>
      <c r="H136" s="57"/>
      <c r="I136" s="57"/>
    </row>
    <row r="137" spans="1:9" x14ac:dyDescent="0.2">
      <c r="A137" s="57" t="s">
        <v>992</v>
      </c>
      <c r="B137" s="57"/>
      <c r="C137" s="57"/>
      <c r="D137" s="57"/>
      <c r="E137" s="11"/>
      <c r="G137" s="57"/>
      <c r="H137" s="57"/>
      <c r="I137" s="57"/>
    </row>
    <row r="138" spans="1:9" x14ac:dyDescent="0.2">
      <c r="A138" s="57"/>
      <c r="B138" s="57"/>
      <c r="C138" s="57"/>
      <c r="D138" s="57"/>
      <c r="E138" s="11"/>
      <c r="G138" s="57"/>
      <c r="H138" s="57"/>
      <c r="I138" s="57"/>
    </row>
    <row r="139" spans="1:9" x14ac:dyDescent="0.2">
      <c r="A139" s="57"/>
      <c r="B139" s="57"/>
      <c r="C139" s="57"/>
      <c r="D139" s="57"/>
      <c r="E139" s="11"/>
      <c r="G139" s="57"/>
      <c r="H139" s="57"/>
      <c r="I139" s="57"/>
    </row>
    <row r="140" spans="1:9" x14ac:dyDescent="0.2">
      <c r="A140" s="57"/>
      <c r="B140" s="57"/>
      <c r="C140" s="57"/>
      <c r="D140" s="57"/>
      <c r="E140" s="11"/>
      <c r="G140" s="57"/>
      <c r="H140" s="57"/>
      <c r="I140" s="57"/>
    </row>
    <row r="141" spans="1:9" x14ac:dyDescent="0.2">
      <c r="A141" s="57"/>
      <c r="B141" s="57"/>
      <c r="C141" s="57"/>
      <c r="D141" s="57"/>
      <c r="E141" s="11"/>
      <c r="G141" s="57"/>
      <c r="H141" s="57"/>
      <c r="I141" s="57"/>
    </row>
    <row r="142" spans="1:9" x14ac:dyDescent="0.2">
      <c r="A142" s="57"/>
      <c r="B142" s="57"/>
      <c r="C142" s="57"/>
      <c r="D142" s="57"/>
      <c r="E142" s="11"/>
      <c r="G142" s="57"/>
      <c r="H142" s="57"/>
      <c r="I142" s="57"/>
    </row>
    <row r="143" spans="1:9" x14ac:dyDescent="0.2">
      <c r="A143" s="57"/>
      <c r="B143" s="57"/>
      <c r="C143" s="57"/>
      <c r="D143" s="57"/>
      <c r="E143" s="11"/>
      <c r="G143" s="57"/>
      <c r="H143" s="57"/>
      <c r="I143" s="57"/>
    </row>
    <row r="144" spans="1:9" x14ac:dyDescent="0.2">
      <c r="A144" s="57"/>
      <c r="B144" s="57"/>
      <c r="C144" s="57"/>
      <c r="D144" s="57"/>
      <c r="E144" s="11"/>
      <c r="G144" s="57"/>
      <c r="H144" s="57"/>
      <c r="I144" s="57"/>
    </row>
    <row r="145" spans="1:9" x14ac:dyDescent="0.2">
      <c r="A145" s="57"/>
      <c r="B145" s="57"/>
      <c r="C145" s="57"/>
      <c r="D145" s="57"/>
      <c r="E145" s="11"/>
      <c r="G145" s="57"/>
      <c r="H145" s="57"/>
      <c r="I145" s="57"/>
    </row>
    <row r="146" spans="1:9" x14ac:dyDescent="0.2">
      <c r="A146" s="57"/>
      <c r="B146" s="57"/>
      <c r="C146" s="57"/>
      <c r="D146" s="57"/>
      <c r="E146" s="11"/>
      <c r="G146" s="57"/>
      <c r="H146" s="57"/>
      <c r="I146" s="57"/>
    </row>
    <row r="147" spans="1:9" x14ac:dyDescent="0.2">
      <c r="A147" s="57"/>
      <c r="B147" s="57"/>
      <c r="C147" s="57"/>
      <c r="D147" s="57"/>
      <c r="E147" s="11"/>
      <c r="G147" s="57"/>
      <c r="H147" s="57"/>
      <c r="I147" s="57"/>
    </row>
    <row r="148" spans="1:9" x14ac:dyDescent="0.2">
      <c r="A148" s="57"/>
      <c r="B148" s="57"/>
      <c r="C148" s="57"/>
      <c r="D148" s="57"/>
      <c r="E148" s="11"/>
      <c r="G148" s="57"/>
      <c r="H148" s="57"/>
      <c r="I148" s="57"/>
    </row>
    <row r="149" spans="1:9" x14ac:dyDescent="0.2">
      <c r="A149" s="57"/>
      <c r="B149" s="57"/>
      <c r="C149" s="57"/>
      <c r="D149" s="57"/>
      <c r="E149" s="11"/>
      <c r="G149" s="57"/>
      <c r="H149" s="57"/>
      <c r="I149" s="57"/>
    </row>
    <row r="150" spans="1:9" x14ac:dyDescent="0.2">
      <c r="A150" s="57"/>
      <c r="B150" s="57"/>
      <c r="C150" s="57"/>
      <c r="D150" s="57"/>
      <c r="E150" s="11"/>
      <c r="G150" s="57"/>
      <c r="H150" s="57"/>
      <c r="I150" s="57"/>
    </row>
    <row r="151" spans="1:9" x14ac:dyDescent="0.2">
      <c r="A151" s="57"/>
      <c r="B151" s="57"/>
      <c r="C151" s="57"/>
      <c r="D151" s="57"/>
      <c r="E151" s="11"/>
      <c r="G151" s="57"/>
      <c r="H151" s="57"/>
      <c r="I151" s="57"/>
    </row>
    <row r="152" spans="1:9" x14ac:dyDescent="0.2">
      <c r="A152" s="57"/>
      <c r="B152" s="57"/>
      <c r="C152" s="57"/>
      <c r="D152" s="57"/>
      <c r="E152" s="11"/>
      <c r="G152" s="57"/>
      <c r="H152" s="57"/>
      <c r="I152" s="57"/>
    </row>
    <row r="153" spans="1:9" x14ac:dyDescent="0.2">
      <c r="A153" s="57"/>
      <c r="B153" s="57"/>
      <c r="C153" s="57"/>
      <c r="D153" s="57"/>
      <c r="E153" s="11"/>
      <c r="G153" s="57"/>
      <c r="H153" s="57"/>
      <c r="I153" s="57"/>
    </row>
    <row r="154" spans="1:9" x14ac:dyDescent="0.2">
      <c r="A154" s="57"/>
      <c r="B154" s="57"/>
      <c r="C154" s="57"/>
      <c r="D154" s="57"/>
      <c r="E154" s="11"/>
      <c r="G154" s="57"/>
      <c r="H154" s="57"/>
      <c r="I154" s="57"/>
    </row>
    <row r="155" spans="1:9" x14ac:dyDescent="0.2">
      <c r="A155" s="57"/>
      <c r="B155" s="57"/>
      <c r="C155" s="57"/>
      <c r="D155" s="57"/>
      <c r="E155" s="11"/>
      <c r="G155" s="57"/>
      <c r="H155" s="57"/>
      <c r="I155" s="57"/>
    </row>
    <row r="156" spans="1:9" x14ac:dyDescent="0.2">
      <c r="A156" s="57"/>
      <c r="B156" s="57"/>
      <c r="C156" s="57"/>
      <c r="D156" s="57"/>
      <c r="E156" s="11"/>
      <c r="G156" s="57"/>
      <c r="H156" s="57"/>
      <c r="I156" s="57"/>
    </row>
    <row r="157" spans="1:9" x14ac:dyDescent="0.2">
      <c r="A157" s="57"/>
      <c r="B157" s="57"/>
      <c r="C157" s="57"/>
      <c r="D157" s="57"/>
      <c r="E157" s="11"/>
      <c r="G157" s="57"/>
      <c r="H157" s="57"/>
      <c r="I157" s="57"/>
    </row>
    <row r="158" spans="1:9" x14ac:dyDescent="0.2">
      <c r="A158" s="57"/>
      <c r="B158" s="57"/>
      <c r="C158" s="57"/>
      <c r="D158" s="57"/>
      <c r="E158" s="11"/>
      <c r="G158" s="57"/>
      <c r="H158" s="57"/>
      <c r="I158" s="57"/>
    </row>
    <row r="159" spans="1:9" x14ac:dyDescent="0.2">
      <c r="A159" s="57"/>
      <c r="B159" s="57"/>
      <c r="C159" s="57"/>
      <c r="D159" s="57"/>
      <c r="E159" s="11"/>
      <c r="G159" s="57"/>
      <c r="H159" s="57"/>
      <c r="I159" s="57"/>
    </row>
    <row r="160" spans="1:9" x14ac:dyDescent="0.2">
      <c r="A160" s="57"/>
      <c r="B160" s="57"/>
      <c r="C160" s="57"/>
      <c r="D160" s="57"/>
      <c r="E160" s="11"/>
      <c r="G160" s="57"/>
      <c r="H160" s="57"/>
      <c r="I160" s="57"/>
    </row>
    <row r="161" spans="1:9" x14ac:dyDescent="0.2">
      <c r="A161" s="57"/>
      <c r="B161" s="57"/>
      <c r="C161" s="57"/>
      <c r="D161" s="57"/>
      <c r="E161" s="11"/>
      <c r="G161" s="57"/>
      <c r="H161" s="57"/>
      <c r="I161" s="57"/>
    </row>
    <row r="162" spans="1:9" x14ac:dyDescent="0.2">
      <c r="A162" s="57"/>
      <c r="B162" s="57"/>
      <c r="C162" s="57"/>
      <c r="D162" s="57"/>
      <c r="E162" s="11"/>
      <c r="G162" s="57"/>
      <c r="H162" s="57"/>
      <c r="I162" s="57"/>
    </row>
    <row r="163" spans="1:9" x14ac:dyDescent="0.2">
      <c r="A163" s="57"/>
      <c r="B163" s="57"/>
      <c r="C163" s="57"/>
      <c r="D163" s="57"/>
      <c r="E163" s="11"/>
      <c r="G163" s="57"/>
      <c r="H163" s="57"/>
      <c r="I163" s="57"/>
    </row>
    <row r="164" spans="1:9" x14ac:dyDescent="0.2">
      <c r="A164" s="57"/>
      <c r="B164" s="57"/>
      <c r="C164" s="57"/>
      <c r="D164" s="57"/>
      <c r="E164" s="11"/>
      <c r="G164" s="57"/>
      <c r="H164" s="57"/>
      <c r="I164" s="57"/>
    </row>
    <row r="165" spans="1:9" x14ac:dyDescent="0.2">
      <c r="A165" s="57"/>
      <c r="B165" s="57"/>
      <c r="C165" s="57"/>
      <c r="D165" s="57"/>
      <c r="E165" s="11"/>
      <c r="G165" s="57"/>
      <c r="H165" s="57"/>
      <c r="I165" s="57"/>
    </row>
    <row r="166" spans="1:9" x14ac:dyDescent="0.2">
      <c r="A166" s="57"/>
      <c r="B166" s="57"/>
      <c r="C166" s="57"/>
      <c r="D166" s="57"/>
      <c r="E166" s="11"/>
      <c r="G166" s="57"/>
      <c r="H166" s="57"/>
      <c r="I166" s="57"/>
    </row>
    <row r="167" spans="1:9" x14ac:dyDescent="0.2">
      <c r="A167" s="57"/>
      <c r="B167" s="57"/>
      <c r="C167" s="57"/>
      <c r="D167" s="57"/>
      <c r="E167" s="11"/>
      <c r="G167" s="57"/>
      <c r="H167" s="57"/>
      <c r="I167" s="57"/>
    </row>
    <row r="168" spans="1:9" x14ac:dyDescent="0.2">
      <c r="A168" s="57"/>
      <c r="B168" s="57"/>
      <c r="C168" s="57"/>
      <c r="D168" s="57"/>
      <c r="E168" s="11"/>
      <c r="G168" s="57"/>
      <c r="H168" s="57"/>
      <c r="I168" s="57"/>
    </row>
    <row r="169" spans="1:9" x14ac:dyDescent="0.2">
      <c r="A169" s="57"/>
      <c r="B169" s="57"/>
      <c r="C169" s="57"/>
      <c r="D169" s="57"/>
      <c r="E169" s="11"/>
      <c r="G169" s="57"/>
      <c r="H169" s="57"/>
      <c r="I169" s="57"/>
    </row>
    <row r="170" spans="1:9" x14ac:dyDescent="0.2">
      <c r="A170" s="57"/>
      <c r="B170" s="57"/>
      <c r="C170" s="57"/>
      <c r="D170" s="57"/>
      <c r="E170" s="11"/>
      <c r="G170" s="57"/>
      <c r="H170" s="57"/>
      <c r="I170" s="57"/>
    </row>
    <row r="171" spans="1:9" x14ac:dyDescent="0.2">
      <c r="A171" s="57"/>
      <c r="B171" s="57"/>
      <c r="C171" s="57"/>
      <c r="D171" s="57"/>
      <c r="E171" s="11"/>
      <c r="G171" s="57"/>
      <c r="H171" s="57"/>
      <c r="I171" s="57"/>
    </row>
    <row r="172" spans="1:9" x14ac:dyDescent="0.2">
      <c r="A172" s="57"/>
      <c r="B172" s="57"/>
      <c r="C172" s="57"/>
      <c r="D172" s="57"/>
      <c r="E172" s="11"/>
      <c r="G172" s="57"/>
      <c r="H172" s="57"/>
      <c r="I172" s="57"/>
    </row>
    <row r="173" spans="1:9" x14ac:dyDescent="0.2">
      <c r="A173" s="57"/>
      <c r="B173" s="57"/>
      <c r="C173" s="57"/>
      <c r="D173" s="57"/>
      <c r="E173" s="11"/>
      <c r="G173" s="57"/>
      <c r="H173" s="57"/>
      <c r="I173" s="57"/>
    </row>
    <row r="174" spans="1:9" x14ac:dyDescent="0.2">
      <c r="A174" s="57"/>
      <c r="B174" s="57"/>
      <c r="C174" s="57"/>
      <c r="D174" s="57"/>
      <c r="E174" s="11"/>
      <c r="G174" s="57"/>
      <c r="H174" s="57"/>
      <c r="I174" s="57"/>
    </row>
    <row r="175" spans="1:9" x14ac:dyDescent="0.2">
      <c r="A175" s="57"/>
      <c r="B175" s="57"/>
      <c r="C175" s="57"/>
      <c r="D175" s="57"/>
      <c r="E175" s="11"/>
      <c r="G175" s="57"/>
      <c r="H175" s="57"/>
      <c r="I175" s="57"/>
    </row>
    <row r="176" spans="1:9" x14ac:dyDescent="0.2">
      <c r="A176" s="57"/>
      <c r="B176" s="57"/>
      <c r="C176" s="57"/>
      <c r="D176" s="57"/>
      <c r="E176" s="11"/>
      <c r="G176" s="57"/>
      <c r="H176" s="57"/>
      <c r="I176" s="57"/>
    </row>
    <row r="177" spans="1:9" x14ac:dyDescent="0.2">
      <c r="A177" s="57"/>
      <c r="B177" s="57"/>
      <c r="C177" s="57"/>
      <c r="D177" s="57"/>
      <c r="E177" s="11"/>
      <c r="G177" s="57"/>
      <c r="H177" s="57"/>
      <c r="I177" s="57"/>
    </row>
    <row r="178" spans="1:9" x14ac:dyDescent="0.2">
      <c r="A178" s="57"/>
      <c r="B178" s="57"/>
      <c r="C178" s="57"/>
      <c r="D178" s="57"/>
      <c r="E178" s="11"/>
      <c r="G178" s="57"/>
      <c r="H178" s="57"/>
      <c r="I178" s="57"/>
    </row>
    <row r="179" spans="1:9" x14ac:dyDescent="0.2">
      <c r="A179" s="57"/>
      <c r="B179" s="57"/>
      <c r="C179" s="57"/>
      <c r="D179" s="57"/>
      <c r="E179" s="11"/>
      <c r="G179" s="57"/>
      <c r="H179" s="57"/>
      <c r="I179" s="57"/>
    </row>
    <row r="180" spans="1:9" x14ac:dyDescent="0.2">
      <c r="A180" s="57"/>
      <c r="B180" s="57"/>
      <c r="C180" s="57"/>
      <c r="D180" s="57"/>
      <c r="E180" s="11"/>
      <c r="G180" s="57"/>
      <c r="H180" s="57"/>
      <c r="I180" s="57"/>
    </row>
    <row r="181" spans="1:9" x14ac:dyDescent="0.2">
      <c r="A181" s="57"/>
      <c r="B181" s="57"/>
      <c r="C181" s="57"/>
      <c r="D181" s="57"/>
      <c r="E181" s="11"/>
      <c r="G181" s="57"/>
      <c r="H181" s="57"/>
      <c r="I181" s="57"/>
    </row>
    <row r="182" spans="1:9" x14ac:dyDescent="0.2">
      <c r="A182" s="57"/>
      <c r="B182" s="57"/>
      <c r="C182" s="57"/>
      <c r="D182" s="57"/>
      <c r="E182" s="11"/>
      <c r="G182" s="57"/>
      <c r="H182" s="57"/>
      <c r="I182" s="57"/>
    </row>
    <row r="183" spans="1:9" x14ac:dyDescent="0.2">
      <c r="A183" s="57"/>
      <c r="B183" s="57"/>
      <c r="C183" s="57"/>
      <c r="D183" s="57"/>
      <c r="E183" s="11"/>
      <c r="G183" s="57"/>
      <c r="H183" s="57"/>
      <c r="I183" s="57"/>
    </row>
    <row r="184" spans="1:9" x14ac:dyDescent="0.2">
      <c r="A184" s="57"/>
      <c r="B184" s="57"/>
      <c r="C184" s="57"/>
      <c r="D184" s="57"/>
      <c r="E184" s="11"/>
      <c r="G184" s="57"/>
      <c r="H184" s="57"/>
      <c r="I184" s="57"/>
    </row>
    <row r="185" spans="1:9" x14ac:dyDescent="0.2">
      <c r="A185" s="57"/>
      <c r="B185" s="57"/>
      <c r="C185" s="57"/>
      <c r="D185" s="57"/>
      <c r="E185" s="11"/>
      <c r="G185" s="57"/>
      <c r="H185" s="57"/>
      <c r="I185" s="57"/>
    </row>
    <row r="186" spans="1:9" x14ac:dyDescent="0.2">
      <c r="A186" s="57"/>
      <c r="B186" s="57"/>
      <c r="C186" s="57"/>
      <c r="D186" s="57"/>
      <c r="E186" s="11"/>
      <c r="G186" s="57"/>
      <c r="H186" s="57"/>
      <c r="I186" s="57"/>
    </row>
    <row r="187" spans="1:9" x14ac:dyDescent="0.2">
      <c r="A187" s="57"/>
      <c r="B187" s="57"/>
      <c r="C187" s="57"/>
      <c r="D187" s="57"/>
      <c r="E187" s="11"/>
      <c r="G187" s="57"/>
      <c r="H187" s="57"/>
      <c r="I187" s="57"/>
    </row>
    <row r="188" spans="1:9" x14ac:dyDescent="0.2">
      <c r="A188" s="57"/>
      <c r="B188" s="57"/>
      <c r="C188" s="57"/>
      <c r="D188" s="57"/>
      <c r="E188" s="11"/>
      <c r="G188" s="57"/>
      <c r="H188" s="57"/>
      <c r="I188" s="57"/>
    </row>
    <row r="189" spans="1:9" x14ac:dyDescent="0.2">
      <c r="A189" s="57"/>
      <c r="B189" s="57"/>
      <c r="C189" s="57"/>
      <c r="D189" s="57"/>
      <c r="E189" s="11"/>
      <c r="G189" s="57"/>
      <c r="H189" s="57"/>
      <c r="I189" s="57"/>
    </row>
    <row r="190" spans="1:9" x14ac:dyDescent="0.2">
      <c r="A190" s="57"/>
      <c r="B190" s="57"/>
      <c r="C190" s="57"/>
      <c r="D190" s="57"/>
      <c r="E190" s="11"/>
      <c r="G190" s="57"/>
      <c r="H190" s="57"/>
      <c r="I190" s="57"/>
    </row>
    <row r="191" spans="1:9" x14ac:dyDescent="0.2">
      <c r="A191" s="57"/>
      <c r="B191" s="57"/>
      <c r="C191" s="57"/>
      <c r="D191" s="57"/>
      <c r="E191" s="11"/>
      <c r="G191" s="57"/>
      <c r="H191" s="57"/>
      <c r="I191" s="57"/>
    </row>
    <row r="192" spans="1:9" x14ac:dyDescent="0.2">
      <c r="A192" s="57"/>
      <c r="B192" s="57"/>
      <c r="C192" s="57"/>
      <c r="D192" s="57"/>
      <c r="E192" s="11"/>
      <c r="G192" s="57"/>
      <c r="H192" s="57"/>
      <c r="I192" s="57"/>
    </row>
    <row r="193" spans="1:9" x14ac:dyDescent="0.2">
      <c r="A193" s="57"/>
      <c r="B193" s="57"/>
      <c r="C193" s="57"/>
      <c r="D193" s="57"/>
      <c r="E193" s="11"/>
      <c r="G193" s="57"/>
      <c r="H193" s="57"/>
      <c r="I193" s="57"/>
    </row>
    <row r="194" spans="1:9" x14ac:dyDescent="0.2">
      <c r="A194" s="57"/>
      <c r="B194" s="57"/>
      <c r="C194" s="57"/>
      <c r="D194" s="57"/>
      <c r="E194" s="11"/>
      <c r="G194" s="57"/>
      <c r="H194" s="57"/>
      <c r="I194" s="57"/>
    </row>
    <row r="195" spans="1:9" x14ac:dyDescent="0.2">
      <c r="A195" s="57"/>
      <c r="B195" s="57"/>
      <c r="C195" s="57"/>
      <c r="D195" s="57"/>
      <c r="E195" s="11"/>
      <c r="G195" s="57"/>
      <c r="H195" s="57"/>
      <c r="I195" s="57"/>
    </row>
    <row r="196" spans="1:9" x14ac:dyDescent="0.2">
      <c r="A196" s="57"/>
      <c r="B196" s="57"/>
      <c r="C196" s="57"/>
      <c r="D196" s="57"/>
      <c r="E196" s="11"/>
      <c r="G196" s="57"/>
      <c r="H196" s="57"/>
      <c r="I196" s="57"/>
    </row>
    <row r="197" spans="1:9" x14ac:dyDescent="0.2">
      <c r="A197" s="57"/>
      <c r="B197" s="57"/>
      <c r="C197" s="57"/>
      <c r="D197" s="57"/>
      <c r="E197" s="11"/>
      <c r="G197" s="57"/>
      <c r="H197" s="57"/>
      <c r="I197" s="57"/>
    </row>
    <row r="198" spans="1:9" x14ac:dyDescent="0.2">
      <c r="A198" s="57"/>
      <c r="B198" s="57"/>
      <c r="C198" s="57"/>
      <c r="D198" s="57"/>
      <c r="E198" s="11"/>
      <c r="G198" s="57"/>
      <c r="H198" s="57"/>
      <c r="I198" s="57"/>
    </row>
    <row r="199" spans="1:9" x14ac:dyDescent="0.2">
      <c r="A199" s="57"/>
      <c r="B199" s="57"/>
      <c r="C199" s="57"/>
      <c r="D199" s="57"/>
      <c r="E199" s="11"/>
      <c r="G199" s="57"/>
      <c r="H199" s="57"/>
      <c r="I199" s="57"/>
    </row>
    <row r="200" spans="1:9" x14ac:dyDescent="0.2">
      <c r="A200" s="57"/>
      <c r="B200" s="57"/>
      <c r="C200" s="57"/>
      <c r="D200" s="57"/>
      <c r="E200" s="11"/>
      <c r="G200" s="57"/>
      <c r="H200" s="57"/>
      <c r="I200" s="57"/>
    </row>
    <row r="201" spans="1:9" x14ac:dyDescent="0.2">
      <c r="A201" s="57"/>
      <c r="B201" s="57"/>
      <c r="C201" s="57"/>
      <c r="D201" s="57"/>
      <c r="E201" s="11"/>
      <c r="G201" s="57"/>
      <c r="H201" s="57"/>
      <c r="I201" s="57"/>
    </row>
    <row r="202" spans="1:9" x14ac:dyDescent="0.2">
      <c r="A202" s="57"/>
      <c r="B202" s="57"/>
      <c r="C202" s="57"/>
      <c r="D202" s="57"/>
      <c r="E202" s="11"/>
      <c r="G202" s="57"/>
      <c r="H202" s="57"/>
      <c r="I202" s="57"/>
    </row>
    <row r="203" spans="1:9" x14ac:dyDescent="0.2">
      <c r="A203" s="57"/>
      <c r="B203" s="57"/>
      <c r="C203" s="57"/>
      <c r="D203" s="57"/>
      <c r="E203" s="11"/>
      <c r="G203" s="57"/>
      <c r="H203" s="57"/>
      <c r="I203" s="57"/>
    </row>
    <row r="204" spans="1:9" x14ac:dyDescent="0.2">
      <c r="A204" s="57"/>
      <c r="B204" s="57"/>
      <c r="C204" s="57"/>
      <c r="D204" s="57"/>
      <c r="E204" s="11"/>
      <c r="G204" s="57"/>
      <c r="H204" s="57"/>
      <c r="I204" s="57"/>
    </row>
    <row r="205" spans="1:9" x14ac:dyDescent="0.2">
      <c r="A205" s="57"/>
      <c r="B205" s="57"/>
      <c r="C205" s="57"/>
      <c r="D205" s="57"/>
      <c r="E205" s="11"/>
      <c r="G205" s="57"/>
      <c r="H205" s="57"/>
      <c r="I205" s="57"/>
    </row>
    <row r="206" spans="1:9" x14ac:dyDescent="0.2">
      <c r="A206" s="57"/>
      <c r="B206" s="57"/>
      <c r="C206" s="57"/>
      <c r="D206" s="57"/>
      <c r="E206" s="11"/>
      <c r="G206" s="57"/>
      <c r="H206" s="57"/>
      <c r="I206" s="57"/>
    </row>
    <row r="207" spans="1:9" x14ac:dyDescent="0.2">
      <c r="A207" s="57"/>
      <c r="B207" s="57"/>
      <c r="C207" s="57"/>
      <c r="D207" s="57"/>
      <c r="E207" s="11"/>
      <c r="G207" s="57"/>
      <c r="H207" s="57"/>
      <c r="I207" s="57"/>
    </row>
    <row r="208" spans="1:9" x14ac:dyDescent="0.2">
      <c r="A208" s="57"/>
      <c r="B208" s="57"/>
      <c r="C208" s="57"/>
      <c r="D208" s="57"/>
      <c r="E208" s="11"/>
      <c r="G208" s="57"/>
      <c r="H208" s="57"/>
      <c r="I208" s="57"/>
    </row>
    <row r="209" spans="1:9" x14ac:dyDescent="0.2">
      <c r="A209" s="57"/>
      <c r="B209" s="57"/>
      <c r="C209" s="57"/>
      <c r="D209" s="57"/>
      <c r="E209" s="11"/>
      <c r="G209" s="57"/>
      <c r="H209" s="57"/>
      <c r="I209" s="57"/>
    </row>
    <row r="210" spans="1:9" x14ac:dyDescent="0.2">
      <c r="A210" s="57"/>
      <c r="B210" s="57"/>
      <c r="C210" s="57"/>
      <c r="D210" s="57"/>
      <c r="E210" s="11"/>
      <c r="G210" s="57"/>
      <c r="H210" s="57"/>
      <c r="I210" s="57"/>
    </row>
    <row r="211" spans="1:9" x14ac:dyDescent="0.2">
      <c r="A211" s="57"/>
      <c r="B211" s="57"/>
      <c r="C211" s="57"/>
      <c r="D211" s="57"/>
      <c r="E211" s="11"/>
      <c r="G211" s="57"/>
      <c r="H211" s="57"/>
      <c r="I211" s="57"/>
    </row>
    <row r="212" spans="1:9" x14ac:dyDescent="0.2">
      <c r="A212" s="57"/>
      <c r="B212" s="57"/>
      <c r="C212" s="57"/>
      <c r="D212" s="57"/>
      <c r="E212" s="11"/>
      <c r="G212" s="57"/>
      <c r="H212" s="57"/>
      <c r="I212" s="57"/>
    </row>
    <row r="213" spans="1:9" x14ac:dyDescent="0.2">
      <c r="A213" s="57"/>
      <c r="B213" s="57"/>
      <c r="C213" s="57"/>
      <c r="D213" s="57"/>
      <c r="E213" s="11"/>
      <c r="G213" s="57"/>
      <c r="H213" s="57"/>
      <c r="I213" s="57"/>
    </row>
    <row r="214" spans="1:9" x14ac:dyDescent="0.2">
      <c r="A214" s="57"/>
      <c r="B214" s="57"/>
      <c r="C214" s="57"/>
      <c r="D214" s="57"/>
      <c r="E214" s="11"/>
      <c r="G214" s="57"/>
      <c r="H214" s="57"/>
      <c r="I214" s="57"/>
    </row>
    <row r="215" spans="1:9" x14ac:dyDescent="0.2">
      <c r="A215" s="57"/>
      <c r="B215" s="57"/>
      <c r="C215" s="57"/>
      <c r="D215" s="57"/>
      <c r="E215" s="11"/>
      <c r="G215" s="57"/>
      <c r="H215" s="57"/>
      <c r="I215" s="57"/>
    </row>
    <row r="216" spans="1:9" x14ac:dyDescent="0.2">
      <c r="A216" s="57"/>
      <c r="B216" s="57"/>
      <c r="C216" s="57"/>
      <c r="D216" s="57"/>
      <c r="E216" s="11"/>
      <c r="G216" s="57"/>
      <c r="H216" s="57"/>
      <c r="I216" s="57"/>
    </row>
    <row r="217" spans="1:9" x14ac:dyDescent="0.2">
      <c r="A217" s="57"/>
      <c r="B217" s="57"/>
      <c r="C217" s="57"/>
      <c r="D217" s="57"/>
      <c r="E217" s="11"/>
      <c r="G217" s="57"/>
      <c r="H217" s="57"/>
      <c r="I217" s="57"/>
    </row>
    <row r="218" spans="1:9" x14ac:dyDescent="0.2">
      <c r="A218" s="57"/>
      <c r="B218" s="57"/>
      <c r="C218" s="57"/>
      <c r="D218" s="57"/>
      <c r="E218" s="11"/>
      <c r="G218" s="57"/>
      <c r="H218" s="57"/>
      <c r="I218" s="57"/>
    </row>
    <row r="219" spans="1:9" x14ac:dyDescent="0.2">
      <c r="A219" s="57"/>
      <c r="B219" s="57"/>
      <c r="C219" s="57"/>
      <c r="D219" s="57"/>
      <c r="E219" s="11"/>
      <c r="G219" s="57"/>
      <c r="H219" s="57"/>
      <c r="I219" s="57"/>
    </row>
    <row r="220" spans="1:9" x14ac:dyDescent="0.2">
      <c r="A220" s="57"/>
      <c r="B220" s="57"/>
      <c r="C220" s="57"/>
      <c r="D220" s="57"/>
      <c r="E220" s="11"/>
      <c r="G220" s="57"/>
      <c r="H220" s="57"/>
      <c r="I220" s="57"/>
    </row>
    <row r="221" spans="1:9" x14ac:dyDescent="0.2">
      <c r="A221" s="57"/>
      <c r="B221" s="57"/>
      <c r="C221" s="57"/>
      <c r="D221" s="57"/>
      <c r="E221" s="11"/>
      <c r="G221" s="57"/>
      <c r="H221" s="57"/>
      <c r="I221" s="57"/>
    </row>
    <row r="222" spans="1:9" x14ac:dyDescent="0.2">
      <c r="A222" s="57"/>
      <c r="B222" s="57"/>
      <c r="C222" s="57"/>
      <c r="D222" s="57"/>
      <c r="E222" s="11"/>
      <c r="G222" s="57"/>
      <c r="H222" s="57"/>
      <c r="I222" s="57"/>
    </row>
    <row r="223" spans="1:9" x14ac:dyDescent="0.2">
      <c r="A223" s="57"/>
      <c r="B223" s="57"/>
      <c r="C223" s="57"/>
      <c r="D223" s="57"/>
      <c r="E223" s="11"/>
      <c r="G223" s="57"/>
      <c r="H223" s="57"/>
      <c r="I223" s="57"/>
    </row>
    <row r="224" spans="1:9" x14ac:dyDescent="0.2">
      <c r="A224" s="57"/>
      <c r="B224" s="57"/>
      <c r="C224" s="57"/>
      <c r="D224" s="57"/>
      <c r="E224" s="11"/>
      <c r="G224" s="57"/>
      <c r="H224" s="57"/>
      <c r="I224" s="57"/>
    </row>
    <row r="225" spans="1:9" x14ac:dyDescent="0.2">
      <c r="A225" s="57"/>
      <c r="B225" s="57"/>
      <c r="C225" s="57"/>
      <c r="D225" s="57"/>
      <c r="E225" s="11"/>
      <c r="G225" s="57"/>
      <c r="H225" s="57"/>
      <c r="I225" s="57"/>
    </row>
    <row r="226" spans="1:9" x14ac:dyDescent="0.2">
      <c r="A226" s="57"/>
      <c r="B226" s="57"/>
      <c r="C226" s="57"/>
      <c r="D226" s="57"/>
      <c r="E226" s="11"/>
      <c r="G226" s="57"/>
      <c r="H226" s="57"/>
      <c r="I226" s="57"/>
    </row>
    <row r="227" spans="1:9" x14ac:dyDescent="0.2">
      <c r="A227" s="57"/>
      <c r="B227" s="57"/>
      <c r="C227" s="57"/>
      <c r="D227" s="57"/>
      <c r="E227" s="11"/>
      <c r="G227" s="57"/>
      <c r="H227" s="57"/>
      <c r="I227" s="57"/>
    </row>
    <row r="228" spans="1:9" x14ac:dyDescent="0.2">
      <c r="A228" s="57"/>
      <c r="B228" s="57"/>
      <c r="C228" s="57"/>
      <c r="D228" s="57"/>
      <c r="E228" s="11"/>
      <c r="G228" s="57"/>
      <c r="H228" s="57"/>
      <c r="I228" s="57"/>
    </row>
    <row r="229" spans="1:9" x14ac:dyDescent="0.2">
      <c r="A229" s="57"/>
      <c r="B229" s="57"/>
      <c r="C229" s="57"/>
      <c r="D229" s="57"/>
      <c r="E229" s="11"/>
      <c r="G229" s="57"/>
      <c r="H229" s="57"/>
      <c r="I229" s="57"/>
    </row>
    <row r="230" spans="1:9" x14ac:dyDescent="0.2">
      <c r="A230" s="57"/>
      <c r="B230" s="57"/>
      <c r="C230" s="57"/>
      <c r="D230" s="57"/>
      <c r="E230" s="11"/>
      <c r="G230" s="57"/>
      <c r="H230" s="57"/>
      <c r="I230" s="57"/>
    </row>
    <row r="231" spans="1:9" x14ac:dyDescent="0.2">
      <c r="A231" s="57"/>
      <c r="B231" s="57"/>
      <c r="C231" s="57"/>
      <c r="D231" s="57"/>
      <c r="E231" s="11"/>
      <c r="G231" s="57"/>
      <c r="H231" s="57"/>
      <c r="I231" s="57"/>
    </row>
    <row r="232" spans="1:9" x14ac:dyDescent="0.2">
      <c r="A232" s="57"/>
      <c r="B232" s="57"/>
      <c r="C232" s="57"/>
      <c r="D232" s="57"/>
      <c r="E232" s="11"/>
      <c r="G232" s="57"/>
      <c r="H232" s="57"/>
      <c r="I232" s="57"/>
    </row>
    <row r="233" spans="1:9" x14ac:dyDescent="0.2">
      <c r="A233" s="57"/>
      <c r="B233" s="57"/>
      <c r="C233" s="57"/>
      <c r="D233" s="57"/>
      <c r="E233" s="11"/>
      <c r="G233" s="57"/>
      <c r="H233" s="57"/>
      <c r="I233" s="57"/>
    </row>
    <row r="234" spans="1:9" x14ac:dyDescent="0.2">
      <c r="A234" s="57"/>
      <c r="B234" s="57"/>
      <c r="C234" s="57"/>
      <c r="D234" s="57"/>
      <c r="E234" s="11"/>
      <c r="G234" s="57"/>
      <c r="H234" s="57"/>
      <c r="I234" s="57"/>
    </row>
    <row r="235" spans="1:9" x14ac:dyDescent="0.2">
      <c r="A235" s="57"/>
      <c r="B235" s="57"/>
      <c r="C235" s="57"/>
      <c r="D235" s="57"/>
      <c r="E235" s="11"/>
      <c r="G235" s="57"/>
      <c r="H235" s="57"/>
      <c r="I235" s="57"/>
    </row>
    <row r="236" spans="1:9" x14ac:dyDescent="0.2">
      <c r="A236" s="57"/>
      <c r="B236" s="57"/>
      <c r="C236" s="57"/>
      <c r="D236" s="57"/>
      <c r="E236" s="11"/>
      <c r="G236" s="57"/>
      <c r="H236" s="57"/>
      <c r="I236" s="57"/>
    </row>
    <row r="237" spans="1:9" x14ac:dyDescent="0.2">
      <c r="A237" s="57"/>
      <c r="B237" s="57"/>
      <c r="C237" s="57"/>
      <c r="D237" s="57"/>
      <c r="E237" s="11"/>
      <c r="G237" s="57"/>
      <c r="H237" s="57"/>
      <c r="I237" s="57"/>
    </row>
    <row r="238" spans="1:9" x14ac:dyDescent="0.2">
      <c r="A238" s="57"/>
      <c r="B238" s="57"/>
      <c r="C238" s="57"/>
      <c r="D238" s="57"/>
      <c r="E238" s="11"/>
      <c r="G238" s="57"/>
      <c r="H238" s="57"/>
      <c r="I238" s="57"/>
    </row>
    <row r="239" spans="1:9" x14ac:dyDescent="0.2">
      <c r="A239" s="57"/>
      <c r="B239" s="57"/>
      <c r="C239" s="57"/>
      <c r="D239" s="57"/>
      <c r="E239" s="11"/>
      <c r="G239" s="57"/>
      <c r="H239" s="57"/>
      <c r="I239" s="57"/>
    </row>
  </sheetData>
  <mergeCells count="1">
    <mergeCell ref="A1:F1"/>
  </mergeCells>
  <conditionalFormatting sqref="F2:F3">
    <cfRule type="cellIs" dxfId="23" priority="4" stopIfTrue="1" operator="between">
      <formula>0.009</formula>
      <formula>-0.009</formula>
    </cfRule>
  </conditionalFormatting>
  <conditionalFormatting sqref="F5:F131">
    <cfRule type="cellIs" dxfId="22" priority="1" stopIfTrue="1" operator="between">
      <formula>0.009</formula>
      <formula>-0.009</formula>
    </cfRule>
  </conditionalFormatting>
  <conditionalFormatting sqref="F231:F65541">
    <cfRule type="cellIs" dxfId="21" priority="3" stopIfTrue="1" operator="between">
      <formula>0.009</formula>
      <formula>-0.009</formula>
    </cfRule>
  </conditionalFormatting>
  <hyperlinks>
    <hyperlink ref="A92" r:id="rId1" xr:uid="{1F54D869-820B-44F0-83D2-1356191D0BF0}"/>
    <hyperlink ref="A91" r:id="rId2" xr:uid="{270A7837-C55B-405C-BF9D-A4BD744DDD26}"/>
  </hyperlinks>
  <pageMargins left="0.7" right="0.7" top="0.75" bottom="0.75" header="0.3" footer="0.3"/>
  <pageSetup paperSize="9" orientation="portrait" r:id="rId3"/>
  <headerFooter>
    <oddFooter>&amp;C&amp;1#&amp;"Calibri"&amp;10&amp;K000000PUBLIC</oddFooter>
    <evenFooter>&amp;LPUBLIC</evenFooter>
    <firstFooter>&amp;LPUBLIC</firstFooter>
  </headerFooter>
  <drawing r:id="rId4"/>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271"/>
  <sheetViews>
    <sheetView workbookViewId="0">
      <selection sqref="A1:F1"/>
    </sheetView>
  </sheetViews>
  <sheetFormatPr defaultColWidth="9.140625" defaultRowHeight="11.25" x14ac:dyDescent="0.2"/>
  <cols>
    <col min="1" max="1" width="37.5703125" style="7" bestFit="1" customWidth="1"/>
    <col min="2" max="2" width="33.5703125" style="7" bestFit="1" customWidth="1"/>
    <col min="3" max="3" width="18.85546875" style="7" bestFit="1" customWidth="1"/>
    <col min="4" max="4" width="26.42578125" style="7" customWidth="1"/>
    <col min="5" max="5" width="26" style="10" customWidth="1"/>
    <col min="6" max="6" width="13.5703125" style="11" bestFit="1" customWidth="1"/>
    <col min="7" max="16384" width="9.140625" style="7"/>
  </cols>
  <sheetData>
    <row r="1" spans="1:8" s="1" customFormat="1" ht="15" x14ac:dyDescent="0.2">
      <c r="A1" s="110" t="s">
        <v>968</v>
      </c>
      <c r="B1" s="111"/>
      <c r="C1" s="111"/>
      <c r="D1" s="111"/>
      <c r="E1" s="111"/>
      <c r="F1" s="111"/>
    </row>
    <row r="2" spans="1:8" s="1" customFormat="1" ht="12" x14ac:dyDescent="0.2">
      <c r="E2" s="5"/>
      <c r="F2" s="9"/>
    </row>
    <row r="3" spans="1:8" s="1" customFormat="1" ht="12" x14ac:dyDescent="0.2">
      <c r="A3" s="8" t="s">
        <v>7</v>
      </c>
      <c r="B3" s="2"/>
      <c r="C3" s="3"/>
      <c r="D3" s="3"/>
      <c r="E3" s="4"/>
      <c r="F3" s="9"/>
    </row>
    <row r="4" spans="1:8" s="1" customFormat="1" ht="33.75" x14ac:dyDescent="0.2">
      <c r="A4" s="6" t="s">
        <v>2</v>
      </c>
      <c r="B4" s="6" t="s">
        <v>0</v>
      </c>
      <c r="C4" s="13" t="s">
        <v>1</v>
      </c>
      <c r="D4" s="52" t="s">
        <v>6</v>
      </c>
      <c r="E4" s="12" t="s">
        <v>3</v>
      </c>
    </row>
    <row r="5" spans="1:8" x14ac:dyDescent="0.2">
      <c r="A5" s="16" t="s">
        <v>565</v>
      </c>
      <c r="B5" s="17"/>
      <c r="C5" s="17"/>
      <c r="D5" s="18"/>
      <c r="E5" s="19"/>
      <c r="F5" s="7"/>
    </row>
    <row r="6" spans="1:8" x14ac:dyDescent="0.2">
      <c r="A6" s="21" t="s">
        <v>935</v>
      </c>
      <c r="B6" s="21" t="s">
        <v>934</v>
      </c>
      <c r="C6" s="24">
        <v>4685690.9179999996</v>
      </c>
      <c r="D6" s="22">
        <v>438797.55017</v>
      </c>
      <c r="E6" s="23">
        <v>98.904082661330904</v>
      </c>
      <c r="F6" s="7"/>
    </row>
    <row r="7" spans="1:8" x14ac:dyDescent="0.2">
      <c r="A7" s="20" t="s">
        <v>27</v>
      </c>
      <c r="B7" s="20"/>
      <c r="C7" s="20"/>
      <c r="D7" s="25">
        <f>SUM(D6:D6)</f>
        <v>438797.55017</v>
      </c>
      <c r="E7" s="26">
        <f>SUM(E6:E6)</f>
        <v>98.904082661330904</v>
      </c>
      <c r="F7" s="14"/>
      <c r="G7" s="14"/>
      <c r="H7" s="14"/>
    </row>
    <row r="8" spans="1:8" x14ac:dyDescent="0.2">
      <c r="A8" s="21"/>
      <c r="B8" s="21"/>
      <c r="C8" s="21"/>
      <c r="D8" s="22"/>
      <c r="E8" s="23"/>
      <c r="F8" s="7"/>
    </row>
    <row r="9" spans="1:8" x14ac:dyDescent="0.2">
      <c r="A9" s="20" t="s">
        <v>37</v>
      </c>
      <c r="B9" s="20"/>
      <c r="C9" s="20"/>
      <c r="D9" s="25">
        <f>D7</f>
        <v>438797.55017</v>
      </c>
      <c r="E9" s="26">
        <f>E7</f>
        <v>98.904082661330904</v>
      </c>
      <c r="F9" s="14"/>
      <c r="G9" s="14"/>
      <c r="H9" s="14"/>
    </row>
    <row r="10" spans="1:8" x14ac:dyDescent="0.2">
      <c r="A10" s="20"/>
      <c r="B10" s="20"/>
      <c r="C10" s="20"/>
      <c r="D10" s="25"/>
      <c r="E10" s="26"/>
      <c r="F10" s="14"/>
      <c r="G10" s="14"/>
      <c r="H10" s="14"/>
    </row>
    <row r="11" spans="1:8" x14ac:dyDescent="0.2">
      <c r="A11" s="20" t="s">
        <v>39</v>
      </c>
      <c r="B11" s="20"/>
      <c r="C11" s="20"/>
      <c r="D11" s="25">
        <f>D13-(D7)</f>
        <v>4862.143507700006</v>
      </c>
      <c r="E11" s="26">
        <f>E13-(E7)</f>
        <v>1.0959173386690964</v>
      </c>
      <c r="F11" s="14"/>
      <c r="G11" s="14"/>
      <c r="H11" s="14"/>
    </row>
    <row r="12" spans="1:8" x14ac:dyDescent="0.2">
      <c r="A12" s="20"/>
      <c r="B12" s="20"/>
      <c r="C12" s="20"/>
      <c r="D12" s="25"/>
      <c r="E12" s="26"/>
      <c r="F12" s="14"/>
      <c r="G12" s="14"/>
      <c r="H12" s="14"/>
    </row>
    <row r="13" spans="1:8" x14ac:dyDescent="0.2">
      <c r="A13" s="27" t="s">
        <v>38</v>
      </c>
      <c r="B13" s="27"/>
      <c r="C13" s="27"/>
      <c r="D13" s="28">
        <v>443659.69367770001</v>
      </c>
      <c r="E13" s="29">
        <v>100</v>
      </c>
      <c r="F13" s="14"/>
      <c r="G13" s="14"/>
      <c r="H13" s="14"/>
    </row>
    <row r="15" spans="1:8" x14ac:dyDescent="0.2">
      <c r="A15" s="14" t="s">
        <v>41</v>
      </c>
    </row>
    <row r="16" spans="1:8" x14ac:dyDescent="0.2">
      <c r="A16" s="14" t="s">
        <v>42</v>
      </c>
    </row>
    <row r="17" spans="1:9" x14ac:dyDescent="0.2">
      <c r="A17" s="14" t="s">
        <v>43</v>
      </c>
      <c r="B17" s="14"/>
      <c r="C17" s="30" t="s">
        <v>987</v>
      </c>
      <c r="D17" s="30" t="s">
        <v>44</v>
      </c>
    </row>
    <row r="18" spans="1:9" x14ac:dyDescent="0.2">
      <c r="A18" s="7" t="s">
        <v>46</v>
      </c>
      <c r="C18" s="31">
        <v>65.124099999999999</v>
      </c>
      <c r="D18" s="31">
        <v>81.435199999999995</v>
      </c>
    </row>
    <row r="19" spans="1:9" x14ac:dyDescent="0.2">
      <c r="A19" s="7" t="s">
        <v>47</v>
      </c>
      <c r="C19" s="31">
        <v>65.124099999999999</v>
      </c>
      <c r="D19" s="31">
        <v>81.435199999999995</v>
      </c>
    </row>
    <row r="20" spans="1:9" x14ac:dyDescent="0.2">
      <c r="A20" s="7" t="s">
        <v>48</v>
      </c>
      <c r="C20" s="31">
        <v>73.383799999999994</v>
      </c>
      <c r="D20" s="31">
        <v>92.198300000000003</v>
      </c>
    </row>
    <row r="21" spans="1:9" x14ac:dyDescent="0.2">
      <c r="A21" s="7" t="s">
        <v>49</v>
      </c>
      <c r="C21" s="31">
        <v>73.383799999999994</v>
      </c>
      <c r="D21" s="31">
        <v>92.198300000000003</v>
      </c>
    </row>
    <row r="23" spans="1:9" x14ac:dyDescent="0.2">
      <c r="A23" s="7" t="s">
        <v>54</v>
      </c>
    </row>
    <row r="24" spans="1:9" x14ac:dyDescent="0.2">
      <c r="A24" s="7" t="s">
        <v>988</v>
      </c>
    </row>
    <row r="26" spans="1:9" x14ac:dyDescent="0.2">
      <c r="A26" s="14" t="s">
        <v>50</v>
      </c>
      <c r="D26" s="30" t="s">
        <v>56</v>
      </c>
    </row>
    <row r="28" spans="1:9" x14ac:dyDescent="0.2">
      <c r="A28" s="14" t="s">
        <v>281</v>
      </c>
      <c r="D28" s="36">
        <v>7.4284352915652083E-3</v>
      </c>
    </row>
    <row r="30" spans="1:9" x14ac:dyDescent="0.2">
      <c r="A30" s="14" t="s">
        <v>957</v>
      </c>
      <c r="D30" s="30" t="s">
        <v>56</v>
      </c>
    </row>
    <row r="32" spans="1:9" x14ac:dyDescent="0.2">
      <c r="A32" s="56" t="s">
        <v>958</v>
      </c>
      <c r="B32" s="57"/>
      <c r="C32" s="57"/>
      <c r="D32" s="57"/>
      <c r="E32" s="11"/>
      <c r="F32" s="57"/>
      <c r="G32" s="57"/>
      <c r="H32" s="57"/>
      <c r="I32" s="57"/>
    </row>
    <row r="33" spans="1:9" x14ac:dyDescent="0.2">
      <c r="A33" s="66"/>
      <c r="B33" s="57"/>
      <c r="C33" s="57"/>
      <c r="D33" s="57"/>
      <c r="E33" s="11"/>
      <c r="F33" s="57"/>
      <c r="G33" s="57"/>
      <c r="H33" s="57"/>
      <c r="I33" s="57"/>
    </row>
    <row r="34" spans="1:9" x14ac:dyDescent="0.2">
      <c r="A34" s="56" t="s">
        <v>993</v>
      </c>
      <c r="B34" s="57"/>
      <c r="C34" s="57"/>
      <c r="D34" s="57"/>
      <c r="E34" s="11"/>
      <c r="F34" s="57"/>
      <c r="G34" s="57"/>
      <c r="H34" s="57"/>
      <c r="I34" s="57"/>
    </row>
    <row r="35" spans="1:9" x14ac:dyDescent="0.2">
      <c r="A35" s="66"/>
      <c r="B35" s="57"/>
      <c r="C35" s="57"/>
      <c r="D35" s="57"/>
      <c r="E35" s="11"/>
      <c r="F35" s="57"/>
      <c r="G35" s="57"/>
      <c r="H35" s="57"/>
      <c r="I35" s="57"/>
    </row>
    <row r="36" spans="1:9" x14ac:dyDescent="0.2">
      <c r="A36" s="57"/>
      <c r="B36" s="57"/>
      <c r="C36" s="57"/>
      <c r="D36" s="57"/>
      <c r="E36" s="11"/>
      <c r="F36" s="57"/>
      <c r="G36" s="57"/>
      <c r="H36" s="57"/>
      <c r="I36" s="57"/>
    </row>
    <row r="37" spans="1:9" x14ac:dyDescent="0.2">
      <c r="A37" s="57"/>
      <c r="B37" s="57"/>
      <c r="C37" s="57"/>
      <c r="D37" s="57"/>
      <c r="E37" s="11"/>
      <c r="F37" s="57"/>
      <c r="G37" s="57"/>
      <c r="H37" s="57"/>
      <c r="I37" s="57"/>
    </row>
    <row r="38" spans="1:9" x14ac:dyDescent="0.2">
      <c r="A38" s="57"/>
      <c r="B38" s="57"/>
      <c r="C38" s="57"/>
      <c r="D38" s="57"/>
      <c r="E38" s="11"/>
      <c r="F38" s="57"/>
      <c r="G38" s="57"/>
      <c r="H38" s="57"/>
      <c r="I38" s="57"/>
    </row>
    <row r="39" spans="1:9" x14ac:dyDescent="0.2">
      <c r="A39" s="57"/>
      <c r="B39" s="57"/>
      <c r="C39" s="57"/>
      <c r="D39" s="57"/>
      <c r="E39" s="11"/>
      <c r="F39" s="57"/>
      <c r="G39" s="57"/>
      <c r="H39" s="57"/>
      <c r="I39" s="57"/>
    </row>
    <row r="40" spans="1:9" x14ac:dyDescent="0.2">
      <c r="A40" s="57"/>
      <c r="B40" s="57"/>
      <c r="C40" s="57"/>
      <c r="D40" s="57"/>
      <c r="E40" s="11"/>
      <c r="F40" s="57"/>
      <c r="G40" s="57"/>
      <c r="H40" s="57"/>
      <c r="I40" s="57"/>
    </row>
    <row r="41" spans="1:9" x14ac:dyDescent="0.2">
      <c r="A41" s="57"/>
      <c r="B41" s="57"/>
      <c r="C41" s="57"/>
      <c r="D41" s="57"/>
      <c r="E41" s="11"/>
      <c r="F41" s="57"/>
      <c r="G41" s="57"/>
      <c r="H41" s="57"/>
      <c r="I41" s="57"/>
    </row>
    <row r="42" spans="1:9" x14ac:dyDescent="0.2">
      <c r="A42" s="57"/>
      <c r="B42" s="57"/>
      <c r="C42" s="57"/>
      <c r="D42" s="57"/>
      <c r="E42" s="11"/>
      <c r="F42" s="57"/>
      <c r="G42" s="57"/>
      <c r="H42" s="57"/>
      <c r="I42" s="57"/>
    </row>
    <row r="43" spans="1:9" x14ac:dyDescent="0.2">
      <c r="A43" s="57"/>
      <c r="B43" s="57"/>
      <c r="C43" s="57"/>
      <c r="D43" s="57"/>
      <c r="E43" s="11"/>
      <c r="F43" s="57"/>
      <c r="G43" s="57"/>
      <c r="H43" s="57"/>
      <c r="I43" s="57"/>
    </row>
    <row r="44" spans="1:9" x14ac:dyDescent="0.2">
      <c r="A44" s="57"/>
      <c r="B44" s="57"/>
      <c r="C44" s="57"/>
      <c r="D44" s="57"/>
      <c r="E44" s="11"/>
      <c r="F44" s="57"/>
      <c r="G44" s="57"/>
      <c r="H44" s="57"/>
      <c r="I44" s="57"/>
    </row>
    <row r="45" spans="1:9" x14ac:dyDescent="0.2">
      <c r="A45" s="57"/>
      <c r="B45" s="57"/>
      <c r="C45" s="57"/>
      <c r="D45" s="57"/>
      <c r="E45" s="11"/>
      <c r="F45" s="57"/>
      <c r="G45" s="57"/>
      <c r="H45" s="57"/>
      <c r="I45" s="57"/>
    </row>
    <row r="46" spans="1:9" x14ac:dyDescent="0.2">
      <c r="A46" s="57"/>
      <c r="B46" s="57"/>
      <c r="C46" s="57"/>
      <c r="D46" s="57"/>
      <c r="E46" s="11"/>
      <c r="F46" s="57"/>
      <c r="G46" s="57"/>
      <c r="H46" s="57"/>
      <c r="I46" s="57"/>
    </row>
    <row r="47" spans="1:9" x14ac:dyDescent="0.2">
      <c r="A47" s="57"/>
      <c r="B47" s="57"/>
      <c r="C47" s="57"/>
      <c r="D47" s="57"/>
      <c r="E47" s="11"/>
      <c r="F47" s="57"/>
      <c r="G47" s="57"/>
      <c r="H47" s="57"/>
      <c r="I47" s="57"/>
    </row>
    <row r="48" spans="1:9" x14ac:dyDescent="0.2">
      <c r="A48" s="57"/>
      <c r="B48" s="57"/>
      <c r="C48" s="57"/>
      <c r="D48" s="57"/>
      <c r="E48" s="11"/>
      <c r="F48" s="57"/>
      <c r="G48" s="57"/>
      <c r="H48" s="57"/>
      <c r="I48" s="57"/>
    </row>
    <row r="49" spans="1:9" x14ac:dyDescent="0.2">
      <c r="A49" s="57"/>
      <c r="B49" s="57"/>
      <c r="C49" s="57"/>
      <c r="D49" s="57"/>
      <c r="E49" s="11"/>
      <c r="F49" s="57"/>
      <c r="G49" s="57"/>
      <c r="H49" s="57"/>
      <c r="I49" s="57"/>
    </row>
    <row r="50" spans="1:9" x14ac:dyDescent="0.2">
      <c r="A50" s="57"/>
      <c r="B50" s="57"/>
      <c r="C50" s="57"/>
      <c r="D50" s="57"/>
      <c r="E50" s="11"/>
      <c r="F50" s="57"/>
      <c r="G50" s="57"/>
      <c r="H50" s="57"/>
      <c r="I50" s="57"/>
    </row>
    <row r="51" spans="1:9" x14ac:dyDescent="0.2">
      <c r="A51" s="57"/>
      <c r="B51" s="57"/>
      <c r="C51" s="57"/>
      <c r="D51" s="57"/>
      <c r="E51" s="11"/>
      <c r="F51" s="57"/>
      <c r="G51" s="57"/>
      <c r="H51" s="57"/>
      <c r="I51" s="57"/>
    </row>
    <row r="52" spans="1:9" x14ac:dyDescent="0.2">
      <c r="A52" s="56" t="s">
        <v>1022</v>
      </c>
      <c r="B52" s="57"/>
      <c r="C52" s="57"/>
      <c r="D52" s="57"/>
      <c r="E52" s="11"/>
      <c r="F52" s="57"/>
      <c r="G52" s="57"/>
      <c r="H52" s="57"/>
      <c r="I52" s="57"/>
    </row>
    <row r="53" spans="1:9" x14ac:dyDescent="0.2">
      <c r="A53" s="57"/>
      <c r="B53" s="57"/>
      <c r="C53" s="57"/>
      <c r="D53" s="57"/>
      <c r="E53" s="11"/>
      <c r="F53" s="57"/>
      <c r="G53" s="57"/>
      <c r="H53" s="57"/>
      <c r="I53" s="57"/>
    </row>
    <row r="54" spans="1:9" x14ac:dyDescent="0.2">
      <c r="A54" s="56" t="s">
        <v>994</v>
      </c>
      <c r="B54" s="57"/>
      <c r="C54" s="57"/>
      <c r="D54" s="57"/>
      <c r="E54" s="11"/>
      <c r="F54" s="57"/>
      <c r="G54" s="57"/>
      <c r="H54" s="57"/>
      <c r="I54" s="57"/>
    </row>
    <row r="55" spans="1:9" x14ac:dyDescent="0.2">
      <c r="A55" s="57"/>
      <c r="B55" s="57"/>
      <c r="C55" s="57"/>
      <c r="D55" s="57"/>
      <c r="E55" s="11"/>
      <c r="F55" s="57"/>
      <c r="G55" s="57"/>
      <c r="H55" s="57"/>
      <c r="I55" s="57"/>
    </row>
    <row r="56" spans="1:9" x14ac:dyDescent="0.2">
      <c r="A56" s="57"/>
      <c r="B56" s="57"/>
      <c r="C56" s="57"/>
      <c r="D56" s="57"/>
      <c r="E56" s="11"/>
      <c r="F56" s="57"/>
      <c r="G56" s="57"/>
      <c r="H56" s="57"/>
      <c r="I56" s="57"/>
    </row>
    <row r="57" spans="1:9" x14ac:dyDescent="0.2">
      <c r="A57" s="57"/>
      <c r="B57" s="57"/>
      <c r="C57" s="57"/>
      <c r="D57" s="57"/>
      <c r="E57" s="11"/>
      <c r="F57" s="57"/>
      <c r="G57" s="57"/>
      <c r="H57" s="57"/>
      <c r="I57" s="57"/>
    </row>
    <row r="58" spans="1:9" x14ac:dyDescent="0.2">
      <c r="A58" s="57"/>
      <c r="B58" s="57"/>
      <c r="C58" s="57"/>
      <c r="D58" s="57"/>
      <c r="E58" s="11"/>
      <c r="F58" s="57"/>
      <c r="G58" s="57"/>
      <c r="H58" s="57"/>
      <c r="I58" s="57"/>
    </row>
    <row r="59" spans="1:9" x14ac:dyDescent="0.2">
      <c r="A59" s="57"/>
      <c r="B59" s="57"/>
      <c r="C59" s="57"/>
      <c r="D59" s="57"/>
      <c r="E59" s="11"/>
      <c r="F59" s="57"/>
      <c r="G59" s="57"/>
      <c r="H59" s="57"/>
      <c r="I59" s="57"/>
    </row>
    <row r="60" spans="1:9" x14ac:dyDescent="0.2">
      <c r="A60" s="57"/>
      <c r="B60" s="57"/>
      <c r="C60" s="57"/>
      <c r="D60" s="57"/>
      <c r="E60" s="11"/>
      <c r="F60" s="57"/>
      <c r="G60" s="57"/>
      <c r="H60" s="57"/>
      <c r="I60" s="57"/>
    </row>
    <row r="61" spans="1:9" x14ac:dyDescent="0.2">
      <c r="A61" s="57"/>
      <c r="B61" s="57"/>
      <c r="C61" s="57"/>
      <c r="D61" s="57"/>
      <c r="E61" s="11"/>
      <c r="F61" s="57"/>
      <c r="G61" s="57"/>
      <c r="H61" s="57"/>
      <c r="I61" s="57"/>
    </row>
    <row r="62" spans="1:9" x14ac:dyDescent="0.2">
      <c r="A62" s="57"/>
      <c r="B62" s="57"/>
      <c r="C62" s="57"/>
      <c r="D62" s="57"/>
      <c r="E62" s="11"/>
      <c r="F62" s="57"/>
      <c r="G62" s="57"/>
      <c r="H62" s="57"/>
      <c r="I62" s="57"/>
    </row>
    <row r="63" spans="1:9" x14ac:dyDescent="0.2">
      <c r="A63" s="57"/>
      <c r="B63" s="57"/>
      <c r="C63" s="57"/>
      <c r="D63" s="57"/>
      <c r="E63" s="11"/>
      <c r="F63" s="57"/>
      <c r="G63" s="57"/>
      <c r="H63" s="57"/>
      <c r="I63" s="57"/>
    </row>
    <row r="64" spans="1:9" x14ac:dyDescent="0.2">
      <c r="A64" s="57"/>
      <c r="B64" s="57"/>
      <c r="C64" s="57"/>
      <c r="D64" s="57"/>
      <c r="E64" s="11"/>
      <c r="F64" s="57"/>
      <c r="G64" s="57"/>
      <c r="H64" s="57"/>
      <c r="I64" s="57"/>
    </row>
    <row r="65" spans="1:9" x14ac:dyDescent="0.2">
      <c r="A65" s="57"/>
      <c r="B65" s="57"/>
      <c r="C65" s="57"/>
      <c r="D65" s="57"/>
      <c r="E65" s="11"/>
      <c r="F65" s="57"/>
      <c r="G65" s="57"/>
      <c r="H65" s="57"/>
      <c r="I65" s="57"/>
    </row>
    <row r="66" spans="1:9" x14ac:dyDescent="0.2">
      <c r="A66" s="57"/>
      <c r="B66" s="57"/>
      <c r="C66" s="57"/>
      <c r="D66" s="57"/>
      <c r="E66" s="11"/>
      <c r="F66" s="57"/>
      <c r="G66" s="57"/>
      <c r="H66" s="57"/>
      <c r="I66" s="57"/>
    </row>
    <row r="67" spans="1:9" x14ac:dyDescent="0.2">
      <c r="A67" s="57"/>
      <c r="B67" s="57"/>
      <c r="C67" s="57"/>
      <c r="D67" s="57"/>
      <c r="E67" s="11"/>
      <c r="F67" s="57"/>
      <c r="G67" s="57"/>
      <c r="H67" s="57"/>
      <c r="I67" s="57"/>
    </row>
    <row r="68" spans="1:9" x14ac:dyDescent="0.2">
      <c r="A68" s="57"/>
      <c r="B68" s="57"/>
      <c r="C68" s="57"/>
      <c r="D68" s="57"/>
      <c r="E68" s="11"/>
      <c r="F68" s="57"/>
      <c r="G68" s="57"/>
      <c r="H68" s="57"/>
      <c r="I68" s="57"/>
    </row>
    <row r="69" spans="1:9" x14ac:dyDescent="0.2">
      <c r="A69" s="57"/>
      <c r="B69" s="57"/>
      <c r="C69" s="57"/>
      <c r="D69" s="57"/>
      <c r="E69" s="11"/>
      <c r="F69" s="57"/>
      <c r="G69" s="57"/>
      <c r="H69" s="57"/>
      <c r="I69" s="57"/>
    </row>
    <row r="70" spans="1:9" x14ac:dyDescent="0.2">
      <c r="A70" s="57"/>
      <c r="B70" s="57"/>
      <c r="C70" s="57"/>
      <c r="D70" s="57"/>
      <c r="E70" s="11"/>
      <c r="F70" s="57"/>
      <c r="G70" s="57"/>
      <c r="H70" s="57"/>
      <c r="I70" s="57"/>
    </row>
    <row r="71" spans="1:9" x14ac:dyDescent="0.2">
      <c r="A71" s="57"/>
      <c r="B71" s="57"/>
      <c r="C71" s="57"/>
      <c r="D71" s="57"/>
      <c r="E71" s="11"/>
      <c r="F71" s="57"/>
      <c r="G71" s="57"/>
      <c r="H71" s="57"/>
      <c r="I71" s="57"/>
    </row>
    <row r="72" spans="1:9" x14ac:dyDescent="0.2">
      <c r="A72" s="56" t="s">
        <v>1023</v>
      </c>
      <c r="B72" s="57"/>
      <c r="C72" s="57"/>
      <c r="D72" s="57"/>
      <c r="E72" s="11"/>
      <c r="F72" s="57"/>
      <c r="G72" s="57"/>
      <c r="H72" s="57"/>
      <c r="I72" s="57"/>
    </row>
    <row r="73" spans="1:9" x14ac:dyDescent="0.2">
      <c r="A73" s="56" t="s">
        <v>1024</v>
      </c>
      <c r="B73" s="57"/>
      <c r="C73" s="57"/>
      <c r="D73" s="57"/>
      <c r="E73" s="11"/>
      <c r="F73" s="57"/>
      <c r="G73" s="57"/>
      <c r="H73" s="57"/>
      <c r="I73" s="57"/>
    </row>
    <row r="74" spans="1:9" x14ac:dyDescent="0.2">
      <c r="A74" s="57" t="s">
        <v>992</v>
      </c>
      <c r="B74" s="57"/>
      <c r="C74" s="57"/>
      <c r="D74" s="57"/>
      <c r="E74" s="11"/>
      <c r="F74" s="57"/>
      <c r="G74" s="57"/>
      <c r="H74" s="57"/>
      <c r="I74" s="57"/>
    </row>
    <row r="75" spans="1:9" x14ac:dyDescent="0.2">
      <c r="A75" s="57"/>
      <c r="B75" s="57"/>
      <c r="C75" s="57"/>
      <c r="D75" s="57"/>
      <c r="E75" s="11"/>
      <c r="F75" s="57"/>
      <c r="G75" s="57"/>
      <c r="H75" s="57"/>
      <c r="I75" s="57"/>
    </row>
    <row r="76" spans="1:9" x14ac:dyDescent="0.2">
      <c r="A76" s="57"/>
      <c r="B76" s="57"/>
      <c r="C76" s="57"/>
      <c r="D76" s="57"/>
      <c r="E76" s="11"/>
      <c r="F76" s="57"/>
      <c r="G76" s="57"/>
      <c r="H76" s="57"/>
      <c r="I76" s="57"/>
    </row>
    <row r="77" spans="1:9" x14ac:dyDescent="0.2">
      <c r="A77" s="57"/>
      <c r="B77" s="57"/>
      <c r="C77" s="57"/>
      <c r="D77" s="57"/>
      <c r="E77" s="11"/>
      <c r="F77" s="57"/>
      <c r="G77" s="57"/>
      <c r="H77" s="57"/>
      <c r="I77" s="57"/>
    </row>
    <row r="78" spans="1:9" x14ac:dyDescent="0.2">
      <c r="A78" s="57"/>
      <c r="B78" s="57"/>
      <c r="C78" s="57"/>
      <c r="D78" s="57"/>
      <c r="E78" s="11"/>
      <c r="F78" s="57"/>
      <c r="G78" s="57"/>
      <c r="H78" s="57"/>
      <c r="I78" s="57"/>
    </row>
    <row r="79" spans="1:9" x14ac:dyDescent="0.2">
      <c r="A79" s="57"/>
      <c r="B79" s="57"/>
      <c r="C79" s="57"/>
      <c r="D79" s="57"/>
      <c r="E79" s="11"/>
      <c r="F79" s="57"/>
      <c r="G79" s="57"/>
      <c r="H79" s="57"/>
      <c r="I79" s="57"/>
    </row>
    <row r="80" spans="1:9" x14ac:dyDescent="0.2">
      <c r="A80" s="57"/>
      <c r="B80" s="57"/>
      <c r="C80" s="57"/>
      <c r="D80" s="57"/>
      <c r="E80" s="11"/>
      <c r="F80" s="57"/>
      <c r="G80" s="57"/>
      <c r="H80" s="57"/>
      <c r="I80" s="57"/>
    </row>
    <row r="81" spans="1:9" x14ac:dyDescent="0.2">
      <c r="A81" s="57"/>
      <c r="B81" s="57"/>
      <c r="C81" s="57"/>
      <c r="D81" s="57"/>
      <c r="E81" s="11"/>
      <c r="F81" s="57"/>
      <c r="G81" s="57"/>
      <c r="H81" s="57"/>
      <c r="I81" s="57"/>
    </row>
    <row r="82" spans="1:9" x14ac:dyDescent="0.2">
      <c r="A82" s="57"/>
      <c r="B82" s="57"/>
      <c r="C82" s="57"/>
      <c r="D82" s="57"/>
      <c r="E82" s="11"/>
      <c r="F82" s="57"/>
      <c r="G82" s="57"/>
      <c r="H82" s="57"/>
      <c r="I82" s="57"/>
    </row>
    <row r="83" spans="1:9" x14ac:dyDescent="0.2">
      <c r="A83" s="57"/>
      <c r="B83" s="57"/>
      <c r="C83" s="57"/>
      <c r="D83" s="57"/>
      <c r="E83" s="11"/>
      <c r="F83" s="57"/>
      <c r="G83" s="57"/>
      <c r="H83" s="57"/>
      <c r="I83" s="57"/>
    </row>
    <row r="84" spans="1:9" x14ac:dyDescent="0.2">
      <c r="A84" s="57"/>
      <c r="B84" s="57"/>
      <c r="C84" s="57"/>
      <c r="D84" s="57"/>
      <c r="E84" s="11"/>
      <c r="F84" s="57"/>
      <c r="G84" s="57"/>
      <c r="H84" s="57"/>
      <c r="I84" s="57"/>
    </row>
    <row r="85" spans="1:9" x14ac:dyDescent="0.2">
      <c r="A85" s="57"/>
      <c r="B85" s="57"/>
      <c r="C85" s="57"/>
      <c r="D85" s="57"/>
      <c r="E85" s="11"/>
      <c r="F85" s="57"/>
      <c r="G85" s="57"/>
      <c r="H85" s="57"/>
      <c r="I85" s="57"/>
    </row>
    <row r="86" spans="1:9" x14ac:dyDescent="0.2">
      <c r="A86" s="57"/>
      <c r="B86" s="57"/>
      <c r="C86" s="57"/>
      <c r="D86" s="57"/>
      <c r="E86" s="11"/>
      <c r="F86" s="57"/>
      <c r="G86" s="57"/>
      <c r="H86" s="57"/>
      <c r="I86" s="57"/>
    </row>
    <row r="87" spans="1:9" x14ac:dyDescent="0.2">
      <c r="A87" s="57"/>
      <c r="B87" s="57"/>
      <c r="C87" s="57"/>
      <c r="D87" s="57"/>
      <c r="E87" s="11"/>
      <c r="F87" s="57"/>
      <c r="G87" s="57"/>
      <c r="H87" s="57"/>
      <c r="I87" s="57"/>
    </row>
    <row r="88" spans="1:9" x14ac:dyDescent="0.2">
      <c r="A88" s="57"/>
      <c r="B88" s="57"/>
      <c r="C88" s="57"/>
      <c r="D88" s="57"/>
      <c r="E88" s="11"/>
      <c r="F88" s="57"/>
      <c r="G88" s="57"/>
      <c r="H88" s="57"/>
      <c r="I88" s="57"/>
    </row>
    <row r="89" spans="1:9" x14ac:dyDescent="0.2">
      <c r="A89" s="57"/>
      <c r="B89" s="57"/>
      <c r="C89" s="57"/>
      <c r="D89" s="57"/>
      <c r="E89" s="11"/>
      <c r="F89" s="57"/>
      <c r="G89" s="57"/>
      <c r="H89" s="57"/>
      <c r="I89" s="57"/>
    </row>
    <row r="90" spans="1:9" x14ac:dyDescent="0.2">
      <c r="A90" s="57"/>
      <c r="B90" s="57"/>
      <c r="C90" s="57"/>
      <c r="D90" s="57"/>
      <c r="E90" s="11"/>
      <c r="F90" s="57"/>
      <c r="G90" s="57"/>
      <c r="H90" s="57"/>
      <c r="I90" s="57"/>
    </row>
    <row r="91" spans="1:9" x14ac:dyDescent="0.2">
      <c r="A91" s="57"/>
      <c r="B91" s="57"/>
      <c r="C91" s="57"/>
      <c r="D91" s="57"/>
      <c r="E91" s="11"/>
      <c r="F91" s="57"/>
      <c r="G91" s="57"/>
      <c r="H91" s="57"/>
      <c r="I91" s="57"/>
    </row>
    <row r="92" spans="1:9" x14ac:dyDescent="0.2">
      <c r="A92" s="57"/>
      <c r="B92" s="57"/>
      <c r="C92" s="57"/>
      <c r="D92" s="57"/>
      <c r="E92" s="11"/>
      <c r="F92" s="57"/>
      <c r="G92" s="57"/>
      <c r="H92" s="57"/>
      <c r="I92" s="57"/>
    </row>
    <row r="93" spans="1:9" x14ac:dyDescent="0.2">
      <c r="A93" s="57"/>
      <c r="B93" s="57"/>
      <c r="C93" s="57"/>
      <c r="D93" s="57"/>
      <c r="E93" s="11"/>
      <c r="F93" s="57"/>
      <c r="G93" s="57"/>
      <c r="H93" s="57"/>
      <c r="I93" s="57"/>
    </row>
    <row r="94" spans="1:9" x14ac:dyDescent="0.2">
      <c r="A94" s="57"/>
      <c r="B94" s="57"/>
      <c r="C94" s="57"/>
      <c r="D94" s="57"/>
      <c r="E94" s="11"/>
      <c r="F94" s="57"/>
      <c r="G94" s="57"/>
      <c r="H94" s="57"/>
      <c r="I94" s="57"/>
    </row>
    <row r="95" spans="1:9" x14ac:dyDescent="0.2">
      <c r="A95" s="57"/>
      <c r="B95" s="57"/>
      <c r="C95" s="57"/>
      <c r="D95" s="57"/>
      <c r="E95" s="11"/>
      <c r="F95" s="57"/>
      <c r="G95" s="57"/>
      <c r="H95" s="57"/>
      <c r="I95" s="57"/>
    </row>
    <row r="96" spans="1:9" x14ac:dyDescent="0.2">
      <c r="A96" s="57"/>
      <c r="B96" s="57"/>
      <c r="C96" s="57"/>
      <c r="D96" s="57"/>
      <c r="E96" s="11"/>
      <c r="F96" s="57"/>
      <c r="G96" s="57"/>
      <c r="H96" s="57"/>
      <c r="I96" s="57"/>
    </row>
    <row r="97" spans="1:9" x14ac:dyDescent="0.2">
      <c r="A97" s="57"/>
      <c r="B97" s="57"/>
      <c r="C97" s="57"/>
      <c r="D97" s="57"/>
      <c r="E97" s="11"/>
      <c r="F97" s="57"/>
      <c r="G97" s="57"/>
      <c r="H97" s="57"/>
      <c r="I97" s="57"/>
    </row>
    <row r="98" spans="1:9" x14ac:dyDescent="0.2">
      <c r="A98" s="57"/>
      <c r="B98" s="57"/>
      <c r="C98" s="57"/>
      <c r="D98" s="57"/>
      <c r="E98" s="11"/>
      <c r="F98" s="57"/>
      <c r="G98" s="57"/>
      <c r="H98" s="57"/>
      <c r="I98" s="57"/>
    </row>
    <row r="99" spans="1:9" x14ac:dyDescent="0.2">
      <c r="A99" s="57"/>
      <c r="B99" s="57"/>
      <c r="C99" s="57"/>
      <c r="D99" s="57"/>
      <c r="E99" s="11"/>
      <c r="F99" s="57"/>
      <c r="G99" s="57"/>
      <c r="H99" s="57"/>
      <c r="I99" s="57"/>
    </row>
    <row r="100" spans="1:9" x14ac:dyDescent="0.2">
      <c r="A100" s="57"/>
      <c r="B100" s="57"/>
      <c r="C100" s="57"/>
      <c r="D100" s="57"/>
      <c r="E100" s="11"/>
      <c r="F100" s="57"/>
      <c r="G100" s="57"/>
      <c r="H100" s="57"/>
      <c r="I100" s="57"/>
    </row>
    <row r="101" spans="1:9" x14ac:dyDescent="0.2">
      <c r="A101" s="57"/>
      <c r="B101" s="57"/>
      <c r="C101" s="57"/>
      <c r="D101" s="57"/>
      <c r="E101" s="11"/>
      <c r="F101" s="57"/>
      <c r="G101" s="57"/>
      <c r="H101" s="57"/>
      <c r="I101" s="57"/>
    </row>
    <row r="102" spans="1:9" x14ac:dyDescent="0.2">
      <c r="A102" s="57"/>
      <c r="B102" s="57"/>
      <c r="C102" s="57"/>
      <c r="D102" s="57"/>
      <c r="E102" s="11"/>
      <c r="F102" s="57"/>
      <c r="G102" s="57"/>
      <c r="H102" s="57"/>
      <c r="I102" s="57"/>
    </row>
    <row r="103" spans="1:9" x14ac:dyDescent="0.2">
      <c r="A103" s="57"/>
      <c r="B103" s="57"/>
      <c r="C103" s="57"/>
      <c r="D103" s="57"/>
      <c r="E103" s="11"/>
      <c r="F103" s="57"/>
      <c r="G103" s="57"/>
      <c r="H103" s="57"/>
      <c r="I103" s="57"/>
    </row>
    <row r="104" spans="1:9" x14ac:dyDescent="0.2">
      <c r="A104" s="57"/>
      <c r="B104" s="57"/>
      <c r="C104" s="57"/>
      <c r="D104" s="57"/>
      <c r="E104" s="11"/>
      <c r="F104" s="57"/>
      <c r="G104" s="57"/>
      <c r="H104" s="57"/>
      <c r="I104" s="57"/>
    </row>
    <row r="105" spans="1:9" x14ac:dyDescent="0.2">
      <c r="A105" s="57"/>
      <c r="B105" s="57"/>
      <c r="C105" s="57"/>
      <c r="D105" s="57"/>
      <c r="E105" s="11"/>
      <c r="F105" s="57"/>
      <c r="G105" s="57"/>
      <c r="H105" s="57"/>
      <c r="I105" s="57"/>
    </row>
    <row r="106" spans="1:9" x14ac:dyDescent="0.2">
      <c r="A106" s="57"/>
      <c r="B106" s="57"/>
      <c r="C106" s="57"/>
      <c r="D106" s="57"/>
      <c r="E106" s="11"/>
      <c r="F106" s="57"/>
      <c r="G106" s="57"/>
      <c r="H106" s="57"/>
      <c r="I106" s="57"/>
    </row>
    <row r="107" spans="1:9" x14ac:dyDescent="0.2">
      <c r="A107" s="57"/>
      <c r="B107" s="57"/>
      <c r="C107" s="57"/>
      <c r="D107" s="57"/>
      <c r="E107" s="11"/>
      <c r="F107" s="57"/>
      <c r="G107" s="57"/>
      <c r="H107" s="57"/>
      <c r="I107" s="57"/>
    </row>
    <row r="108" spans="1:9" x14ac:dyDescent="0.2">
      <c r="A108" s="57"/>
      <c r="B108" s="57"/>
      <c r="C108" s="57"/>
      <c r="D108" s="57"/>
      <c r="E108" s="11"/>
      <c r="F108" s="57"/>
      <c r="G108" s="57"/>
      <c r="H108" s="57"/>
      <c r="I108" s="57"/>
    </row>
    <row r="109" spans="1:9" x14ac:dyDescent="0.2">
      <c r="A109" s="57"/>
      <c r="B109" s="57"/>
      <c r="C109" s="57"/>
      <c r="D109" s="57"/>
      <c r="E109" s="11"/>
      <c r="F109" s="57"/>
      <c r="G109" s="57"/>
      <c r="H109" s="57"/>
      <c r="I109" s="57"/>
    </row>
    <row r="110" spans="1:9" x14ac:dyDescent="0.2">
      <c r="A110" s="57"/>
      <c r="B110" s="57"/>
      <c r="C110" s="57"/>
      <c r="D110" s="57"/>
      <c r="E110" s="11"/>
      <c r="F110" s="57"/>
      <c r="G110" s="57"/>
      <c r="H110" s="57"/>
      <c r="I110" s="57"/>
    </row>
    <row r="111" spans="1:9" x14ac:dyDescent="0.2">
      <c r="A111" s="57"/>
      <c r="B111" s="57"/>
      <c r="C111" s="57"/>
      <c r="D111" s="57"/>
      <c r="E111" s="11"/>
      <c r="F111" s="57"/>
      <c r="G111" s="57"/>
      <c r="H111" s="57"/>
      <c r="I111" s="57"/>
    </row>
    <row r="112" spans="1:9" x14ac:dyDescent="0.2">
      <c r="A112" s="57"/>
      <c r="B112" s="57"/>
      <c r="C112" s="57"/>
      <c r="D112" s="57"/>
      <c r="E112" s="11"/>
      <c r="F112" s="57"/>
      <c r="G112" s="57"/>
      <c r="H112" s="57"/>
      <c r="I112" s="57"/>
    </row>
    <row r="113" spans="1:9" x14ac:dyDescent="0.2">
      <c r="A113" s="57"/>
      <c r="B113" s="57"/>
      <c r="C113" s="57"/>
      <c r="D113" s="57"/>
      <c r="E113" s="11"/>
      <c r="F113" s="57"/>
      <c r="G113" s="57"/>
      <c r="H113" s="57"/>
      <c r="I113" s="57"/>
    </row>
    <row r="114" spans="1:9" x14ac:dyDescent="0.2">
      <c r="A114" s="57"/>
      <c r="B114" s="57"/>
      <c r="C114" s="57"/>
      <c r="D114" s="57"/>
      <c r="E114" s="11"/>
      <c r="F114" s="57"/>
      <c r="G114" s="57"/>
      <c r="H114" s="57"/>
      <c r="I114" s="57"/>
    </row>
    <row r="115" spans="1:9" x14ac:dyDescent="0.2">
      <c r="A115" s="57"/>
      <c r="B115" s="57"/>
      <c r="C115" s="57"/>
      <c r="D115" s="57"/>
      <c r="E115" s="11"/>
      <c r="F115" s="57"/>
      <c r="G115" s="57"/>
      <c r="H115" s="57"/>
      <c r="I115" s="57"/>
    </row>
    <row r="116" spans="1:9" x14ac:dyDescent="0.2">
      <c r="A116" s="57"/>
      <c r="B116" s="57"/>
      <c r="C116" s="57"/>
      <c r="D116" s="57"/>
      <c r="E116" s="11"/>
      <c r="F116" s="57"/>
      <c r="G116" s="57"/>
      <c r="H116" s="57"/>
      <c r="I116" s="57"/>
    </row>
    <row r="117" spans="1:9" x14ac:dyDescent="0.2">
      <c r="A117" s="57"/>
      <c r="B117" s="57"/>
      <c r="C117" s="57"/>
      <c r="D117" s="57"/>
      <c r="E117" s="11"/>
      <c r="F117" s="57"/>
      <c r="G117" s="57"/>
      <c r="H117" s="57"/>
      <c r="I117" s="57"/>
    </row>
    <row r="118" spans="1:9" x14ac:dyDescent="0.2">
      <c r="A118" s="57"/>
      <c r="B118" s="57"/>
      <c r="C118" s="57"/>
      <c r="D118" s="57"/>
      <c r="E118" s="11"/>
      <c r="F118" s="57"/>
      <c r="G118" s="57"/>
      <c r="H118" s="57"/>
      <c r="I118" s="57"/>
    </row>
    <row r="119" spans="1:9" x14ac:dyDescent="0.2">
      <c r="A119" s="57"/>
      <c r="B119" s="57"/>
      <c r="C119" s="57"/>
      <c r="D119" s="57"/>
      <c r="E119" s="11"/>
      <c r="F119" s="57"/>
      <c r="G119" s="57"/>
      <c r="H119" s="57"/>
      <c r="I119" s="57"/>
    </row>
    <row r="120" spans="1:9" x14ac:dyDescent="0.2">
      <c r="A120" s="57"/>
      <c r="B120" s="57"/>
      <c r="C120" s="57"/>
      <c r="D120" s="57"/>
      <c r="E120" s="11"/>
      <c r="F120" s="57"/>
      <c r="G120" s="57"/>
      <c r="H120" s="57"/>
      <c r="I120" s="57"/>
    </row>
    <row r="121" spans="1:9" x14ac:dyDescent="0.2">
      <c r="A121" s="57"/>
      <c r="B121" s="57"/>
      <c r="C121" s="57"/>
      <c r="D121" s="57"/>
      <c r="E121" s="11"/>
      <c r="F121" s="57"/>
      <c r="G121" s="57"/>
      <c r="H121" s="57"/>
      <c r="I121" s="57"/>
    </row>
    <row r="122" spans="1:9" x14ac:dyDescent="0.2">
      <c r="A122" s="57"/>
      <c r="B122" s="57"/>
      <c r="C122" s="57"/>
      <c r="D122" s="57"/>
      <c r="E122" s="11"/>
      <c r="F122" s="57"/>
      <c r="G122" s="57"/>
      <c r="H122" s="57"/>
      <c r="I122" s="57"/>
    </row>
    <row r="123" spans="1:9" x14ac:dyDescent="0.2">
      <c r="A123" s="57"/>
      <c r="B123" s="57"/>
      <c r="C123" s="57"/>
      <c r="D123" s="57"/>
      <c r="E123" s="11"/>
      <c r="F123" s="57"/>
      <c r="G123" s="57"/>
      <c r="H123" s="57"/>
      <c r="I123" s="57"/>
    </row>
    <row r="124" spans="1:9" x14ac:dyDescent="0.2">
      <c r="A124" s="57"/>
      <c r="B124" s="57"/>
      <c r="C124" s="57"/>
      <c r="D124" s="57"/>
      <c r="E124" s="11"/>
      <c r="F124" s="57"/>
      <c r="G124" s="57"/>
      <c r="H124" s="57"/>
      <c r="I124" s="57"/>
    </row>
    <row r="125" spans="1:9" x14ac:dyDescent="0.2">
      <c r="A125" s="57"/>
      <c r="B125" s="57"/>
      <c r="C125" s="57"/>
      <c r="D125" s="57"/>
      <c r="E125" s="11"/>
      <c r="F125" s="57"/>
      <c r="G125" s="57"/>
      <c r="H125" s="57"/>
      <c r="I125" s="57"/>
    </row>
    <row r="126" spans="1:9" x14ac:dyDescent="0.2">
      <c r="A126" s="57"/>
      <c r="B126" s="57"/>
      <c r="C126" s="57"/>
      <c r="D126" s="57"/>
      <c r="E126" s="11"/>
      <c r="F126" s="57"/>
      <c r="G126" s="57"/>
      <c r="H126" s="57"/>
      <c r="I126" s="57"/>
    </row>
    <row r="127" spans="1:9" x14ac:dyDescent="0.2">
      <c r="A127" s="57"/>
      <c r="B127" s="57"/>
      <c r="C127" s="57"/>
      <c r="D127" s="57"/>
      <c r="E127" s="11"/>
      <c r="F127" s="57"/>
      <c r="G127" s="57"/>
      <c r="H127" s="57"/>
      <c r="I127" s="57"/>
    </row>
    <row r="128" spans="1:9" x14ac:dyDescent="0.2">
      <c r="A128" s="57"/>
      <c r="B128" s="57"/>
      <c r="C128" s="57"/>
      <c r="D128" s="57"/>
      <c r="E128" s="11"/>
      <c r="F128" s="57"/>
      <c r="G128" s="57"/>
      <c r="H128" s="57"/>
      <c r="I128" s="57"/>
    </row>
    <row r="129" spans="1:9" x14ac:dyDescent="0.2">
      <c r="A129" s="57"/>
      <c r="B129" s="57"/>
      <c r="C129" s="57"/>
      <c r="D129" s="57"/>
      <c r="E129" s="11"/>
      <c r="F129" s="57"/>
      <c r="G129" s="57"/>
      <c r="H129" s="57"/>
      <c r="I129" s="57"/>
    </row>
    <row r="130" spans="1:9" x14ac:dyDescent="0.2">
      <c r="A130" s="57"/>
      <c r="B130" s="57"/>
      <c r="C130" s="57"/>
      <c r="D130" s="57"/>
      <c r="E130" s="11"/>
      <c r="F130" s="57"/>
      <c r="G130" s="57"/>
      <c r="H130" s="57"/>
      <c r="I130" s="57"/>
    </row>
    <row r="131" spans="1:9" x14ac:dyDescent="0.2">
      <c r="A131" s="57"/>
      <c r="B131" s="57"/>
      <c r="C131" s="57"/>
      <c r="D131" s="57"/>
      <c r="E131" s="11"/>
      <c r="F131" s="57"/>
      <c r="G131" s="57"/>
      <c r="H131" s="57"/>
      <c r="I131" s="57"/>
    </row>
    <row r="132" spans="1:9" x14ac:dyDescent="0.2">
      <c r="A132" s="57"/>
      <c r="B132" s="57"/>
      <c r="C132" s="57"/>
      <c r="D132" s="57"/>
      <c r="E132" s="11"/>
      <c r="F132" s="57"/>
      <c r="G132" s="57"/>
      <c r="H132" s="57"/>
      <c r="I132" s="57"/>
    </row>
    <row r="133" spans="1:9" x14ac:dyDescent="0.2">
      <c r="A133" s="57"/>
      <c r="B133" s="57"/>
      <c r="C133" s="57"/>
      <c r="D133" s="57"/>
      <c r="E133" s="11"/>
      <c r="F133" s="57"/>
      <c r="G133" s="57"/>
      <c r="H133" s="57"/>
      <c r="I133" s="57"/>
    </row>
    <row r="134" spans="1:9" x14ac:dyDescent="0.2">
      <c r="A134" s="57"/>
      <c r="B134" s="57"/>
      <c r="C134" s="57"/>
      <c r="D134" s="57"/>
      <c r="E134" s="11"/>
      <c r="F134" s="57"/>
      <c r="G134" s="57"/>
      <c r="H134" s="57"/>
      <c r="I134" s="57"/>
    </row>
    <row r="135" spans="1:9" x14ac:dyDescent="0.2">
      <c r="A135" s="57"/>
      <c r="B135" s="57"/>
      <c r="C135" s="57"/>
      <c r="D135" s="57"/>
      <c r="E135" s="11"/>
      <c r="F135" s="57"/>
      <c r="G135" s="57"/>
      <c r="H135" s="57"/>
      <c r="I135" s="57"/>
    </row>
    <row r="136" spans="1:9" x14ac:dyDescent="0.2">
      <c r="A136" s="57"/>
      <c r="B136" s="57"/>
      <c r="C136" s="57"/>
      <c r="D136" s="57"/>
      <c r="E136" s="11"/>
      <c r="F136" s="57"/>
      <c r="G136" s="57"/>
      <c r="H136" s="57"/>
      <c r="I136" s="57"/>
    </row>
    <row r="137" spans="1:9" x14ac:dyDescent="0.2">
      <c r="A137" s="57"/>
      <c r="B137" s="57"/>
      <c r="C137" s="57"/>
      <c r="D137" s="57"/>
      <c r="E137" s="11"/>
      <c r="F137" s="57"/>
      <c r="G137" s="57"/>
      <c r="H137" s="57"/>
      <c r="I137" s="57"/>
    </row>
    <row r="138" spans="1:9" x14ac:dyDescent="0.2">
      <c r="A138" s="57"/>
      <c r="B138" s="57"/>
      <c r="C138" s="57"/>
      <c r="D138" s="57"/>
      <c r="E138" s="11"/>
      <c r="F138" s="57"/>
      <c r="G138" s="57"/>
      <c r="H138" s="57"/>
      <c r="I138" s="57"/>
    </row>
    <row r="139" spans="1:9" x14ac:dyDescent="0.2">
      <c r="A139" s="57"/>
      <c r="B139" s="57"/>
      <c r="C139" s="57"/>
      <c r="D139" s="57"/>
      <c r="E139" s="11"/>
      <c r="F139" s="57"/>
      <c r="G139" s="57"/>
      <c r="H139" s="57"/>
      <c r="I139" s="57"/>
    </row>
    <row r="140" spans="1:9" x14ac:dyDescent="0.2">
      <c r="A140" s="57"/>
      <c r="B140" s="57"/>
      <c r="C140" s="57"/>
      <c r="D140" s="57"/>
      <c r="E140" s="11"/>
      <c r="F140" s="57"/>
      <c r="G140" s="57"/>
      <c r="H140" s="57"/>
      <c r="I140" s="57"/>
    </row>
    <row r="141" spans="1:9" x14ac:dyDescent="0.2">
      <c r="A141" s="57"/>
      <c r="B141" s="57"/>
      <c r="C141" s="57"/>
      <c r="D141" s="57"/>
      <c r="E141" s="11"/>
      <c r="F141" s="57"/>
      <c r="G141" s="57"/>
      <c r="H141" s="57"/>
      <c r="I141" s="57"/>
    </row>
    <row r="142" spans="1:9" x14ac:dyDescent="0.2">
      <c r="A142" s="57"/>
      <c r="B142" s="57"/>
      <c r="C142" s="57"/>
      <c r="D142" s="57"/>
      <c r="E142" s="11"/>
      <c r="F142" s="57"/>
      <c r="G142" s="57"/>
      <c r="H142" s="57"/>
      <c r="I142" s="57"/>
    </row>
    <row r="143" spans="1:9" x14ac:dyDescent="0.2">
      <c r="A143" s="57"/>
      <c r="B143" s="57"/>
      <c r="C143" s="57"/>
      <c r="D143" s="57"/>
      <c r="E143" s="11"/>
      <c r="F143" s="57"/>
      <c r="G143" s="57"/>
      <c r="H143" s="57"/>
      <c r="I143" s="57"/>
    </row>
    <row r="144" spans="1:9" x14ac:dyDescent="0.2">
      <c r="A144" s="57"/>
      <c r="B144" s="57"/>
      <c r="C144" s="57"/>
      <c r="D144" s="57"/>
      <c r="E144" s="11"/>
      <c r="F144" s="57"/>
      <c r="G144" s="57"/>
      <c r="H144" s="57"/>
      <c r="I144" s="57"/>
    </row>
    <row r="145" spans="1:9" x14ac:dyDescent="0.2">
      <c r="A145" s="57"/>
      <c r="B145" s="57"/>
      <c r="C145" s="57"/>
      <c r="D145" s="57"/>
      <c r="E145" s="11"/>
      <c r="F145" s="57"/>
      <c r="G145" s="57"/>
      <c r="H145" s="57"/>
      <c r="I145" s="57"/>
    </row>
    <row r="146" spans="1:9" x14ac:dyDescent="0.2">
      <c r="A146" s="57"/>
      <c r="B146" s="57"/>
      <c r="C146" s="57"/>
      <c r="D146" s="57"/>
      <c r="E146" s="11"/>
      <c r="F146" s="57"/>
      <c r="G146" s="57"/>
      <c r="H146" s="57"/>
      <c r="I146" s="57"/>
    </row>
    <row r="147" spans="1:9" x14ac:dyDescent="0.2">
      <c r="A147" s="57"/>
      <c r="B147" s="57"/>
      <c r="C147" s="57"/>
      <c r="D147" s="57"/>
      <c r="E147" s="11"/>
      <c r="F147" s="57"/>
      <c r="G147" s="57"/>
      <c r="H147" s="57"/>
      <c r="I147" s="57"/>
    </row>
    <row r="148" spans="1:9" x14ac:dyDescent="0.2">
      <c r="A148" s="57"/>
      <c r="B148" s="57"/>
      <c r="C148" s="57"/>
      <c r="D148" s="57"/>
      <c r="E148" s="11"/>
      <c r="F148" s="57"/>
      <c r="G148" s="57"/>
      <c r="H148" s="57"/>
      <c r="I148" s="57"/>
    </row>
    <row r="149" spans="1:9" x14ac:dyDescent="0.2">
      <c r="A149" s="57"/>
      <c r="B149" s="57"/>
      <c r="C149" s="57"/>
      <c r="D149" s="57"/>
      <c r="E149" s="11"/>
      <c r="F149" s="57"/>
      <c r="G149" s="57"/>
      <c r="H149" s="57"/>
      <c r="I149" s="57"/>
    </row>
    <row r="150" spans="1:9" x14ac:dyDescent="0.2">
      <c r="A150" s="57"/>
      <c r="B150" s="57"/>
      <c r="C150" s="57"/>
      <c r="D150" s="57"/>
      <c r="E150" s="11"/>
      <c r="F150" s="57"/>
      <c r="G150" s="57"/>
      <c r="H150" s="57"/>
      <c r="I150" s="57"/>
    </row>
    <row r="151" spans="1:9" x14ac:dyDescent="0.2">
      <c r="A151" s="57"/>
      <c r="B151" s="57"/>
      <c r="C151" s="57"/>
      <c r="D151" s="57"/>
      <c r="E151" s="11"/>
      <c r="F151" s="57"/>
      <c r="G151" s="57"/>
      <c r="H151" s="57"/>
      <c r="I151" s="57"/>
    </row>
    <row r="152" spans="1:9" x14ac:dyDescent="0.2">
      <c r="A152" s="57"/>
      <c r="B152" s="57"/>
      <c r="C152" s="57"/>
      <c r="D152" s="57"/>
      <c r="E152" s="11"/>
      <c r="F152" s="57"/>
      <c r="G152" s="57"/>
      <c r="H152" s="57"/>
      <c r="I152" s="57"/>
    </row>
    <row r="153" spans="1:9" x14ac:dyDescent="0.2">
      <c r="A153" s="57"/>
      <c r="B153" s="57"/>
      <c r="C153" s="57"/>
      <c r="D153" s="57"/>
      <c r="E153" s="11"/>
      <c r="F153" s="57"/>
      <c r="G153" s="57"/>
      <c r="H153" s="57"/>
      <c r="I153" s="57"/>
    </row>
    <row r="154" spans="1:9" x14ac:dyDescent="0.2">
      <c r="A154" s="57"/>
      <c r="B154" s="57"/>
      <c r="C154" s="57"/>
      <c r="D154" s="57"/>
      <c r="E154" s="11"/>
      <c r="F154" s="57"/>
      <c r="G154" s="57"/>
      <c r="H154" s="57"/>
      <c r="I154" s="57"/>
    </row>
    <row r="155" spans="1:9" x14ac:dyDescent="0.2">
      <c r="A155" s="57"/>
      <c r="B155" s="57"/>
      <c r="C155" s="57"/>
      <c r="D155" s="57"/>
      <c r="E155" s="11"/>
      <c r="F155" s="57"/>
      <c r="G155" s="57"/>
      <c r="H155" s="57"/>
      <c r="I155" s="57"/>
    </row>
    <row r="156" spans="1:9" x14ac:dyDescent="0.2">
      <c r="A156" s="57"/>
      <c r="B156" s="57"/>
      <c r="C156" s="57"/>
      <c r="D156" s="57"/>
      <c r="E156" s="11"/>
      <c r="F156" s="57"/>
      <c r="G156" s="57"/>
      <c r="H156" s="57"/>
      <c r="I156" s="57"/>
    </row>
    <row r="157" spans="1:9" x14ac:dyDescent="0.2">
      <c r="A157" s="57"/>
      <c r="B157" s="57"/>
      <c r="C157" s="57"/>
      <c r="D157" s="57"/>
      <c r="E157" s="11"/>
      <c r="F157" s="57"/>
      <c r="G157" s="57"/>
      <c r="H157" s="57"/>
      <c r="I157" s="57"/>
    </row>
    <row r="158" spans="1:9" x14ac:dyDescent="0.2">
      <c r="A158" s="57"/>
      <c r="B158" s="57"/>
      <c r="C158" s="57"/>
      <c r="D158" s="57"/>
      <c r="E158" s="11"/>
      <c r="F158" s="57"/>
      <c r="G158" s="57"/>
      <c r="H158" s="57"/>
      <c r="I158" s="57"/>
    </row>
    <row r="159" spans="1:9" x14ac:dyDescent="0.2">
      <c r="A159" s="57"/>
      <c r="B159" s="57"/>
      <c r="C159" s="57"/>
      <c r="D159" s="57"/>
      <c r="E159" s="11"/>
      <c r="F159" s="57"/>
      <c r="G159" s="57"/>
      <c r="H159" s="57"/>
      <c r="I159" s="57"/>
    </row>
    <row r="160" spans="1:9" x14ac:dyDescent="0.2">
      <c r="A160" s="57"/>
      <c r="B160" s="57"/>
      <c r="C160" s="57"/>
      <c r="D160" s="57"/>
      <c r="E160" s="11"/>
      <c r="F160" s="57"/>
      <c r="G160" s="57"/>
      <c r="H160" s="57"/>
      <c r="I160" s="57"/>
    </row>
    <row r="161" spans="1:9" x14ac:dyDescent="0.2">
      <c r="A161" s="57"/>
      <c r="B161" s="57"/>
      <c r="C161" s="57"/>
      <c r="D161" s="57"/>
      <c r="E161" s="11"/>
      <c r="F161" s="57"/>
      <c r="G161" s="57"/>
      <c r="H161" s="57"/>
      <c r="I161" s="57"/>
    </row>
    <row r="162" spans="1:9" x14ac:dyDescent="0.2">
      <c r="A162" s="57"/>
      <c r="B162" s="57"/>
      <c r="C162" s="57"/>
      <c r="D162" s="57"/>
      <c r="E162" s="11"/>
      <c r="F162" s="57"/>
      <c r="G162" s="57"/>
      <c r="H162" s="57"/>
      <c r="I162" s="57"/>
    </row>
    <row r="163" spans="1:9" x14ac:dyDescent="0.2">
      <c r="A163" s="57"/>
      <c r="B163" s="57"/>
      <c r="C163" s="57"/>
      <c r="D163" s="57"/>
      <c r="E163" s="11"/>
      <c r="F163" s="57"/>
      <c r="G163" s="57"/>
      <c r="H163" s="57"/>
      <c r="I163" s="57"/>
    </row>
    <row r="164" spans="1:9" x14ac:dyDescent="0.2">
      <c r="A164" s="57"/>
      <c r="B164" s="57"/>
      <c r="C164" s="57"/>
      <c r="D164" s="57"/>
      <c r="E164" s="11"/>
      <c r="F164" s="57"/>
      <c r="G164" s="57"/>
      <c r="H164" s="57"/>
      <c r="I164" s="57"/>
    </row>
    <row r="165" spans="1:9" x14ac:dyDescent="0.2">
      <c r="A165" s="57"/>
      <c r="B165" s="57"/>
      <c r="C165" s="57"/>
      <c r="D165" s="57"/>
      <c r="E165" s="11"/>
      <c r="F165" s="57"/>
      <c r="G165" s="57"/>
      <c r="H165" s="57"/>
      <c r="I165" s="57"/>
    </row>
    <row r="166" spans="1:9" x14ac:dyDescent="0.2">
      <c r="A166" s="57"/>
      <c r="B166" s="57"/>
      <c r="C166" s="57"/>
      <c r="D166" s="57"/>
      <c r="E166" s="11"/>
      <c r="F166" s="57"/>
      <c r="G166" s="57"/>
      <c r="H166" s="57"/>
      <c r="I166" s="57"/>
    </row>
    <row r="167" spans="1:9" x14ac:dyDescent="0.2">
      <c r="A167" s="57"/>
      <c r="B167" s="57"/>
      <c r="C167" s="57"/>
      <c r="D167" s="57"/>
      <c r="E167" s="11"/>
      <c r="F167" s="57"/>
      <c r="G167" s="57"/>
      <c r="H167" s="57"/>
      <c r="I167" s="57"/>
    </row>
    <row r="168" spans="1:9" x14ac:dyDescent="0.2">
      <c r="A168" s="57"/>
      <c r="B168" s="57"/>
      <c r="C168" s="57"/>
      <c r="D168" s="57"/>
      <c r="E168" s="11"/>
      <c r="F168" s="57"/>
      <c r="G168" s="57"/>
      <c r="H168" s="57"/>
      <c r="I168" s="57"/>
    </row>
    <row r="169" spans="1:9" x14ac:dyDescent="0.2">
      <c r="A169" s="57"/>
      <c r="B169" s="57"/>
      <c r="C169" s="57"/>
      <c r="D169" s="57"/>
      <c r="E169" s="11"/>
      <c r="F169" s="57"/>
      <c r="G169" s="57"/>
      <c r="H169" s="57"/>
      <c r="I169" s="57"/>
    </row>
    <row r="170" spans="1:9" x14ac:dyDescent="0.2">
      <c r="A170" s="57"/>
      <c r="B170" s="57"/>
      <c r="C170" s="57"/>
      <c r="D170" s="57"/>
      <c r="E170" s="11"/>
      <c r="G170" s="57"/>
      <c r="H170" s="57"/>
      <c r="I170" s="57"/>
    </row>
    <row r="171" spans="1:9" x14ac:dyDescent="0.2">
      <c r="A171" s="57"/>
      <c r="B171" s="57"/>
      <c r="C171" s="57"/>
      <c r="D171" s="57"/>
      <c r="E171" s="11"/>
      <c r="G171" s="57"/>
      <c r="H171" s="57"/>
      <c r="I171" s="57"/>
    </row>
    <row r="172" spans="1:9" x14ac:dyDescent="0.2">
      <c r="A172" s="57"/>
      <c r="B172" s="57"/>
      <c r="C172" s="57"/>
      <c r="D172" s="57"/>
      <c r="E172" s="11"/>
      <c r="G172" s="57"/>
      <c r="H172" s="57"/>
      <c r="I172" s="57"/>
    </row>
    <row r="173" spans="1:9" x14ac:dyDescent="0.2">
      <c r="A173" s="57"/>
      <c r="B173" s="57"/>
      <c r="C173" s="57"/>
      <c r="D173" s="57"/>
      <c r="E173" s="11"/>
      <c r="G173" s="57"/>
      <c r="H173" s="57"/>
      <c r="I173" s="57"/>
    </row>
    <row r="174" spans="1:9" x14ac:dyDescent="0.2">
      <c r="A174" s="57"/>
      <c r="B174" s="57"/>
      <c r="C174" s="57"/>
      <c r="D174" s="57"/>
      <c r="E174" s="11"/>
      <c r="G174" s="57"/>
      <c r="H174" s="57"/>
      <c r="I174" s="57"/>
    </row>
    <row r="175" spans="1:9" x14ac:dyDescent="0.2">
      <c r="A175" s="57"/>
      <c r="B175" s="57"/>
      <c r="C175" s="57"/>
      <c r="D175" s="57"/>
      <c r="E175" s="11"/>
      <c r="G175" s="57"/>
      <c r="H175" s="57"/>
      <c r="I175" s="57"/>
    </row>
    <row r="176" spans="1:9" x14ac:dyDescent="0.2">
      <c r="A176" s="57"/>
      <c r="B176" s="57"/>
      <c r="C176" s="57"/>
      <c r="D176" s="57"/>
      <c r="E176" s="11"/>
      <c r="G176" s="57"/>
      <c r="H176" s="57"/>
      <c r="I176" s="57"/>
    </row>
    <row r="177" spans="1:9" x14ac:dyDescent="0.2">
      <c r="A177" s="57"/>
      <c r="B177" s="57"/>
      <c r="C177" s="57"/>
      <c r="D177" s="57"/>
      <c r="E177" s="11"/>
      <c r="G177" s="57"/>
      <c r="H177" s="57"/>
      <c r="I177" s="57"/>
    </row>
    <row r="178" spans="1:9" x14ac:dyDescent="0.2">
      <c r="A178" s="57"/>
      <c r="B178" s="57"/>
      <c r="C178" s="57"/>
      <c r="D178" s="57"/>
      <c r="E178" s="11"/>
      <c r="G178" s="57"/>
      <c r="H178" s="57"/>
      <c r="I178" s="57"/>
    </row>
    <row r="179" spans="1:9" x14ac:dyDescent="0.2">
      <c r="A179" s="57"/>
      <c r="B179" s="57"/>
      <c r="C179" s="57"/>
      <c r="D179" s="57"/>
      <c r="E179" s="11"/>
      <c r="G179" s="57"/>
      <c r="H179" s="57"/>
      <c r="I179" s="57"/>
    </row>
    <row r="180" spans="1:9" x14ac:dyDescent="0.2">
      <c r="A180" s="57"/>
      <c r="B180" s="57"/>
      <c r="C180" s="57"/>
      <c r="D180" s="57"/>
      <c r="E180" s="11"/>
      <c r="G180" s="57"/>
      <c r="H180" s="57"/>
      <c r="I180" s="57"/>
    </row>
    <row r="181" spans="1:9" x14ac:dyDescent="0.2">
      <c r="A181" s="57"/>
      <c r="B181" s="57"/>
      <c r="C181" s="57"/>
      <c r="D181" s="57"/>
      <c r="E181" s="11"/>
      <c r="G181" s="57"/>
      <c r="H181" s="57"/>
      <c r="I181" s="57"/>
    </row>
    <row r="182" spans="1:9" x14ac:dyDescent="0.2">
      <c r="A182" s="57"/>
      <c r="B182" s="57"/>
      <c r="C182" s="57"/>
      <c r="D182" s="57"/>
      <c r="E182" s="11"/>
      <c r="G182" s="57"/>
      <c r="H182" s="57"/>
      <c r="I182" s="57"/>
    </row>
    <row r="183" spans="1:9" x14ac:dyDescent="0.2">
      <c r="A183" s="57"/>
      <c r="B183" s="57"/>
      <c r="C183" s="57"/>
      <c r="D183" s="57"/>
      <c r="E183" s="11"/>
      <c r="G183" s="57"/>
      <c r="H183" s="57"/>
      <c r="I183" s="57"/>
    </row>
    <row r="184" spans="1:9" x14ac:dyDescent="0.2">
      <c r="A184" s="57"/>
      <c r="B184" s="57"/>
      <c r="C184" s="57"/>
      <c r="D184" s="57"/>
      <c r="E184" s="11"/>
      <c r="G184" s="57"/>
      <c r="H184" s="57"/>
      <c r="I184" s="57"/>
    </row>
    <row r="185" spans="1:9" x14ac:dyDescent="0.2">
      <c r="A185" s="57"/>
      <c r="B185" s="57"/>
      <c r="C185" s="57"/>
      <c r="D185" s="57"/>
      <c r="E185" s="11"/>
      <c r="G185" s="57"/>
      <c r="H185" s="57"/>
      <c r="I185" s="57"/>
    </row>
    <row r="186" spans="1:9" x14ac:dyDescent="0.2">
      <c r="A186" s="57"/>
      <c r="B186" s="57"/>
      <c r="C186" s="57"/>
      <c r="D186" s="57"/>
      <c r="E186" s="11"/>
      <c r="G186" s="57"/>
      <c r="H186" s="57"/>
      <c r="I186" s="57"/>
    </row>
    <row r="187" spans="1:9" x14ac:dyDescent="0.2">
      <c r="A187" s="57"/>
      <c r="B187" s="57"/>
      <c r="C187" s="57"/>
      <c r="D187" s="57"/>
      <c r="E187" s="11"/>
      <c r="G187" s="57"/>
      <c r="H187" s="57"/>
      <c r="I187" s="57"/>
    </row>
    <row r="188" spans="1:9" x14ac:dyDescent="0.2">
      <c r="A188" s="57"/>
      <c r="B188" s="57"/>
      <c r="C188" s="57"/>
      <c r="D188" s="57"/>
      <c r="E188" s="11"/>
      <c r="G188" s="57"/>
      <c r="H188" s="57"/>
      <c r="I188" s="57"/>
    </row>
    <row r="189" spans="1:9" x14ac:dyDescent="0.2">
      <c r="A189" s="57"/>
      <c r="B189" s="57"/>
      <c r="C189" s="57"/>
      <c r="D189" s="57"/>
      <c r="E189" s="11"/>
      <c r="G189" s="57"/>
      <c r="H189" s="57"/>
      <c r="I189" s="57"/>
    </row>
    <row r="190" spans="1:9" x14ac:dyDescent="0.2">
      <c r="A190" s="57"/>
      <c r="B190" s="57"/>
      <c r="C190" s="57"/>
      <c r="D190" s="57"/>
      <c r="E190" s="11"/>
      <c r="G190" s="57"/>
      <c r="H190" s="57"/>
      <c r="I190" s="57"/>
    </row>
    <row r="191" spans="1:9" x14ac:dyDescent="0.2">
      <c r="A191" s="57"/>
      <c r="B191" s="57"/>
      <c r="C191" s="57"/>
      <c r="D191" s="57"/>
      <c r="E191" s="11"/>
      <c r="G191" s="57"/>
      <c r="H191" s="57"/>
      <c r="I191" s="57"/>
    </row>
    <row r="192" spans="1:9" x14ac:dyDescent="0.2">
      <c r="A192" s="57"/>
      <c r="B192" s="57"/>
      <c r="C192" s="57"/>
      <c r="D192" s="57"/>
      <c r="E192" s="11"/>
      <c r="G192" s="57"/>
      <c r="H192" s="57"/>
      <c r="I192" s="57"/>
    </row>
    <row r="193" spans="1:9" x14ac:dyDescent="0.2">
      <c r="A193" s="57"/>
      <c r="B193" s="57"/>
      <c r="C193" s="57"/>
      <c r="D193" s="57"/>
      <c r="E193" s="11"/>
      <c r="G193" s="57"/>
      <c r="H193" s="57"/>
      <c r="I193" s="57"/>
    </row>
    <row r="194" spans="1:9" x14ac:dyDescent="0.2">
      <c r="A194" s="57"/>
      <c r="B194" s="57"/>
      <c r="C194" s="57"/>
      <c r="D194" s="57"/>
      <c r="E194" s="11"/>
      <c r="G194" s="57"/>
      <c r="H194" s="57"/>
      <c r="I194" s="57"/>
    </row>
    <row r="195" spans="1:9" x14ac:dyDescent="0.2">
      <c r="A195" s="57"/>
      <c r="B195" s="57"/>
      <c r="C195" s="57"/>
      <c r="D195" s="57"/>
      <c r="E195" s="11"/>
      <c r="G195" s="57"/>
      <c r="H195" s="57"/>
      <c r="I195" s="57"/>
    </row>
    <row r="196" spans="1:9" x14ac:dyDescent="0.2">
      <c r="A196" s="57"/>
      <c r="B196" s="57"/>
      <c r="C196" s="57"/>
      <c r="D196" s="57"/>
      <c r="E196" s="11"/>
      <c r="G196" s="57"/>
      <c r="H196" s="57"/>
      <c r="I196" s="57"/>
    </row>
    <row r="197" spans="1:9" x14ac:dyDescent="0.2">
      <c r="A197" s="57"/>
      <c r="B197" s="57"/>
      <c r="C197" s="57"/>
      <c r="D197" s="57"/>
      <c r="E197" s="11"/>
      <c r="G197" s="57"/>
      <c r="H197" s="57"/>
      <c r="I197" s="57"/>
    </row>
    <row r="198" spans="1:9" x14ac:dyDescent="0.2">
      <c r="A198" s="57"/>
      <c r="B198" s="57"/>
      <c r="C198" s="57"/>
      <c r="D198" s="57"/>
      <c r="E198" s="11"/>
      <c r="G198" s="57"/>
      <c r="H198" s="57"/>
      <c r="I198" s="57"/>
    </row>
    <row r="199" spans="1:9" x14ac:dyDescent="0.2">
      <c r="A199" s="57"/>
      <c r="B199" s="57"/>
      <c r="C199" s="57"/>
      <c r="D199" s="57"/>
      <c r="E199" s="11"/>
      <c r="G199" s="57"/>
      <c r="H199" s="57"/>
      <c r="I199" s="57"/>
    </row>
    <row r="200" spans="1:9" x14ac:dyDescent="0.2">
      <c r="A200" s="57"/>
      <c r="B200" s="57"/>
      <c r="C200" s="57"/>
      <c r="D200" s="57"/>
      <c r="E200" s="11"/>
      <c r="G200" s="57"/>
      <c r="H200" s="57"/>
      <c r="I200" s="57"/>
    </row>
    <row r="201" spans="1:9" x14ac:dyDescent="0.2">
      <c r="A201" s="57"/>
      <c r="B201" s="57"/>
      <c r="C201" s="57"/>
      <c r="D201" s="57"/>
      <c r="E201" s="11"/>
      <c r="G201" s="57"/>
      <c r="H201" s="57"/>
      <c r="I201" s="57"/>
    </row>
    <row r="202" spans="1:9" x14ac:dyDescent="0.2">
      <c r="A202" s="57"/>
      <c r="B202" s="57"/>
      <c r="C202" s="57"/>
      <c r="D202" s="57"/>
      <c r="E202" s="11"/>
      <c r="G202" s="57"/>
      <c r="H202" s="57"/>
      <c r="I202" s="57"/>
    </row>
    <row r="203" spans="1:9" x14ac:dyDescent="0.2">
      <c r="A203" s="57"/>
      <c r="B203" s="57"/>
      <c r="C203" s="57"/>
      <c r="D203" s="57"/>
      <c r="E203" s="11"/>
      <c r="G203" s="57"/>
      <c r="H203" s="57"/>
      <c r="I203" s="57"/>
    </row>
    <row r="204" spans="1:9" x14ac:dyDescent="0.2">
      <c r="A204" s="57"/>
      <c r="B204" s="57"/>
      <c r="C204" s="57"/>
      <c r="D204" s="57"/>
      <c r="E204" s="11"/>
      <c r="G204" s="57"/>
      <c r="H204" s="57"/>
      <c r="I204" s="57"/>
    </row>
    <row r="205" spans="1:9" x14ac:dyDescent="0.2">
      <c r="A205" s="57"/>
      <c r="B205" s="57"/>
      <c r="C205" s="57"/>
      <c r="D205" s="57"/>
      <c r="E205" s="11"/>
      <c r="G205" s="57"/>
      <c r="H205" s="57"/>
      <c r="I205" s="57"/>
    </row>
    <row r="206" spans="1:9" x14ac:dyDescent="0.2">
      <c r="A206" s="57"/>
      <c r="B206" s="57"/>
      <c r="C206" s="57"/>
      <c r="D206" s="57"/>
      <c r="E206" s="11"/>
      <c r="G206" s="57"/>
      <c r="H206" s="57"/>
      <c r="I206" s="57"/>
    </row>
    <row r="207" spans="1:9" x14ac:dyDescent="0.2">
      <c r="A207" s="57"/>
      <c r="B207" s="57"/>
      <c r="C207" s="57"/>
      <c r="D207" s="57"/>
      <c r="E207" s="11"/>
      <c r="G207" s="57"/>
      <c r="H207" s="57"/>
      <c r="I207" s="57"/>
    </row>
    <row r="208" spans="1:9" x14ac:dyDescent="0.2">
      <c r="A208" s="57"/>
      <c r="B208" s="57"/>
      <c r="C208" s="57"/>
      <c r="D208" s="57"/>
      <c r="E208" s="11"/>
      <c r="G208" s="57"/>
      <c r="H208" s="57"/>
      <c r="I208" s="57"/>
    </row>
    <row r="209" spans="1:9" x14ac:dyDescent="0.2">
      <c r="A209" s="57"/>
      <c r="B209" s="57"/>
      <c r="C209" s="57"/>
      <c r="D209" s="57"/>
      <c r="E209" s="11"/>
      <c r="G209" s="57"/>
      <c r="H209" s="57"/>
      <c r="I209" s="57"/>
    </row>
    <row r="210" spans="1:9" x14ac:dyDescent="0.2">
      <c r="A210" s="57"/>
      <c r="B210" s="57"/>
      <c r="C210" s="57"/>
      <c r="D210" s="57"/>
      <c r="E210" s="11"/>
      <c r="G210" s="57"/>
      <c r="H210" s="57"/>
      <c r="I210" s="57"/>
    </row>
    <row r="211" spans="1:9" x14ac:dyDescent="0.2">
      <c r="A211" s="57"/>
      <c r="B211" s="57"/>
      <c r="C211" s="57"/>
      <c r="D211" s="57"/>
      <c r="E211" s="11"/>
      <c r="G211" s="57"/>
      <c r="H211" s="57"/>
      <c r="I211" s="57"/>
    </row>
    <row r="212" spans="1:9" x14ac:dyDescent="0.2">
      <c r="A212" s="57"/>
      <c r="B212" s="57"/>
      <c r="C212" s="57"/>
      <c r="D212" s="57"/>
      <c r="E212" s="11"/>
      <c r="G212" s="57"/>
      <c r="H212" s="57"/>
      <c r="I212" s="57"/>
    </row>
    <row r="213" spans="1:9" x14ac:dyDescent="0.2">
      <c r="A213" s="57"/>
      <c r="B213" s="57"/>
      <c r="C213" s="57"/>
      <c r="D213" s="57"/>
      <c r="E213" s="11"/>
      <c r="G213" s="57"/>
      <c r="H213" s="57"/>
      <c r="I213" s="57"/>
    </row>
    <row r="214" spans="1:9" x14ac:dyDescent="0.2">
      <c r="A214" s="57"/>
      <c r="B214" s="57"/>
      <c r="C214" s="57"/>
      <c r="D214" s="57"/>
      <c r="E214" s="11"/>
      <c r="G214" s="57"/>
      <c r="H214" s="57"/>
      <c r="I214" s="57"/>
    </row>
    <row r="215" spans="1:9" x14ac:dyDescent="0.2">
      <c r="A215" s="57"/>
      <c r="B215" s="57"/>
      <c r="C215" s="57"/>
      <c r="D215" s="57"/>
      <c r="E215" s="11"/>
      <c r="G215" s="57"/>
      <c r="H215" s="57"/>
      <c r="I215" s="57"/>
    </row>
    <row r="216" spans="1:9" x14ac:dyDescent="0.2">
      <c r="A216" s="57"/>
      <c r="B216" s="57"/>
      <c r="C216" s="57"/>
      <c r="D216" s="57"/>
      <c r="E216" s="11"/>
      <c r="G216" s="57"/>
      <c r="H216" s="57"/>
      <c r="I216" s="57"/>
    </row>
    <row r="217" spans="1:9" x14ac:dyDescent="0.2">
      <c r="A217" s="57"/>
      <c r="B217" s="57"/>
      <c r="C217" s="57"/>
      <c r="D217" s="57"/>
      <c r="E217" s="11"/>
      <c r="G217" s="57"/>
      <c r="H217" s="57"/>
      <c r="I217" s="57"/>
    </row>
    <row r="218" spans="1:9" x14ac:dyDescent="0.2">
      <c r="A218" s="57"/>
      <c r="B218" s="57"/>
      <c r="C218" s="57"/>
      <c r="D218" s="57"/>
      <c r="E218" s="11"/>
      <c r="G218" s="57"/>
      <c r="H218" s="57"/>
      <c r="I218" s="57"/>
    </row>
    <row r="219" spans="1:9" x14ac:dyDescent="0.2">
      <c r="A219" s="57"/>
      <c r="B219" s="57"/>
      <c r="C219" s="57"/>
      <c r="D219" s="57"/>
      <c r="E219" s="11"/>
      <c r="G219" s="57"/>
      <c r="H219" s="57"/>
      <c r="I219" s="57"/>
    </row>
    <row r="220" spans="1:9" x14ac:dyDescent="0.2">
      <c r="A220" s="57"/>
      <c r="B220" s="57"/>
      <c r="C220" s="57"/>
      <c r="D220" s="57"/>
      <c r="E220" s="11"/>
      <c r="G220" s="57"/>
      <c r="H220" s="57"/>
      <c r="I220" s="57"/>
    </row>
    <row r="221" spans="1:9" x14ac:dyDescent="0.2">
      <c r="A221" s="57"/>
      <c r="B221" s="57"/>
      <c r="C221" s="57"/>
      <c r="D221" s="57"/>
      <c r="E221" s="11"/>
      <c r="G221" s="57"/>
      <c r="H221" s="57"/>
      <c r="I221" s="57"/>
    </row>
    <row r="222" spans="1:9" x14ac:dyDescent="0.2">
      <c r="A222" s="57"/>
      <c r="B222" s="57"/>
      <c r="C222" s="57"/>
      <c r="D222" s="57"/>
      <c r="E222" s="11"/>
      <c r="G222" s="57"/>
      <c r="H222" s="57"/>
      <c r="I222" s="57"/>
    </row>
    <row r="223" spans="1:9" x14ac:dyDescent="0.2">
      <c r="A223" s="57"/>
      <c r="B223" s="57"/>
      <c r="C223" s="57"/>
      <c r="D223" s="57"/>
      <c r="E223" s="11"/>
      <c r="G223" s="57"/>
      <c r="H223" s="57"/>
      <c r="I223" s="57"/>
    </row>
    <row r="224" spans="1:9" x14ac:dyDescent="0.2">
      <c r="A224" s="57"/>
      <c r="B224" s="57"/>
      <c r="C224" s="57"/>
      <c r="D224" s="57"/>
      <c r="E224" s="11"/>
      <c r="G224" s="57"/>
      <c r="H224" s="57"/>
      <c r="I224" s="57"/>
    </row>
    <row r="225" spans="1:9" x14ac:dyDescent="0.2">
      <c r="A225" s="57"/>
      <c r="B225" s="57"/>
      <c r="C225" s="57"/>
      <c r="D225" s="57"/>
      <c r="E225" s="11"/>
      <c r="G225" s="57"/>
      <c r="H225" s="57"/>
      <c r="I225" s="57"/>
    </row>
    <row r="226" spans="1:9" x14ac:dyDescent="0.2">
      <c r="A226" s="57"/>
      <c r="B226" s="57"/>
      <c r="C226" s="57"/>
      <c r="D226" s="57"/>
      <c r="E226" s="11"/>
      <c r="G226" s="57"/>
      <c r="H226" s="57"/>
      <c r="I226" s="57"/>
    </row>
    <row r="227" spans="1:9" x14ac:dyDescent="0.2">
      <c r="A227" s="57"/>
      <c r="B227" s="57"/>
      <c r="C227" s="57"/>
      <c r="D227" s="57"/>
      <c r="E227" s="11"/>
      <c r="G227" s="57"/>
      <c r="H227" s="57"/>
      <c r="I227" s="57"/>
    </row>
    <row r="228" spans="1:9" x14ac:dyDescent="0.2">
      <c r="A228" s="57"/>
      <c r="B228" s="57"/>
      <c r="C228" s="57"/>
      <c r="D228" s="57"/>
      <c r="E228" s="11"/>
      <c r="G228" s="57"/>
      <c r="H228" s="57"/>
      <c r="I228" s="57"/>
    </row>
    <row r="229" spans="1:9" x14ac:dyDescent="0.2">
      <c r="A229" s="57"/>
      <c r="B229" s="57"/>
      <c r="C229" s="57"/>
      <c r="D229" s="57"/>
      <c r="E229" s="11"/>
      <c r="G229" s="57"/>
      <c r="H229" s="57"/>
      <c r="I229" s="57"/>
    </row>
    <row r="230" spans="1:9" x14ac:dyDescent="0.2">
      <c r="A230" s="57"/>
      <c r="B230" s="57"/>
      <c r="C230" s="57"/>
      <c r="D230" s="57"/>
      <c r="E230" s="11"/>
      <c r="G230" s="57"/>
      <c r="H230" s="57"/>
      <c r="I230" s="57"/>
    </row>
    <row r="231" spans="1:9" x14ac:dyDescent="0.2">
      <c r="A231" s="57"/>
      <c r="B231" s="57"/>
      <c r="C231" s="57"/>
      <c r="D231" s="57"/>
      <c r="E231" s="11"/>
      <c r="G231" s="57"/>
      <c r="H231" s="57"/>
      <c r="I231" s="57"/>
    </row>
    <row r="232" spans="1:9" x14ac:dyDescent="0.2">
      <c r="A232" s="57"/>
      <c r="B232" s="57"/>
      <c r="C232" s="57"/>
      <c r="D232" s="57"/>
      <c r="E232" s="11"/>
      <c r="G232" s="57"/>
      <c r="H232" s="57"/>
      <c r="I232" s="57"/>
    </row>
    <row r="233" spans="1:9" x14ac:dyDescent="0.2">
      <c r="A233" s="57"/>
      <c r="B233" s="57"/>
      <c r="C233" s="57"/>
      <c r="D233" s="57"/>
      <c r="E233" s="11"/>
      <c r="G233" s="57"/>
      <c r="H233" s="57"/>
      <c r="I233" s="57"/>
    </row>
    <row r="234" spans="1:9" x14ac:dyDescent="0.2">
      <c r="A234" s="57"/>
      <c r="B234" s="57"/>
      <c r="C234" s="57"/>
      <c r="D234" s="57"/>
      <c r="E234" s="11"/>
      <c r="G234" s="57"/>
      <c r="H234" s="57"/>
      <c r="I234" s="57"/>
    </row>
    <row r="235" spans="1:9" x14ac:dyDescent="0.2">
      <c r="A235" s="57"/>
      <c r="B235" s="57"/>
      <c r="C235" s="57"/>
      <c r="D235" s="57"/>
      <c r="E235" s="11"/>
      <c r="G235" s="57"/>
      <c r="H235" s="57"/>
      <c r="I235" s="57"/>
    </row>
    <row r="236" spans="1:9" x14ac:dyDescent="0.2">
      <c r="A236" s="57"/>
      <c r="B236" s="57"/>
      <c r="C236" s="57"/>
      <c r="D236" s="57"/>
      <c r="E236" s="11"/>
      <c r="G236" s="57"/>
      <c r="H236" s="57"/>
      <c r="I236" s="57"/>
    </row>
    <row r="237" spans="1:9" x14ac:dyDescent="0.2">
      <c r="A237" s="57"/>
      <c r="B237" s="57"/>
      <c r="C237" s="57"/>
      <c r="D237" s="57"/>
      <c r="E237" s="11"/>
      <c r="G237" s="57"/>
      <c r="H237" s="57"/>
      <c r="I237" s="57"/>
    </row>
    <row r="238" spans="1:9" x14ac:dyDescent="0.2">
      <c r="A238" s="57"/>
      <c r="B238" s="57"/>
      <c r="C238" s="57"/>
      <c r="D238" s="57"/>
      <c r="E238" s="11"/>
      <c r="G238" s="57"/>
      <c r="H238" s="57"/>
      <c r="I238" s="57"/>
    </row>
    <row r="239" spans="1:9" x14ac:dyDescent="0.2">
      <c r="A239" s="57"/>
      <c r="B239" s="57"/>
      <c r="C239" s="57"/>
      <c r="D239" s="57"/>
      <c r="E239" s="11"/>
      <c r="G239" s="57"/>
      <c r="H239" s="57"/>
      <c r="I239" s="57"/>
    </row>
    <row r="240" spans="1:9" x14ac:dyDescent="0.2">
      <c r="A240" s="57"/>
      <c r="B240" s="57"/>
      <c r="C240" s="57"/>
      <c r="D240" s="57"/>
      <c r="E240" s="11"/>
      <c r="G240" s="57"/>
      <c r="H240" s="57"/>
      <c r="I240" s="57"/>
    </row>
    <row r="241" spans="1:9" x14ac:dyDescent="0.2">
      <c r="A241" s="57"/>
      <c r="B241" s="57"/>
      <c r="C241" s="57"/>
      <c r="D241" s="57"/>
      <c r="E241" s="11"/>
      <c r="G241" s="57"/>
      <c r="H241" s="57"/>
      <c r="I241" s="57"/>
    </row>
    <row r="242" spans="1:9" x14ac:dyDescent="0.2">
      <c r="A242" s="57"/>
      <c r="B242" s="57"/>
      <c r="C242" s="57"/>
      <c r="D242" s="57"/>
      <c r="E242" s="11"/>
      <c r="G242" s="57"/>
      <c r="H242" s="57"/>
      <c r="I242" s="57"/>
    </row>
    <row r="243" spans="1:9" x14ac:dyDescent="0.2">
      <c r="A243" s="57"/>
      <c r="B243" s="57"/>
      <c r="C243" s="57"/>
      <c r="D243" s="57"/>
      <c r="E243" s="11"/>
      <c r="G243" s="57"/>
      <c r="H243" s="57"/>
      <c r="I243" s="57"/>
    </row>
    <row r="244" spans="1:9" x14ac:dyDescent="0.2">
      <c r="A244" s="57"/>
      <c r="B244" s="57"/>
      <c r="C244" s="57"/>
      <c r="D244" s="57"/>
      <c r="E244" s="11"/>
      <c r="G244" s="57"/>
      <c r="H244" s="57"/>
      <c r="I244" s="57"/>
    </row>
    <row r="245" spans="1:9" x14ac:dyDescent="0.2">
      <c r="A245" s="57"/>
      <c r="B245" s="57"/>
      <c r="C245" s="57"/>
      <c r="D245" s="57"/>
      <c r="E245" s="11"/>
      <c r="G245" s="57"/>
      <c r="H245" s="57"/>
      <c r="I245" s="57"/>
    </row>
    <row r="246" spans="1:9" x14ac:dyDescent="0.2">
      <c r="A246" s="57"/>
      <c r="B246" s="57"/>
      <c r="C246" s="57"/>
      <c r="D246" s="57"/>
      <c r="E246" s="11"/>
      <c r="G246" s="57"/>
      <c r="H246" s="57"/>
      <c r="I246" s="57"/>
    </row>
    <row r="247" spans="1:9" x14ac:dyDescent="0.2">
      <c r="A247" s="57"/>
      <c r="B247" s="57"/>
      <c r="C247" s="57"/>
      <c r="D247" s="57"/>
      <c r="E247" s="11"/>
      <c r="G247" s="57"/>
      <c r="H247" s="57"/>
      <c r="I247" s="57"/>
    </row>
    <row r="248" spans="1:9" x14ac:dyDescent="0.2">
      <c r="A248" s="57"/>
      <c r="B248" s="57"/>
      <c r="C248" s="57"/>
      <c r="D248" s="57"/>
      <c r="E248" s="11"/>
      <c r="G248" s="57"/>
      <c r="H248" s="57"/>
      <c r="I248" s="57"/>
    </row>
    <row r="249" spans="1:9" x14ac:dyDescent="0.2">
      <c r="A249" s="57"/>
      <c r="B249" s="57"/>
      <c r="C249" s="57"/>
      <c r="D249" s="57"/>
      <c r="E249" s="11"/>
      <c r="G249" s="57"/>
      <c r="H249" s="57"/>
      <c r="I249" s="57"/>
    </row>
    <row r="250" spans="1:9" x14ac:dyDescent="0.2">
      <c r="A250" s="57"/>
      <c r="B250" s="57"/>
      <c r="C250" s="57"/>
      <c r="D250" s="57"/>
      <c r="E250" s="11"/>
      <c r="G250" s="57"/>
      <c r="H250" s="57"/>
      <c r="I250" s="57"/>
    </row>
    <row r="251" spans="1:9" x14ac:dyDescent="0.2">
      <c r="A251" s="57"/>
      <c r="B251" s="57"/>
      <c r="C251" s="57"/>
      <c r="D251" s="57"/>
      <c r="E251" s="11"/>
      <c r="G251" s="57"/>
      <c r="H251" s="57"/>
      <c r="I251" s="57"/>
    </row>
    <row r="252" spans="1:9" x14ac:dyDescent="0.2">
      <c r="A252" s="57"/>
      <c r="B252" s="57"/>
      <c r="C252" s="57"/>
      <c r="D252" s="57"/>
      <c r="E252" s="11"/>
      <c r="G252" s="57"/>
      <c r="H252" s="57"/>
      <c r="I252" s="57"/>
    </row>
    <row r="253" spans="1:9" x14ac:dyDescent="0.2">
      <c r="A253" s="57"/>
      <c r="B253" s="57"/>
      <c r="C253" s="57"/>
      <c r="D253" s="57"/>
      <c r="E253" s="11"/>
      <c r="G253" s="57"/>
      <c r="H253" s="57"/>
      <c r="I253" s="57"/>
    </row>
    <row r="254" spans="1:9" x14ac:dyDescent="0.2">
      <c r="A254" s="57"/>
      <c r="B254" s="57"/>
      <c r="C254" s="57"/>
      <c r="D254" s="57"/>
      <c r="E254" s="11"/>
      <c r="G254" s="57"/>
      <c r="H254" s="57"/>
      <c r="I254" s="57"/>
    </row>
    <row r="255" spans="1:9" x14ac:dyDescent="0.2">
      <c r="A255" s="57"/>
      <c r="B255" s="57"/>
      <c r="C255" s="57"/>
      <c r="D255" s="57"/>
      <c r="E255" s="11"/>
      <c r="G255" s="57"/>
      <c r="H255" s="57"/>
      <c r="I255" s="57"/>
    </row>
    <row r="256" spans="1:9" x14ac:dyDescent="0.2">
      <c r="A256" s="57"/>
      <c r="B256" s="57"/>
      <c r="C256" s="57"/>
      <c r="D256" s="57"/>
      <c r="E256" s="11"/>
      <c r="G256" s="57"/>
      <c r="H256" s="57"/>
      <c r="I256" s="57"/>
    </row>
    <row r="257" spans="1:9" x14ac:dyDescent="0.2">
      <c r="A257" s="57"/>
      <c r="B257" s="57"/>
      <c r="C257" s="57"/>
      <c r="D257" s="57"/>
      <c r="E257" s="11"/>
      <c r="G257" s="57"/>
      <c r="H257" s="57"/>
      <c r="I257" s="57"/>
    </row>
    <row r="258" spans="1:9" x14ac:dyDescent="0.2">
      <c r="A258" s="57"/>
      <c r="B258" s="57"/>
      <c r="C258" s="57"/>
      <c r="D258" s="57"/>
      <c r="E258" s="11"/>
      <c r="G258" s="57"/>
      <c r="H258" s="57"/>
      <c r="I258" s="57"/>
    </row>
    <row r="259" spans="1:9" x14ac:dyDescent="0.2">
      <c r="A259" s="57"/>
      <c r="B259" s="57"/>
      <c r="C259" s="57"/>
      <c r="D259" s="57"/>
      <c r="E259" s="11"/>
      <c r="G259" s="57"/>
      <c r="H259" s="57"/>
      <c r="I259" s="57"/>
    </row>
    <row r="260" spans="1:9" x14ac:dyDescent="0.2">
      <c r="A260" s="57"/>
      <c r="B260" s="57"/>
      <c r="C260" s="57"/>
      <c r="D260" s="57"/>
      <c r="E260" s="11"/>
      <c r="G260" s="57"/>
      <c r="H260" s="57"/>
      <c r="I260" s="57"/>
    </row>
    <row r="261" spans="1:9" x14ac:dyDescent="0.2">
      <c r="A261" s="57"/>
      <c r="B261" s="57"/>
      <c r="C261" s="57"/>
      <c r="D261" s="57"/>
      <c r="E261" s="11"/>
      <c r="G261" s="57"/>
      <c r="H261" s="57"/>
      <c r="I261" s="57"/>
    </row>
    <row r="262" spans="1:9" x14ac:dyDescent="0.2">
      <c r="A262" s="57"/>
      <c r="B262" s="57"/>
      <c r="C262" s="57"/>
      <c r="D262" s="57"/>
      <c r="E262" s="11"/>
      <c r="G262" s="57"/>
      <c r="H262" s="57"/>
      <c r="I262" s="57"/>
    </row>
    <row r="263" spans="1:9" x14ac:dyDescent="0.2">
      <c r="A263" s="57"/>
      <c r="B263" s="57"/>
      <c r="C263" s="57"/>
      <c r="D263" s="57"/>
      <c r="E263" s="11"/>
      <c r="G263" s="57"/>
      <c r="H263" s="57"/>
      <c r="I263" s="57"/>
    </row>
    <row r="264" spans="1:9" x14ac:dyDescent="0.2">
      <c r="A264" s="57"/>
      <c r="B264" s="57"/>
      <c r="C264" s="57"/>
      <c r="D264" s="57"/>
      <c r="E264" s="11"/>
      <c r="G264" s="57"/>
      <c r="H264" s="57"/>
      <c r="I264" s="57"/>
    </row>
    <row r="265" spans="1:9" x14ac:dyDescent="0.2">
      <c r="A265" s="57"/>
      <c r="B265" s="57"/>
      <c r="C265" s="57"/>
      <c r="D265" s="57"/>
      <c r="E265" s="11"/>
      <c r="G265" s="57"/>
      <c r="H265" s="57"/>
      <c r="I265" s="57"/>
    </row>
    <row r="266" spans="1:9" x14ac:dyDescent="0.2">
      <c r="A266" s="57"/>
      <c r="B266" s="57"/>
      <c r="C266" s="57"/>
      <c r="D266" s="57"/>
      <c r="E266" s="11"/>
      <c r="G266" s="57"/>
      <c r="H266" s="57"/>
      <c r="I266" s="57"/>
    </row>
    <row r="267" spans="1:9" x14ac:dyDescent="0.2">
      <c r="A267" s="57"/>
      <c r="B267" s="57"/>
      <c r="C267" s="57"/>
      <c r="D267" s="57"/>
      <c r="E267" s="11"/>
      <c r="G267" s="57"/>
      <c r="H267" s="57"/>
      <c r="I267" s="57"/>
    </row>
    <row r="268" spans="1:9" x14ac:dyDescent="0.2">
      <c r="A268" s="57"/>
      <c r="B268" s="57"/>
      <c r="C268" s="57"/>
      <c r="D268" s="57"/>
      <c r="E268" s="11"/>
      <c r="G268" s="57"/>
      <c r="H268" s="57"/>
      <c r="I268" s="57"/>
    </row>
    <row r="269" spans="1:9" x14ac:dyDescent="0.2">
      <c r="A269" s="57"/>
      <c r="B269" s="57"/>
      <c r="C269" s="57"/>
      <c r="D269" s="57"/>
      <c r="E269" s="11"/>
      <c r="G269" s="57"/>
      <c r="H269" s="57"/>
      <c r="I269" s="57"/>
    </row>
    <row r="270" spans="1:9" x14ac:dyDescent="0.2">
      <c r="A270" s="57"/>
      <c r="B270" s="57"/>
      <c r="C270" s="57"/>
      <c r="D270" s="57"/>
      <c r="E270" s="11"/>
      <c r="G270" s="57"/>
      <c r="H270" s="57"/>
      <c r="I270" s="57"/>
    </row>
    <row r="271" spans="1:9" x14ac:dyDescent="0.2">
      <c r="A271" s="57"/>
      <c r="B271" s="57"/>
      <c r="C271" s="57"/>
      <c r="D271" s="57"/>
      <c r="E271" s="11"/>
      <c r="G271" s="57"/>
      <c r="H271" s="57"/>
      <c r="I271" s="57"/>
    </row>
  </sheetData>
  <mergeCells count="1">
    <mergeCell ref="A1:F1"/>
  </mergeCells>
  <conditionalFormatting sqref="F2:F3 E5:E13 F14:F31">
    <cfRule type="cellIs" dxfId="20" priority="2" stopIfTrue="1" operator="between">
      <formula>0.009</formula>
      <formula>-0.009</formula>
    </cfRule>
  </conditionalFormatting>
  <conditionalFormatting sqref="F170:F65536">
    <cfRule type="cellIs" dxfId="19" priority="1" stopIfTrue="1" operator="between">
      <formula>0.009</formula>
      <formula>-0.009</formula>
    </cfRule>
  </conditionalFormatting>
  <hyperlinks>
    <hyperlink ref="A35" r:id="rId1" tooltip="https://www.franklintempletonindia.com/downloadsServlet/pdf/product-labels-jg9o5k7l" display="https://www.franklintempletonindia.com/downloadsServlet/pdf/product-labels-jg9o5k7l" xr:uid="{00000000-0004-0000-21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84"/>
  <sheetViews>
    <sheetView workbookViewId="0">
      <selection sqref="A1:F1"/>
    </sheetView>
  </sheetViews>
  <sheetFormatPr defaultColWidth="9.140625" defaultRowHeight="11.25" x14ac:dyDescent="0.2"/>
  <cols>
    <col min="1" max="1" width="37.5703125" style="7" bestFit="1" customWidth="1"/>
    <col min="2" max="2" width="85.42578125" style="7" bestFit="1" customWidth="1"/>
    <col min="3" max="3" width="15.42578125" style="7" bestFit="1" customWidth="1"/>
    <col min="4" max="4" width="26.42578125" style="7" customWidth="1"/>
    <col min="5" max="5" width="26" style="10" customWidth="1"/>
    <col min="6" max="6" width="14.7109375" style="11" bestFit="1" customWidth="1"/>
    <col min="7" max="16384" width="9.140625" style="7"/>
  </cols>
  <sheetData>
    <row r="1" spans="1:6" s="1" customFormat="1" ht="15" x14ac:dyDescent="0.2">
      <c r="A1" s="110" t="s">
        <v>969</v>
      </c>
      <c r="B1" s="111"/>
      <c r="C1" s="111"/>
      <c r="D1" s="111"/>
      <c r="E1" s="111"/>
      <c r="F1" s="111"/>
    </row>
    <row r="2" spans="1:6" s="1" customFormat="1" ht="12" x14ac:dyDescent="0.2">
      <c r="E2" s="5"/>
      <c r="F2" s="9"/>
    </row>
    <row r="3" spans="1:6" s="1" customFormat="1" ht="12" x14ac:dyDescent="0.2">
      <c r="A3" s="8" t="s">
        <v>7</v>
      </c>
      <c r="B3" s="2"/>
      <c r="C3" s="3"/>
      <c r="D3" s="3"/>
      <c r="E3" s="4"/>
      <c r="F3" s="9"/>
    </row>
    <row r="4" spans="1:6" s="1" customFormat="1" ht="33.75" x14ac:dyDescent="0.2">
      <c r="A4" s="6" t="s">
        <v>2</v>
      </c>
      <c r="B4" s="6" t="s">
        <v>0</v>
      </c>
      <c r="C4" s="13" t="s">
        <v>1</v>
      </c>
      <c r="D4" s="52" t="s">
        <v>6</v>
      </c>
      <c r="E4" s="12" t="s">
        <v>3</v>
      </c>
    </row>
    <row r="5" spans="1:6" x14ac:dyDescent="0.2">
      <c r="A5" s="16" t="s">
        <v>36</v>
      </c>
      <c r="B5" s="17"/>
      <c r="C5" s="17"/>
      <c r="D5" s="18"/>
      <c r="E5" s="19"/>
      <c r="F5" s="7"/>
    </row>
    <row r="6" spans="1:6" x14ac:dyDescent="0.2">
      <c r="A6" s="21" t="s">
        <v>936</v>
      </c>
      <c r="B6" s="21" t="s">
        <v>973</v>
      </c>
      <c r="C6" s="24">
        <v>13127204.023</v>
      </c>
      <c r="D6" s="22">
        <v>1391.0504289999999</v>
      </c>
      <c r="E6" s="23">
        <v>18.190798360348499</v>
      </c>
      <c r="F6" s="7"/>
    </row>
    <row r="7" spans="1:6" x14ac:dyDescent="0.2">
      <c r="A7" s="21" t="s">
        <v>937</v>
      </c>
      <c r="B7" s="21" t="s">
        <v>974</v>
      </c>
      <c r="C7" s="24">
        <v>1220797.723</v>
      </c>
      <c r="D7" s="22">
        <v>1340.656864</v>
      </c>
      <c r="E7" s="23">
        <v>17.5318005551912</v>
      </c>
      <c r="F7" s="7"/>
    </row>
    <row r="8" spans="1:6" x14ac:dyDescent="0.2">
      <c r="A8" s="21" t="s">
        <v>938</v>
      </c>
      <c r="B8" s="21" t="s">
        <v>975</v>
      </c>
      <c r="C8" s="24">
        <v>1479927.476</v>
      </c>
      <c r="D8" s="22">
        <v>952.04474489999996</v>
      </c>
      <c r="E8" s="23">
        <v>12.4499109618587</v>
      </c>
      <c r="F8" s="7"/>
    </row>
    <row r="9" spans="1:6" x14ac:dyDescent="0.2">
      <c r="A9" s="21" t="s">
        <v>939</v>
      </c>
      <c r="B9" s="21" t="s">
        <v>976</v>
      </c>
      <c r="C9" s="24">
        <v>1604752.4790000001</v>
      </c>
      <c r="D9" s="22">
        <v>651.64825819999999</v>
      </c>
      <c r="E9" s="23">
        <v>8.5216192164292295</v>
      </c>
      <c r="F9" s="7"/>
    </row>
    <row r="10" spans="1:6" x14ac:dyDescent="0.2">
      <c r="A10" s="21" t="s">
        <v>940</v>
      </c>
      <c r="B10" s="21" t="s">
        <v>977</v>
      </c>
      <c r="C10" s="24">
        <v>2994043.2119999998</v>
      </c>
      <c r="D10" s="22">
        <v>550.4758028</v>
      </c>
      <c r="E10" s="23">
        <v>7.1985846970223397</v>
      </c>
      <c r="F10" s="7"/>
    </row>
    <row r="11" spans="1:6" x14ac:dyDescent="0.2">
      <c r="A11" s="21" t="s">
        <v>941</v>
      </c>
      <c r="B11" s="21" t="s">
        <v>978</v>
      </c>
      <c r="C11" s="24">
        <v>13740.731</v>
      </c>
      <c r="D11" s="22">
        <v>550.19391529999996</v>
      </c>
      <c r="E11" s="23">
        <v>7.1948984477204503</v>
      </c>
      <c r="F11" s="7"/>
    </row>
    <row r="12" spans="1:6" x14ac:dyDescent="0.2">
      <c r="A12" s="21" t="s">
        <v>942</v>
      </c>
      <c r="B12" s="21" t="s">
        <v>979</v>
      </c>
      <c r="C12" s="24">
        <v>2734146.1830000002</v>
      </c>
      <c r="D12" s="22">
        <v>549.12865350000004</v>
      </c>
      <c r="E12" s="23">
        <v>7.1809679947326899</v>
      </c>
      <c r="F12" s="7"/>
    </row>
    <row r="13" spans="1:6" x14ac:dyDescent="0.2">
      <c r="A13" s="21" t="s">
        <v>943</v>
      </c>
      <c r="B13" s="21" t="s">
        <v>980</v>
      </c>
      <c r="C13" s="24">
        <v>3139861.3840000001</v>
      </c>
      <c r="D13" s="22">
        <v>481.44436560000003</v>
      </c>
      <c r="E13" s="23">
        <v>6.2958590096919496</v>
      </c>
      <c r="F13" s="7"/>
    </row>
    <row r="14" spans="1:6" x14ac:dyDescent="0.2">
      <c r="A14" s="21" t="s">
        <v>944</v>
      </c>
      <c r="B14" s="21" t="s">
        <v>981</v>
      </c>
      <c r="C14" s="24">
        <v>1656759.047</v>
      </c>
      <c r="D14" s="22">
        <v>481.16590300000001</v>
      </c>
      <c r="E14" s="23">
        <v>6.2922175478859002</v>
      </c>
      <c r="F14" s="7"/>
    </row>
    <row r="15" spans="1:6" x14ac:dyDescent="0.2">
      <c r="A15" s="21" t="s">
        <v>484</v>
      </c>
      <c r="B15" s="21" t="s">
        <v>982</v>
      </c>
      <c r="C15" s="24">
        <v>856143.50300000003</v>
      </c>
      <c r="D15" s="22">
        <v>451.725284200884</v>
      </c>
      <c r="E15" s="23">
        <v>5.9072219007017761</v>
      </c>
      <c r="F15" s="7"/>
    </row>
    <row r="16" spans="1:6" x14ac:dyDescent="0.2">
      <c r="A16" s="21" t="s">
        <v>946</v>
      </c>
      <c r="B16" s="21" t="s">
        <v>945</v>
      </c>
      <c r="C16" s="24">
        <v>23973.544999999998</v>
      </c>
      <c r="D16" s="22">
        <v>2.3973545E-5</v>
      </c>
      <c r="E16" s="23">
        <v>3.1350259773920898E-7</v>
      </c>
      <c r="F16" s="7"/>
    </row>
    <row r="17" spans="1:8" x14ac:dyDescent="0.2">
      <c r="A17" s="20" t="s">
        <v>27</v>
      </c>
      <c r="B17" s="20"/>
      <c r="C17" s="20"/>
      <c r="D17" s="25">
        <f>SUM(D6:D16)</f>
        <v>7399.5342444744283</v>
      </c>
      <c r="E17" s="26">
        <f>SUM(E6:E16)</f>
        <v>96.763879005085329</v>
      </c>
      <c r="F17" s="14"/>
      <c r="G17" s="14"/>
      <c r="H17" s="14"/>
    </row>
    <row r="18" spans="1:8" x14ac:dyDescent="0.2">
      <c r="A18" s="21"/>
      <c r="B18" s="21"/>
      <c r="C18" s="21"/>
      <c r="D18" s="22"/>
      <c r="E18" s="23"/>
      <c r="F18" s="7"/>
    </row>
    <row r="19" spans="1:8" x14ac:dyDescent="0.2">
      <c r="A19" s="20" t="s">
        <v>37</v>
      </c>
      <c r="B19" s="20"/>
      <c r="C19" s="20"/>
      <c r="D19" s="25">
        <f>D17</f>
        <v>7399.5342444744283</v>
      </c>
      <c r="E19" s="26">
        <f>E17</f>
        <v>96.763879005085329</v>
      </c>
      <c r="F19" s="14"/>
      <c r="G19" s="14"/>
      <c r="H19" s="14"/>
    </row>
    <row r="20" spans="1:8" x14ac:dyDescent="0.2">
      <c r="A20" s="20"/>
      <c r="B20" s="20"/>
      <c r="C20" s="20"/>
      <c r="D20" s="25"/>
      <c r="E20" s="26"/>
      <c r="F20" s="14"/>
      <c r="G20" s="14"/>
      <c r="H20" s="14"/>
    </row>
    <row r="21" spans="1:8" x14ac:dyDescent="0.2">
      <c r="A21" s="20" t="s">
        <v>39</v>
      </c>
      <c r="B21" s="20"/>
      <c r="C21" s="20"/>
      <c r="D21" s="25">
        <f>D23-(D17)</f>
        <v>247.46618642557132</v>
      </c>
      <c r="E21" s="26">
        <f>E23-(E17)</f>
        <v>3.2361209949146712</v>
      </c>
      <c r="F21" s="14"/>
      <c r="G21" s="14"/>
      <c r="H21" s="14"/>
    </row>
    <row r="22" spans="1:8" x14ac:dyDescent="0.2">
      <c r="A22" s="20"/>
      <c r="B22" s="20"/>
      <c r="C22" s="20"/>
      <c r="D22" s="25"/>
      <c r="E22" s="26"/>
      <c r="F22" s="14"/>
      <c r="G22" s="14"/>
      <c r="H22" s="14"/>
    </row>
    <row r="23" spans="1:8" x14ac:dyDescent="0.2">
      <c r="A23" s="27" t="s">
        <v>38</v>
      </c>
      <c r="B23" s="27"/>
      <c r="C23" s="27"/>
      <c r="D23" s="28">
        <v>7647.0004308999996</v>
      </c>
      <c r="E23" s="29">
        <v>100</v>
      </c>
      <c r="F23" s="14"/>
      <c r="G23" s="14"/>
      <c r="H23" s="14"/>
    </row>
    <row r="24" spans="1:8" x14ac:dyDescent="0.2">
      <c r="E24" s="71" t="s">
        <v>933</v>
      </c>
      <c r="F24" s="15"/>
    </row>
    <row r="25" spans="1:8" x14ac:dyDescent="0.2">
      <c r="A25" s="14" t="s">
        <v>41</v>
      </c>
    </row>
    <row r="26" spans="1:8" x14ac:dyDescent="0.2">
      <c r="A26" s="14" t="s">
        <v>42</v>
      </c>
    </row>
    <row r="27" spans="1:8" x14ac:dyDescent="0.2">
      <c r="A27" s="14" t="s">
        <v>43</v>
      </c>
      <c r="B27" s="14"/>
      <c r="C27" s="30" t="s">
        <v>987</v>
      </c>
      <c r="D27" s="30" t="s">
        <v>44</v>
      </c>
    </row>
    <row r="28" spans="1:8" x14ac:dyDescent="0.2">
      <c r="A28" s="7" t="s">
        <v>46</v>
      </c>
      <c r="C28" s="31">
        <v>19.683199999999999</v>
      </c>
      <c r="D28" s="31">
        <v>21.2393</v>
      </c>
    </row>
    <row r="29" spans="1:8" x14ac:dyDescent="0.2">
      <c r="A29" s="7" t="s">
        <v>47</v>
      </c>
      <c r="C29" s="31">
        <v>19.683199999999999</v>
      </c>
      <c r="D29" s="31">
        <v>21.2393</v>
      </c>
    </row>
    <row r="30" spans="1:8" x14ac:dyDescent="0.2">
      <c r="A30" s="7" t="s">
        <v>48</v>
      </c>
      <c r="C30" s="31">
        <v>22.141200000000001</v>
      </c>
      <c r="D30" s="31">
        <v>23.9725</v>
      </c>
    </row>
    <row r="31" spans="1:8" x14ac:dyDescent="0.2">
      <c r="A31" s="7" t="s">
        <v>49</v>
      </c>
      <c r="C31" s="31">
        <v>22.141200000000001</v>
      </c>
      <c r="D31" s="31">
        <v>23.9725</v>
      </c>
    </row>
    <row r="33" spans="1:9" x14ac:dyDescent="0.2">
      <c r="A33" s="7" t="s">
        <v>54</v>
      </c>
    </row>
    <row r="34" spans="1:9" x14ac:dyDescent="0.2">
      <c r="A34" s="7" t="s">
        <v>988</v>
      </c>
    </row>
    <row r="36" spans="1:9" x14ac:dyDescent="0.2">
      <c r="A36" s="14" t="s">
        <v>50</v>
      </c>
      <c r="D36" s="30" t="s">
        <v>56</v>
      </c>
    </row>
    <row r="38" spans="1:9" x14ac:dyDescent="0.2">
      <c r="A38" s="14" t="s">
        <v>281</v>
      </c>
      <c r="D38" s="36">
        <v>1.3050632811792806</v>
      </c>
    </row>
    <row r="40" spans="1:9" x14ac:dyDescent="0.2">
      <c r="A40" s="14" t="s">
        <v>957</v>
      </c>
      <c r="D40" s="30" t="s">
        <v>56</v>
      </c>
    </row>
    <row r="41" spans="1:9" x14ac:dyDescent="0.2">
      <c r="A41" s="104" t="s">
        <v>1422</v>
      </c>
      <c r="D41" s="30"/>
    </row>
    <row r="42" spans="1:9" ht="15" x14ac:dyDescent="0.25">
      <c r="A42" s="86" t="s">
        <v>1423</v>
      </c>
      <c r="D42" s="30"/>
    </row>
    <row r="44" spans="1:9" x14ac:dyDescent="0.2">
      <c r="A44" s="56" t="s">
        <v>958</v>
      </c>
      <c r="B44" s="57"/>
      <c r="C44" s="57"/>
      <c r="D44" s="57"/>
      <c r="E44" s="11"/>
      <c r="F44" s="57"/>
      <c r="G44" s="57"/>
      <c r="H44" s="57"/>
      <c r="I44" s="57"/>
    </row>
    <row r="45" spans="1:9" x14ac:dyDescent="0.2">
      <c r="A45" s="56"/>
      <c r="B45" s="57"/>
      <c r="C45" s="57"/>
      <c r="D45" s="57"/>
      <c r="E45" s="11"/>
      <c r="F45" s="57"/>
      <c r="G45" s="57"/>
      <c r="H45" s="57"/>
      <c r="I45" s="57"/>
    </row>
    <row r="46" spans="1:9" x14ac:dyDescent="0.2">
      <c r="A46" s="56" t="s">
        <v>993</v>
      </c>
      <c r="B46" s="57"/>
      <c r="C46" s="57"/>
      <c r="D46" s="57"/>
      <c r="E46" s="11"/>
      <c r="F46" s="57"/>
      <c r="G46" s="57"/>
      <c r="H46" s="57"/>
      <c r="I46" s="57"/>
    </row>
    <row r="47" spans="1:9" x14ac:dyDescent="0.2">
      <c r="A47" s="66"/>
      <c r="B47" s="57"/>
      <c r="C47" s="57"/>
      <c r="D47" s="57"/>
      <c r="E47" s="11"/>
      <c r="F47" s="57"/>
      <c r="G47" s="57"/>
      <c r="H47" s="57"/>
      <c r="I47" s="57"/>
    </row>
    <row r="48" spans="1:9" x14ac:dyDescent="0.2">
      <c r="A48" s="57"/>
      <c r="B48" s="57"/>
      <c r="C48" s="57"/>
      <c r="D48" s="57"/>
      <c r="E48" s="11"/>
      <c r="F48" s="57"/>
      <c r="G48" s="57"/>
      <c r="H48" s="57"/>
      <c r="I48" s="57"/>
    </row>
    <row r="49" spans="1:9" x14ac:dyDescent="0.2">
      <c r="A49" s="57"/>
      <c r="B49" s="57"/>
      <c r="C49" s="57"/>
      <c r="D49" s="57"/>
      <c r="E49" s="11"/>
      <c r="F49" s="57"/>
      <c r="G49" s="57"/>
      <c r="H49" s="57"/>
      <c r="I49" s="57"/>
    </row>
    <row r="50" spans="1:9" x14ac:dyDescent="0.2">
      <c r="A50" s="57"/>
      <c r="B50" s="57"/>
      <c r="C50" s="57"/>
      <c r="D50" s="57"/>
      <c r="E50" s="11"/>
      <c r="F50" s="57"/>
      <c r="G50" s="57"/>
      <c r="H50" s="57"/>
      <c r="I50" s="57"/>
    </row>
    <row r="51" spans="1:9" x14ac:dyDescent="0.2">
      <c r="A51" s="57"/>
      <c r="B51" s="57"/>
      <c r="C51" s="57"/>
      <c r="D51" s="57"/>
      <c r="E51" s="11"/>
      <c r="F51" s="57"/>
      <c r="G51" s="57"/>
      <c r="H51" s="57"/>
      <c r="I51" s="57"/>
    </row>
    <row r="52" spans="1:9" x14ac:dyDescent="0.2">
      <c r="A52" s="57"/>
      <c r="B52" s="57"/>
      <c r="C52" s="57"/>
      <c r="D52" s="57"/>
      <c r="E52" s="11"/>
      <c r="F52" s="57"/>
      <c r="G52" s="57"/>
      <c r="H52" s="57"/>
      <c r="I52" s="57"/>
    </row>
    <row r="53" spans="1:9" x14ac:dyDescent="0.2">
      <c r="A53" s="57"/>
      <c r="B53" s="57"/>
      <c r="C53" s="57"/>
      <c r="D53" s="57"/>
      <c r="E53" s="11"/>
      <c r="F53" s="57"/>
      <c r="G53" s="57"/>
      <c r="H53" s="57"/>
      <c r="I53" s="57"/>
    </row>
    <row r="54" spans="1:9" x14ac:dyDescent="0.2">
      <c r="A54" s="57"/>
      <c r="B54" s="57"/>
      <c r="C54" s="57"/>
      <c r="D54" s="57"/>
      <c r="E54" s="11"/>
      <c r="F54" s="57"/>
      <c r="G54" s="57"/>
      <c r="H54" s="57"/>
      <c r="I54" s="57"/>
    </row>
    <row r="55" spans="1:9" x14ac:dyDescent="0.2">
      <c r="A55" s="57"/>
      <c r="B55" s="57"/>
      <c r="C55" s="57"/>
      <c r="D55" s="57"/>
      <c r="E55" s="11"/>
      <c r="F55" s="57"/>
      <c r="G55" s="57"/>
      <c r="H55" s="57"/>
      <c r="I55" s="57"/>
    </row>
    <row r="56" spans="1:9" x14ac:dyDescent="0.2">
      <c r="A56" s="57"/>
      <c r="B56" s="57"/>
      <c r="C56" s="57"/>
      <c r="D56" s="57"/>
      <c r="E56" s="11"/>
      <c r="F56" s="57"/>
      <c r="G56" s="57"/>
      <c r="H56" s="57"/>
      <c r="I56" s="57"/>
    </row>
    <row r="57" spans="1:9" x14ac:dyDescent="0.2">
      <c r="A57" s="57"/>
      <c r="B57" s="57"/>
      <c r="C57" s="57"/>
      <c r="D57" s="57"/>
      <c r="E57" s="11"/>
      <c r="F57" s="57"/>
      <c r="G57" s="57"/>
      <c r="H57" s="57"/>
      <c r="I57" s="57"/>
    </row>
    <row r="58" spans="1:9" x14ac:dyDescent="0.2">
      <c r="A58" s="57"/>
      <c r="B58" s="67"/>
      <c r="C58" s="67"/>
      <c r="D58" s="67"/>
      <c r="E58" s="67"/>
      <c r="F58" s="57"/>
      <c r="G58" s="57"/>
      <c r="H58" s="57"/>
      <c r="I58" s="57"/>
    </row>
    <row r="59" spans="1:9" x14ac:dyDescent="0.2">
      <c r="A59" s="57"/>
      <c r="B59" s="57"/>
      <c r="C59" s="57"/>
      <c r="D59" s="57"/>
      <c r="E59" s="11"/>
      <c r="F59" s="57"/>
      <c r="G59" s="57"/>
      <c r="H59" s="57"/>
      <c r="I59" s="57"/>
    </row>
    <row r="60" spans="1:9" x14ac:dyDescent="0.2">
      <c r="A60" s="57"/>
      <c r="B60" s="57"/>
      <c r="C60" s="57"/>
      <c r="D60" s="57"/>
      <c r="E60" s="11"/>
      <c r="F60" s="57"/>
      <c r="G60" s="57"/>
      <c r="H60" s="57"/>
      <c r="I60" s="57"/>
    </row>
    <row r="61" spans="1:9" x14ac:dyDescent="0.2">
      <c r="A61" s="57"/>
      <c r="B61" s="57"/>
      <c r="C61" s="57"/>
      <c r="D61" s="57"/>
      <c r="E61" s="11"/>
      <c r="F61" s="57"/>
      <c r="G61" s="57"/>
      <c r="H61" s="57"/>
      <c r="I61" s="57"/>
    </row>
    <row r="62" spans="1:9" x14ac:dyDescent="0.2">
      <c r="A62" s="57"/>
      <c r="B62" s="57"/>
      <c r="C62" s="57"/>
      <c r="D62" s="57"/>
      <c r="E62" s="11"/>
      <c r="F62" s="57"/>
      <c r="G62" s="57"/>
      <c r="H62" s="57"/>
      <c r="I62" s="57"/>
    </row>
    <row r="63" spans="1:9" x14ac:dyDescent="0.2">
      <c r="A63" s="68" t="s">
        <v>1025</v>
      </c>
      <c r="B63" s="57"/>
      <c r="C63" s="57"/>
      <c r="D63" s="57"/>
      <c r="E63" s="11"/>
      <c r="F63" s="57"/>
      <c r="G63" s="57"/>
      <c r="H63" s="57"/>
      <c r="I63" s="57"/>
    </row>
    <row r="64" spans="1:9" x14ac:dyDescent="0.2">
      <c r="A64" s="57"/>
      <c r="B64" s="57"/>
      <c r="C64" s="57"/>
      <c r="D64" s="57"/>
      <c r="E64" s="11"/>
      <c r="F64" s="57"/>
      <c r="G64" s="57"/>
      <c r="H64" s="57"/>
      <c r="I64" s="57"/>
    </row>
    <row r="65" spans="1:9" x14ac:dyDescent="0.2">
      <c r="A65" s="56" t="s">
        <v>994</v>
      </c>
      <c r="B65" s="57"/>
      <c r="C65" s="57"/>
      <c r="D65" s="57"/>
      <c r="E65" s="11"/>
      <c r="F65" s="57"/>
      <c r="G65" s="57"/>
      <c r="H65" s="57"/>
      <c r="I65" s="57"/>
    </row>
    <row r="66" spans="1:9" x14ac:dyDescent="0.2">
      <c r="A66" s="57"/>
      <c r="B66" s="57"/>
      <c r="C66" s="57"/>
      <c r="D66" s="57"/>
      <c r="E66" s="11"/>
      <c r="F66" s="57"/>
      <c r="G66" s="57"/>
      <c r="H66" s="57"/>
      <c r="I66" s="57"/>
    </row>
    <row r="67" spans="1:9" x14ac:dyDescent="0.2">
      <c r="A67" s="57"/>
      <c r="B67" s="57"/>
      <c r="C67" s="57"/>
      <c r="D67" s="57"/>
      <c r="E67" s="11"/>
      <c r="F67" s="57"/>
      <c r="G67" s="57"/>
      <c r="H67" s="57"/>
      <c r="I67" s="57"/>
    </row>
    <row r="68" spans="1:9" x14ac:dyDescent="0.2">
      <c r="A68" s="57"/>
      <c r="B68" s="57"/>
      <c r="C68" s="57"/>
      <c r="D68" s="57"/>
      <c r="E68" s="11"/>
      <c r="F68" s="57"/>
      <c r="G68" s="57"/>
      <c r="H68" s="57"/>
      <c r="I68" s="57"/>
    </row>
    <row r="69" spans="1:9" x14ac:dyDescent="0.2">
      <c r="A69" s="57"/>
      <c r="B69" s="57"/>
      <c r="C69" s="57"/>
      <c r="D69" s="57"/>
      <c r="E69" s="11"/>
      <c r="F69" s="57"/>
      <c r="G69" s="57"/>
      <c r="H69" s="57"/>
      <c r="I69" s="57"/>
    </row>
    <row r="70" spans="1:9" x14ac:dyDescent="0.2">
      <c r="A70" s="57"/>
      <c r="B70" s="57"/>
      <c r="C70" s="57"/>
      <c r="D70" s="57"/>
      <c r="E70" s="11"/>
      <c r="F70" s="57"/>
      <c r="G70" s="57"/>
      <c r="H70" s="57"/>
      <c r="I70" s="57"/>
    </row>
    <row r="71" spans="1:9" x14ac:dyDescent="0.2">
      <c r="A71" s="57"/>
      <c r="B71" s="57"/>
      <c r="C71" s="57"/>
      <c r="D71" s="57"/>
      <c r="E71" s="11"/>
      <c r="F71" s="57"/>
      <c r="G71" s="57"/>
      <c r="H71" s="57"/>
      <c r="I71" s="57"/>
    </row>
    <row r="72" spans="1:9" x14ac:dyDescent="0.2">
      <c r="A72" s="57"/>
      <c r="B72" s="57"/>
      <c r="C72" s="57"/>
      <c r="D72" s="57"/>
      <c r="E72" s="11"/>
      <c r="F72" s="57"/>
      <c r="G72" s="57"/>
      <c r="H72" s="57"/>
      <c r="I72" s="57"/>
    </row>
    <row r="73" spans="1:9" x14ac:dyDescent="0.2">
      <c r="A73" s="57"/>
      <c r="B73" s="57"/>
      <c r="C73" s="57"/>
      <c r="D73" s="57"/>
      <c r="E73" s="11"/>
      <c r="F73" s="57"/>
      <c r="G73" s="57"/>
      <c r="H73" s="57"/>
      <c r="I73" s="57"/>
    </row>
    <row r="74" spans="1:9" x14ac:dyDescent="0.2">
      <c r="A74" s="57"/>
      <c r="B74" s="57"/>
      <c r="C74" s="57"/>
      <c r="D74" s="57"/>
      <c r="E74" s="11"/>
      <c r="F74" s="57"/>
      <c r="G74" s="57"/>
      <c r="H74" s="57"/>
      <c r="I74" s="57"/>
    </row>
    <row r="75" spans="1:9" x14ac:dyDescent="0.2">
      <c r="A75" s="57"/>
      <c r="B75" s="57"/>
      <c r="C75" s="57"/>
      <c r="D75" s="57"/>
      <c r="E75" s="11"/>
      <c r="F75" s="57"/>
      <c r="G75" s="57"/>
      <c r="H75" s="57"/>
      <c r="I75" s="57"/>
    </row>
    <row r="76" spans="1:9" x14ac:dyDescent="0.2">
      <c r="A76" s="57"/>
      <c r="B76" s="57"/>
      <c r="C76" s="57"/>
      <c r="D76" s="57"/>
      <c r="E76" s="11"/>
      <c r="F76" s="57"/>
      <c r="G76" s="57"/>
      <c r="H76" s="57"/>
      <c r="I76" s="57"/>
    </row>
    <row r="77" spans="1:9" x14ac:dyDescent="0.2">
      <c r="A77" s="57"/>
      <c r="B77" s="57"/>
      <c r="C77" s="57"/>
      <c r="D77" s="57"/>
      <c r="E77" s="11"/>
      <c r="F77" s="57"/>
      <c r="G77" s="57"/>
      <c r="H77" s="57"/>
      <c r="I77" s="57"/>
    </row>
    <row r="78" spans="1:9" x14ac:dyDescent="0.2">
      <c r="A78" s="57"/>
      <c r="B78" s="57"/>
      <c r="C78" s="57"/>
      <c r="D78" s="57"/>
      <c r="E78" s="11"/>
      <c r="F78" s="57"/>
      <c r="G78" s="57"/>
      <c r="H78" s="57"/>
      <c r="I78" s="57"/>
    </row>
    <row r="79" spans="1:9" x14ac:dyDescent="0.2">
      <c r="A79" s="57"/>
      <c r="B79" s="57"/>
      <c r="C79" s="57"/>
      <c r="D79" s="57"/>
      <c r="E79" s="11"/>
      <c r="F79" s="57"/>
      <c r="G79" s="57"/>
      <c r="H79" s="57"/>
      <c r="I79" s="57"/>
    </row>
    <row r="80" spans="1:9" x14ac:dyDescent="0.2">
      <c r="A80" s="57"/>
      <c r="B80" s="57"/>
      <c r="C80" s="57"/>
      <c r="D80" s="57"/>
      <c r="E80" s="11"/>
      <c r="F80" s="57"/>
      <c r="G80" s="57"/>
      <c r="H80" s="57"/>
      <c r="I80" s="57"/>
    </row>
    <row r="81" spans="1:9" x14ac:dyDescent="0.2">
      <c r="A81" s="57"/>
      <c r="B81" s="57"/>
      <c r="C81" s="57"/>
      <c r="D81" s="57"/>
      <c r="E81" s="11"/>
      <c r="F81" s="57"/>
      <c r="G81" s="57"/>
      <c r="H81" s="57"/>
      <c r="I81" s="57"/>
    </row>
    <row r="82" spans="1:9" x14ac:dyDescent="0.2">
      <c r="A82" s="56" t="s">
        <v>1026</v>
      </c>
      <c r="B82" s="57"/>
      <c r="C82" s="57"/>
      <c r="D82" s="57"/>
      <c r="E82" s="11"/>
      <c r="F82" s="57"/>
      <c r="G82" s="57"/>
      <c r="H82" s="57"/>
      <c r="I82" s="57"/>
    </row>
    <row r="83" spans="1:9" x14ac:dyDescent="0.2">
      <c r="A83" s="57"/>
      <c r="B83" s="57"/>
      <c r="C83" s="57"/>
      <c r="D83" s="57"/>
      <c r="E83" s="11"/>
      <c r="F83" s="57"/>
      <c r="G83" s="57"/>
      <c r="H83" s="57"/>
      <c r="I83" s="57"/>
    </row>
    <row r="84" spans="1:9" x14ac:dyDescent="0.2">
      <c r="A84" s="57" t="s">
        <v>992</v>
      </c>
      <c r="B84" s="57"/>
      <c r="C84" s="57"/>
      <c r="D84" s="57"/>
      <c r="E84" s="11"/>
      <c r="F84" s="57"/>
      <c r="G84" s="57"/>
      <c r="H84" s="57"/>
      <c r="I84" s="57"/>
    </row>
  </sheetData>
  <mergeCells count="1">
    <mergeCell ref="A1:F1"/>
  </mergeCells>
  <conditionalFormatting sqref="E5:E24">
    <cfRule type="cellIs" dxfId="18" priority="1" stopIfTrue="1" operator="between">
      <formula>0.009</formula>
      <formula>-0.009</formula>
    </cfRule>
  </conditionalFormatting>
  <conditionalFormatting sqref="F2:F3 F24:F43">
    <cfRule type="cellIs" dxfId="17" priority="3" stopIfTrue="1" operator="between">
      <formula>0.009</formula>
      <formula>-0.009</formula>
    </cfRule>
  </conditionalFormatting>
  <conditionalFormatting sqref="F85:F65538">
    <cfRule type="cellIs" dxfId="16"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280"/>
  <sheetViews>
    <sheetView workbookViewId="0">
      <selection sqref="A1:F1"/>
    </sheetView>
  </sheetViews>
  <sheetFormatPr defaultColWidth="9.140625" defaultRowHeight="11.25" x14ac:dyDescent="0.2"/>
  <cols>
    <col min="1" max="1" width="37.5703125" style="7" bestFit="1" customWidth="1"/>
    <col min="2" max="2" width="85.42578125" style="7" bestFit="1" customWidth="1"/>
    <col min="3" max="3" width="24.7109375" style="7" bestFit="1" customWidth="1"/>
    <col min="4" max="4" width="26.5703125" style="7" customWidth="1"/>
    <col min="5" max="5" width="26" style="10" customWidth="1"/>
    <col min="6" max="6" width="14.7109375" style="11" bestFit="1" customWidth="1"/>
    <col min="7" max="16384" width="9.140625" style="7"/>
  </cols>
  <sheetData>
    <row r="1" spans="1:8" s="1" customFormat="1" ht="15" x14ac:dyDescent="0.2">
      <c r="A1" s="110" t="s">
        <v>970</v>
      </c>
      <c r="B1" s="111"/>
      <c r="C1" s="111"/>
      <c r="D1" s="111"/>
      <c r="E1" s="111"/>
      <c r="F1" s="111"/>
    </row>
    <row r="2" spans="1:8" s="1" customFormat="1" ht="12" x14ac:dyDescent="0.2">
      <c r="E2" s="5"/>
      <c r="F2" s="9"/>
    </row>
    <row r="3" spans="1:8" s="1" customFormat="1" ht="12" x14ac:dyDescent="0.2">
      <c r="A3" s="8" t="s">
        <v>7</v>
      </c>
      <c r="B3" s="2"/>
      <c r="C3" s="3"/>
      <c r="D3" s="3"/>
      <c r="E3" s="4"/>
      <c r="F3" s="9"/>
    </row>
    <row r="4" spans="1:8" s="1" customFormat="1" ht="33.75" x14ac:dyDescent="0.2">
      <c r="A4" s="6" t="s">
        <v>2</v>
      </c>
      <c r="B4" s="6" t="s">
        <v>0</v>
      </c>
      <c r="C4" s="13" t="s">
        <v>1</v>
      </c>
      <c r="D4" s="52" t="s">
        <v>6</v>
      </c>
      <c r="E4" s="12" t="s">
        <v>3</v>
      </c>
    </row>
    <row r="5" spans="1:8" x14ac:dyDescent="0.2">
      <c r="A5" s="16" t="s">
        <v>36</v>
      </c>
      <c r="B5" s="17"/>
      <c r="C5" s="17"/>
      <c r="D5" s="18"/>
      <c r="E5" s="19"/>
      <c r="F5" s="7"/>
    </row>
    <row r="6" spans="1:8" x14ac:dyDescent="0.2">
      <c r="A6" s="21" t="s">
        <v>948</v>
      </c>
      <c r="B6" s="21" t="s">
        <v>947</v>
      </c>
      <c r="C6" s="24">
        <v>3586453.2880000002</v>
      </c>
      <c r="D6" s="22">
        <v>63979.722889999997</v>
      </c>
      <c r="E6" s="23">
        <v>49.798231295765497</v>
      </c>
      <c r="F6" s="7"/>
    </row>
    <row r="7" spans="1:8" x14ac:dyDescent="0.2">
      <c r="A7" s="21" t="s">
        <v>949</v>
      </c>
      <c r="B7" s="21" t="s">
        <v>983</v>
      </c>
      <c r="C7" s="24">
        <v>45938623.778999999</v>
      </c>
      <c r="D7" s="22">
        <v>30677.077939999999</v>
      </c>
      <c r="E7" s="23">
        <v>23.877318527322299</v>
      </c>
      <c r="F7" s="7"/>
    </row>
    <row r="8" spans="1:8" x14ac:dyDescent="0.2">
      <c r="A8" s="21" t="s">
        <v>950</v>
      </c>
      <c r="B8" s="21" t="s">
        <v>984</v>
      </c>
      <c r="C8" s="24">
        <v>88114241.232999995</v>
      </c>
      <c r="D8" s="22">
        <v>30588.418269999998</v>
      </c>
      <c r="E8" s="23">
        <v>23.808310808097598</v>
      </c>
      <c r="F8" s="7"/>
    </row>
    <row r="9" spans="1:8" x14ac:dyDescent="0.2">
      <c r="A9" s="21" t="s">
        <v>952</v>
      </c>
      <c r="B9" s="21" t="s">
        <v>951</v>
      </c>
      <c r="C9" s="24">
        <v>1483902.88</v>
      </c>
      <c r="D9" s="22">
        <v>1.48390288E-3</v>
      </c>
      <c r="E9" s="23">
        <v>1.1549868536589499E-6</v>
      </c>
      <c r="F9" s="7"/>
    </row>
    <row r="10" spans="1:8" x14ac:dyDescent="0.2">
      <c r="A10" s="21" t="s">
        <v>946</v>
      </c>
      <c r="B10" s="21" t="s">
        <v>945</v>
      </c>
      <c r="C10" s="24">
        <v>1370528.45</v>
      </c>
      <c r="D10" s="22">
        <v>1.3705284499999999E-3</v>
      </c>
      <c r="E10" s="23">
        <v>1.06674255010245E-6</v>
      </c>
      <c r="F10" s="7"/>
    </row>
    <row r="11" spans="1:8" x14ac:dyDescent="0.2">
      <c r="A11" s="20" t="s">
        <v>27</v>
      </c>
      <c r="B11" s="20"/>
      <c r="C11" s="20"/>
      <c r="D11" s="25">
        <f>SUM(D6:D10)</f>
        <v>125245.22195443131</v>
      </c>
      <c r="E11" s="26">
        <f>SUM(E6:E10)</f>
        <v>97.483862852914797</v>
      </c>
      <c r="F11" s="14"/>
      <c r="G11" s="14"/>
      <c r="H11" s="14"/>
    </row>
    <row r="12" spans="1:8" x14ac:dyDescent="0.2">
      <c r="A12" s="21"/>
      <c r="B12" s="21"/>
      <c r="C12" s="21"/>
      <c r="D12" s="22"/>
      <c r="E12" s="23"/>
      <c r="F12" s="7"/>
    </row>
    <row r="13" spans="1:8" x14ac:dyDescent="0.2">
      <c r="A13" s="20" t="s">
        <v>37</v>
      </c>
      <c r="B13" s="20"/>
      <c r="C13" s="20"/>
      <c r="D13" s="25">
        <f>D11</f>
        <v>125245.22195443131</v>
      </c>
      <c r="E13" s="26">
        <f>E11</f>
        <v>97.483862852914797</v>
      </c>
      <c r="F13" s="14"/>
      <c r="G13" s="14"/>
      <c r="H13" s="14"/>
    </row>
    <row r="14" spans="1:8" x14ac:dyDescent="0.2">
      <c r="A14" s="20"/>
      <c r="B14" s="20"/>
      <c r="C14" s="20"/>
      <c r="D14" s="25"/>
      <c r="E14" s="26"/>
      <c r="F14" s="14"/>
      <c r="G14" s="14"/>
      <c r="H14" s="14"/>
    </row>
    <row r="15" spans="1:8" x14ac:dyDescent="0.2">
      <c r="A15" s="20" t="s">
        <v>39</v>
      </c>
      <c r="B15" s="20"/>
      <c r="C15" s="20"/>
      <c r="D15" s="25">
        <f>D17-(D11)</f>
        <v>3232.6802224686835</v>
      </c>
      <c r="E15" s="26">
        <f>E17-(E11)</f>
        <v>2.5161371470852032</v>
      </c>
      <c r="F15" s="14"/>
      <c r="G15" s="14"/>
      <c r="H15" s="14"/>
    </row>
    <row r="16" spans="1:8" x14ac:dyDescent="0.2">
      <c r="A16" s="20"/>
      <c r="B16" s="20"/>
      <c r="C16" s="20"/>
      <c r="D16" s="25"/>
      <c r="E16" s="26"/>
      <c r="F16" s="14"/>
      <c r="G16" s="14"/>
      <c r="H16" s="14"/>
    </row>
    <row r="17" spans="1:8" x14ac:dyDescent="0.2">
      <c r="A17" s="27" t="s">
        <v>38</v>
      </c>
      <c r="B17" s="27"/>
      <c r="C17" s="27"/>
      <c r="D17" s="28">
        <v>128477.9021769</v>
      </c>
      <c r="E17" s="29">
        <v>100</v>
      </c>
      <c r="F17" s="14"/>
      <c r="G17" s="14"/>
      <c r="H17" s="14"/>
    </row>
    <row r="18" spans="1:8" x14ac:dyDescent="0.2">
      <c r="E18" s="71" t="s">
        <v>933</v>
      </c>
      <c r="F18" s="15"/>
    </row>
    <row r="19" spans="1:8" x14ac:dyDescent="0.2">
      <c r="A19" s="14" t="s">
        <v>41</v>
      </c>
    </row>
    <row r="20" spans="1:8" x14ac:dyDescent="0.2">
      <c r="A20" s="14" t="s">
        <v>42</v>
      </c>
    </row>
    <row r="21" spans="1:8" x14ac:dyDescent="0.2">
      <c r="A21" s="14" t="s">
        <v>43</v>
      </c>
      <c r="B21" s="14"/>
      <c r="C21" s="30" t="s">
        <v>987</v>
      </c>
      <c r="D21" s="30" t="s">
        <v>44</v>
      </c>
    </row>
    <row r="22" spans="1:8" x14ac:dyDescent="0.2">
      <c r="A22" s="7" t="s">
        <v>46</v>
      </c>
      <c r="C22" s="31">
        <v>156.75</v>
      </c>
      <c r="D22" s="31">
        <v>163.5676</v>
      </c>
    </row>
    <row r="23" spans="1:8" x14ac:dyDescent="0.2">
      <c r="A23" s="7" t="s">
        <v>47</v>
      </c>
      <c r="C23" s="31">
        <v>42.484000000000002</v>
      </c>
      <c r="D23" s="31">
        <v>42.625399999999999</v>
      </c>
    </row>
    <row r="24" spans="1:8" x14ac:dyDescent="0.2">
      <c r="A24" s="7" t="s">
        <v>48</v>
      </c>
      <c r="C24" s="31">
        <v>176.70419999999999</v>
      </c>
      <c r="D24" s="31">
        <v>185.2457</v>
      </c>
    </row>
    <row r="25" spans="1:8" x14ac:dyDescent="0.2">
      <c r="A25" s="7" t="s">
        <v>49</v>
      </c>
      <c r="C25" s="31">
        <v>50.1312</v>
      </c>
      <c r="D25" s="31">
        <v>50.537300000000002</v>
      </c>
    </row>
    <row r="26" spans="1:8" x14ac:dyDescent="0.2">
      <c r="C26" s="31"/>
      <c r="D26" s="31"/>
    </row>
    <row r="27" spans="1:8" x14ac:dyDescent="0.2">
      <c r="A27" s="7" t="s">
        <v>988</v>
      </c>
      <c r="C27" s="31"/>
      <c r="D27" s="31"/>
    </row>
    <row r="29" spans="1:8" x14ac:dyDescent="0.2">
      <c r="A29" s="14" t="s">
        <v>50</v>
      </c>
    </row>
    <row r="30" spans="1:8" x14ac:dyDescent="0.2">
      <c r="A30" s="112" t="s">
        <v>51</v>
      </c>
      <c r="B30" s="113"/>
      <c r="C30" s="32" t="s">
        <v>52</v>
      </c>
    </row>
    <row r="31" spans="1:8" x14ac:dyDescent="0.2">
      <c r="A31" s="108" t="s">
        <v>47</v>
      </c>
      <c r="B31" s="109"/>
      <c r="C31" s="33">
        <v>1.7</v>
      </c>
    </row>
    <row r="32" spans="1:8" x14ac:dyDescent="0.2">
      <c r="A32" s="108" t="s">
        <v>49</v>
      </c>
      <c r="B32" s="109"/>
      <c r="C32" s="33">
        <v>2</v>
      </c>
    </row>
    <row r="33" spans="1:9" x14ac:dyDescent="0.2">
      <c r="A33" s="7" t="s">
        <v>53</v>
      </c>
    </row>
    <row r="34" spans="1:9" x14ac:dyDescent="0.2">
      <c r="A34" s="7" t="s">
        <v>54</v>
      </c>
    </row>
    <row r="36" spans="1:9" x14ac:dyDescent="0.2">
      <c r="A36" s="14" t="s">
        <v>281</v>
      </c>
      <c r="D36" s="36">
        <v>0.13318721479838275</v>
      </c>
    </row>
    <row r="38" spans="1:9" x14ac:dyDescent="0.2">
      <c r="A38" s="14" t="s">
        <v>957</v>
      </c>
      <c r="D38" s="30" t="s">
        <v>56</v>
      </c>
    </row>
    <row r="39" spans="1:9" x14ac:dyDescent="0.2">
      <c r="A39" s="104" t="s">
        <v>1422</v>
      </c>
      <c r="D39" s="30"/>
    </row>
    <row r="40" spans="1:9" ht="15" x14ac:dyDescent="0.25">
      <c r="A40" s="86" t="s">
        <v>1423</v>
      </c>
      <c r="D40" s="30"/>
    </row>
    <row r="42" spans="1:9" x14ac:dyDescent="0.2">
      <c r="A42" s="56" t="s">
        <v>958</v>
      </c>
      <c r="B42" s="57"/>
      <c r="C42" s="57"/>
      <c r="D42" s="57"/>
      <c r="E42" s="11"/>
      <c r="F42" s="57"/>
      <c r="G42" s="57"/>
      <c r="H42" s="57"/>
      <c r="I42" s="57"/>
    </row>
    <row r="43" spans="1:9" x14ac:dyDescent="0.2">
      <c r="A43" s="66"/>
      <c r="B43" s="57"/>
      <c r="C43" s="57"/>
      <c r="D43" s="57"/>
      <c r="E43" s="11"/>
      <c r="F43" s="57"/>
      <c r="G43" s="57"/>
      <c r="H43" s="57"/>
      <c r="I43" s="57"/>
    </row>
    <row r="44" spans="1:9" x14ac:dyDescent="0.2">
      <c r="A44" s="56" t="s">
        <v>993</v>
      </c>
      <c r="B44" s="57"/>
      <c r="C44" s="57"/>
      <c r="D44" s="57"/>
      <c r="E44" s="11"/>
      <c r="F44" s="57"/>
      <c r="G44" s="57"/>
      <c r="H44" s="57"/>
      <c r="I44" s="57"/>
    </row>
    <row r="45" spans="1:9" x14ac:dyDescent="0.2">
      <c r="A45" s="66"/>
      <c r="B45" s="57"/>
      <c r="C45" s="57"/>
      <c r="D45" s="57"/>
      <c r="E45" s="11"/>
      <c r="F45" s="57"/>
      <c r="G45" s="57"/>
      <c r="H45" s="57"/>
      <c r="I45" s="57"/>
    </row>
    <row r="46" spans="1:9" x14ac:dyDescent="0.2">
      <c r="A46" s="57"/>
      <c r="B46" s="57"/>
      <c r="C46" s="57"/>
      <c r="D46" s="57"/>
      <c r="E46" s="11"/>
      <c r="F46" s="57"/>
      <c r="G46" s="57"/>
      <c r="H46" s="57"/>
      <c r="I46" s="57"/>
    </row>
    <row r="47" spans="1:9" x14ac:dyDescent="0.2">
      <c r="A47" s="57"/>
      <c r="B47" s="57"/>
      <c r="C47" s="57"/>
      <c r="D47" s="57"/>
      <c r="E47" s="11"/>
      <c r="F47" s="57"/>
      <c r="G47" s="57"/>
      <c r="H47" s="57"/>
      <c r="I47" s="57"/>
    </row>
    <row r="48" spans="1:9" x14ac:dyDescent="0.2">
      <c r="A48" s="57"/>
      <c r="B48" s="57"/>
      <c r="C48" s="57"/>
      <c r="D48" s="57"/>
      <c r="E48" s="11"/>
      <c r="F48" s="57"/>
      <c r="G48" s="57"/>
      <c r="H48" s="57"/>
      <c r="I48" s="57"/>
    </row>
    <row r="49" spans="1:9" x14ac:dyDescent="0.2">
      <c r="A49" s="57"/>
      <c r="B49" s="57"/>
      <c r="C49" s="57"/>
      <c r="D49" s="57"/>
      <c r="E49" s="11"/>
      <c r="F49" s="57"/>
      <c r="G49" s="57"/>
      <c r="H49" s="57"/>
      <c r="I49" s="57"/>
    </row>
    <row r="50" spans="1:9" x14ac:dyDescent="0.2">
      <c r="A50" s="57"/>
      <c r="B50" s="57"/>
      <c r="C50" s="57"/>
      <c r="D50" s="57"/>
      <c r="E50" s="11"/>
      <c r="F50" s="57"/>
      <c r="G50" s="57"/>
      <c r="H50" s="57"/>
      <c r="I50" s="57"/>
    </row>
    <row r="51" spans="1:9" x14ac:dyDescent="0.2">
      <c r="A51" s="57"/>
      <c r="B51" s="57"/>
      <c r="C51" s="57"/>
      <c r="D51" s="57"/>
      <c r="E51" s="11"/>
      <c r="F51" s="57"/>
      <c r="G51" s="57"/>
      <c r="H51" s="57"/>
      <c r="I51" s="57"/>
    </row>
    <row r="52" spans="1:9" x14ac:dyDescent="0.2">
      <c r="A52" s="57"/>
      <c r="B52" s="57"/>
      <c r="C52" s="57"/>
      <c r="D52" s="57"/>
      <c r="E52" s="11"/>
      <c r="F52" s="57"/>
      <c r="G52" s="57"/>
      <c r="H52" s="57"/>
      <c r="I52" s="57"/>
    </row>
    <row r="53" spans="1:9" x14ac:dyDescent="0.2">
      <c r="A53" s="57"/>
      <c r="B53" s="57"/>
      <c r="C53" s="57"/>
      <c r="D53" s="57"/>
      <c r="E53" s="11"/>
      <c r="F53" s="57"/>
      <c r="G53" s="57"/>
      <c r="H53" s="57"/>
      <c r="I53" s="57"/>
    </row>
    <row r="54" spans="1:9" x14ac:dyDescent="0.2">
      <c r="A54" s="57"/>
      <c r="B54" s="57"/>
      <c r="C54" s="57"/>
      <c r="D54" s="57"/>
      <c r="E54" s="11"/>
      <c r="F54" s="57"/>
      <c r="G54" s="57"/>
      <c r="H54" s="57"/>
      <c r="I54" s="57"/>
    </row>
    <row r="55" spans="1:9" x14ac:dyDescent="0.2">
      <c r="A55" s="57"/>
      <c r="B55" s="57"/>
      <c r="C55" s="57"/>
      <c r="D55" s="57"/>
      <c r="E55" s="11"/>
      <c r="F55" s="57"/>
      <c r="G55" s="57"/>
      <c r="H55" s="57"/>
      <c r="I55" s="57"/>
    </row>
    <row r="56" spans="1:9" x14ac:dyDescent="0.2">
      <c r="A56" s="57"/>
      <c r="B56" s="57"/>
      <c r="C56" s="57"/>
      <c r="D56" s="57"/>
      <c r="E56" s="11"/>
      <c r="F56" s="57"/>
      <c r="G56" s="57"/>
      <c r="H56" s="57"/>
      <c r="I56" s="57"/>
    </row>
    <row r="57" spans="1:9" x14ac:dyDescent="0.2">
      <c r="A57" s="57"/>
      <c r="B57" s="57"/>
      <c r="C57" s="57"/>
      <c r="D57" s="57"/>
      <c r="E57" s="11"/>
      <c r="F57" s="57"/>
      <c r="G57" s="57"/>
      <c r="H57" s="57"/>
      <c r="I57" s="57"/>
    </row>
    <row r="58" spans="1:9" x14ac:dyDescent="0.2">
      <c r="A58" s="57"/>
      <c r="B58" s="57"/>
      <c r="C58" s="57"/>
      <c r="D58" s="57"/>
      <c r="E58" s="11"/>
      <c r="F58" s="57"/>
      <c r="G58" s="57"/>
      <c r="H58" s="57"/>
      <c r="I58" s="57"/>
    </row>
    <row r="59" spans="1:9" x14ac:dyDescent="0.2">
      <c r="A59" s="57"/>
      <c r="B59" s="57"/>
      <c r="C59" s="57"/>
      <c r="D59" s="57"/>
      <c r="E59" s="11"/>
      <c r="F59" s="57"/>
      <c r="G59" s="57"/>
      <c r="H59" s="57"/>
      <c r="I59" s="57"/>
    </row>
    <row r="60" spans="1:9" x14ac:dyDescent="0.2">
      <c r="A60" s="57"/>
      <c r="B60" s="57"/>
      <c r="C60" s="57"/>
      <c r="D60" s="57"/>
      <c r="E60" s="11"/>
      <c r="F60" s="57"/>
      <c r="G60" s="57"/>
      <c r="H60" s="57"/>
      <c r="I60" s="57"/>
    </row>
    <row r="61" spans="1:9" x14ac:dyDescent="0.2">
      <c r="A61" s="57"/>
      <c r="B61" s="57"/>
      <c r="C61" s="57"/>
      <c r="D61" s="57"/>
      <c r="E61" s="11"/>
      <c r="F61" s="57"/>
      <c r="G61" s="57"/>
      <c r="H61" s="57"/>
      <c r="I61" s="57"/>
    </row>
    <row r="62" spans="1:9" x14ac:dyDescent="0.2">
      <c r="A62" s="56"/>
      <c r="B62" s="57"/>
      <c r="C62" s="57"/>
      <c r="D62" s="57"/>
      <c r="E62" s="11"/>
      <c r="F62" s="57"/>
      <c r="G62" s="57"/>
      <c r="H62" s="57"/>
      <c r="I62" s="57"/>
    </row>
    <row r="63" spans="1:9" x14ac:dyDescent="0.2">
      <c r="A63" s="56" t="s">
        <v>1436</v>
      </c>
      <c r="B63" s="57"/>
      <c r="C63" s="57"/>
      <c r="D63" s="57"/>
      <c r="E63" s="11"/>
      <c r="F63" s="57"/>
      <c r="G63" s="57"/>
      <c r="H63" s="57"/>
      <c r="I63" s="57"/>
    </row>
    <row r="64" spans="1:9" x14ac:dyDescent="0.2">
      <c r="A64" s="57"/>
      <c r="B64" s="57"/>
      <c r="C64" s="57"/>
      <c r="D64" s="57"/>
      <c r="E64" s="11"/>
      <c r="F64" s="57"/>
      <c r="G64" s="57"/>
      <c r="H64" s="57"/>
      <c r="I64" s="57"/>
    </row>
    <row r="65" spans="1:9" x14ac:dyDescent="0.2">
      <c r="A65" s="56" t="s">
        <v>994</v>
      </c>
      <c r="B65" s="57"/>
      <c r="C65" s="57"/>
      <c r="D65" s="57"/>
      <c r="E65" s="11"/>
      <c r="F65" s="57"/>
      <c r="G65" s="57"/>
      <c r="H65" s="57"/>
      <c r="I65" s="57"/>
    </row>
    <row r="66" spans="1:9" x14ac:dyDescent="0.2">
      <c r="A66" s="57"/>
      <c r="B66" s="57"/>
      <c r="C66" s="57"/>
      <c r="D66" s="57"/>
      <c r="E66" s="11"/>
      <c r="F66" s="57"/>
      <c r="G66" s="57"/>
      <c r="H66" s="57"/>
      <c r="I66" s="57"/>
    </row>
    <row r="67" spans="1:9" x14ac:dyDescent="0.2">
      <c r="A67" s="57"/>
      <c r="B67" s="57"/>
      <c r="C67" s="57"/>
      <c r="D67" s="57"/>
      <c r="E67" s="11"/>
      <c r="F67" s="57"/>
      <c r="G67" s="57"/>
      <c r="H67" s="57"/>
      <c r="I67" s="57"/>
    </row>
    <row r="68" spans="1:9" x14ac:dyDescent="0.2">
      <c r="A68" s="57"/>
      <c r="B68" s="57"/>
      <c r="C68" s="57"/>
      <c r="D68" s="57"/>
      <c r="E68" s="11"/>
      <c r="F68" s="57"/>
      <c r="G68" s="57"/>
      <c r="H68" s="57"/>
      <c r="I68" s="57"/>
    </row>
    <row r="69" spans="1:9" x14ac:dyDescent="0.2">
      <c r="A69" s="57"/>
      <c r="B69" s="57"/>
      <c r="C69" s="57"/>
      <c r="D69" s="57"/>
      <c r="E69" s="11"/>
      <c r="F69" s="57"/>
      <c r="G69" s="57"/>
      <c r="H69" s="57"/>
      <c r="I69" s="57"/>
    </row>
    <row r="70" spans="1:9" x14ac:dyDescent="0.2">
      <c r="A70" s="57"/>
      <c r="B70" s="57"/>
      <c r="C70" s="57"/>
      <c r="D70" s="57"/>
      <c r="E70" s="11"/>
      <c r="F70" s="57"/>
      <c r="G70" s="57"/>
      <c r="H70" s="57"/>
      <c r="I70" s="57"/>
    </row>
    <row r="71" spans="1:9" x14ac:dyDescent="0.2">
      <c r="A71" s="57"/>
      <c r="B71" s="57"/>
      <c r="C71" s="57"/>
      <c r="D71" s="57"/>
      <c r="E71" s="11"/>
      <c r="F71" s="57"/>
      <c r="G71" s="57"/>
      <c r="H71" s="57"/>
      <c r="I71" s="57"/>
    </row>
    <row r="72" spans="1:9" x14ac:dyDescent="0.2">
      <c r="A72" s="57"/>
      <c r="B72" s="57"/>
      <c r="C72" s="57"/>
      <c r="D72" s="57"/>
      <c r="E72" s="11"/>
      <c r="F72" s="57"/>
      <c r="G72" s="57"/>
      <c r="H72" s="57"/>
      <c r="I72" s="57"/>
    </row>
    <row r="73" spans="1:9" x14ac:dyDescent="0.2">
      <c r="A73" s="57"/>
      <c r="B73" s="57"/>
      <c r="C73" s="57"/>
      <c r="D73" s="57"/>
      <c r="E73" s="11"/>
      <c r="F73" s="57"/>
      <c r="G73" s="57"/>
      <c r="H73" s="57"/>
      <c r="I73" s="57"/>
    </row>
    <row r="74" spans="1:9" x14ac:dyDescent="0.2">
      <c r="A74" s="57"/>
      <c r="B74" s="57"/>
      <c r="C74" s="57"/>
      <c r="D74" s="57"/>
      <c r="E74" s="11"/>
      <c r="F74" s="57"/>
      <c r="G74" s="57"/>
      <c r="H74" s="57"/>
      <c r="I74" s="57"/>
    </row>
    <row r="75" spans="1:9" x14ac:dyDescent="0.2">
      <c r="A75" s="57"/>
      <c r="B75" s="57"/>
      <c r="C75" s="57"/>
      <c r="D75" s="57"/>
      <c r="E75" s="11"/>
      <c r="F75" s="57"/>
      <c r="G75" s="57"/>
      <c r="H75" s="57"/>
      <c r="I75" s="57"/>
    </row>
    <row r="76" spans="1:9" x14ac:dyDescent="0.2">
      <c r="A76" s="57"/>
      <c r="B76" s="69"/>
      <c r="C76" s="69"/>
      <c r="D76" s="69"/>
      <c r="E76" s="69"/>
      <c r="F76" s="57"/>
      <c r="G76" s="57"/>
      <c r="H76" s="57"/>
      <c r="I76" s="57"/>
    </row>
    <row r="77" spans="1:9" x14ac:dyDescent="0.2">
      <c r="A77" s="57"/>
      <c r="B77" s="57"/>
      <c r="C77" s="57"/>
      <c r="D77" s="57"/>
      <c r="E77" s="11"/>
      <c r="F77" s="57"/>
      <c r="G77" s="57"/>
      <c r="H77" s="57"/>
      <c r="I77" s="57"/>
    </row>
    <row r="78" spans="1:9" x14ac:dyDescent="0.2">
      <c r="A78" s="57"/>
      <c r="B78" s="57"/>
      <c r="C78" s="57"/>
      <c r="D78" s="57"/>
      <c r="E78" s="11"/>
      <c r="F78" s="57"/>
      <c r="G78" s="57"/>
      <c r="H78" s="57"/>
      <c r="I78" s="57"/>
    </row>
    <row r="79" spans="1:9" x14ac:dyDescent="0.2">
      <c r="A79" s="57"/>
      <c r="B79" s="57"/>
      <c r="C79" s="57"/>
      <c r="D79" s="57"/>
      <c r="E79" s="11"/>
      <c r="F79" s="57"/>
      <c r="G79" s="57"/>
      <c r="H79" s="57"/>
      <c r="I79" s="57"/>
    </row>
    <row r="80" spans="1:9" x14ac:dyDescent="0.2">
      <c r="A80" s="57"/>
      <c r="B80" s="57"/>
      <c r="C80" s="57"/>
      <c r="D80" s="57"/>
      <c r="E80" s="11"/>
      <c r="F80" s="57"/>
      <c r="G80" s="57"/>
      <c r="H80" s="57"/>
      <c r="I80" s="57"/>
    </row>
    <row r="81" spans="1:9" x14ac:dyDescent="0.2">
      <c r="A81" s="70" t="s">
        <v>1027</v>
      </c>
      <c r="B81" s="57"/>
      <c r="C81" s="57"/>
      <c r="D81" s="57"/>
      <c r="E81" s="11"/>
      <c r="F81" s="57"/>
      <c r="G81" s="57"/>
      <c r="H81" s="57"/>
      <c r="I81" s="57"/>
    </row>
    <row r="82" spans="1:9" x14ac:dyDescent="0.2">
      <c r="A82" s="57"/>
      <c r="B82" s="57"/>
      <c r="C82" s="57"/>
      <c r="D82" s="57"/>
      <c r="E82" s="11"/>
      <c r="F82" s="57"/>
      <c r="G82" s="57"/>
      <c r="H82" s="57"/>
      <c r="I82" s="57"/>
    </row>
    <row r="83" spans="1:9" x14ac:dyDescent="0.2">
      <c r="A83" s="7" t="s">
        <v>1028</v>
      </c>
      <c r="B83" s="57"/>
      <c r="C83" s="57"/>
      <c r="D83" s="57"/>
      <c r="E83" s="11"/>
      <c r="F83" s="57"/>
      <c r="G83" s="57"/>
      <c r="H83" s="57"/>
      <c r="I83" s="57"/>
    </row>
    <row r="84" spans="1:9" x14ac:dyDescent="0.2">
      <c r="A84" s="57"/>
      <c r="B84" s="57"/>
      <c r="C84" s="57"/>
      <c r="D84" s="57"/>
      <c r="E84" s="11"/>
      <c r="F84" s="57"/>
      <c r="G84" s="57"/>
      <c r="H84" s="57"/>
      <c r="I84" s="57"/>
    </row>
    <row r="85" spans="1:9" x14ac:dyDescent="0.2">
      <c r="A85" s="57" t="s">
        <v>992</v>
      </c>
      <c r="B85" s="57"/>
      <c r="C85" s="57"/>
      <c r="D85" s="57"/>
      <c r="E85" s="11"/>
      <c r="F85" s="57"/>
      <c r="G85" s="57"/>
      <c r="H85" s="57"/>
      <c r="I85" s="57"/>
    </row>
    <row r="86" spans="1:9" x14ac:dyDescent="0.2">
      <c r="A86" s="57"/>
      <c r="B86" s="57"/>
      <c r="C86" s="57"/>
      <c r="D86" s="57"/>
      <c r="E86" s="11"/>
      <c r="F86" s="57"/>
      <c r="G86" s="57"/>
      <c r="H86" s="57"/>
      <c r="I86" s="57"/>
    </row>
    <row r="87" spans="1:9" x14ac:dyDescent="0.2">
      <c r="A87" s="57"/>
      <c r="B87" s="57"/>
      <c r="C87" s="57"/>
      <c r="D87" s="57"/>
      <c r="E87" s="11"/>
      <c r="F87" s="57"/>
      <c r="G87" s="57"/>
      <c r="H87" s="57"/>
      <c r="I87" s="57"/>
    </row>
    <row r="88" spans="1:9" x14ac:dyDescent="0.2">
      <c r="A88" s="57"/>
      <c r="B88" s="57"/>
      <c r="C88" s="57"/>
      <c r="D88" s="57"/>
      <c r="E88" s="11"/>
      <c r="F88" s="57"/>
      <c r="G88" s="57"/>
      <c r="H88" s="57"/>
      <c r="I88" s="57"/>
    </row>
    <row r="89" spans="1:9" x14ac:dyDescent="0.2">
      <c r="A89" s="57"/>
      <c r="B89" s="57"/>
      <c r="C89" s="57"/>
      <c r="D89" s="57"/>
      <c r="E89" s="11"/>
      <c r="F89" s="57"/>
      <c r="G89" s="57"/>
      <c r="H89" s="57"/>
      <c r="I89" s="57"/>
    </row>
    <row r="90" spans="1:9" x14ac:dyDescent="0.2">
      <c r="A90" s="57"/>
      <c r="B90" s="57"/>
      <c r="C90" s="57"/>
      <c r="D90" s="57"/>
      <c r="E90" s="11"/>
      <c r="F90" s="57"/>
      <c r="G90" s="57"/>
      <c r="H90" s="57"/>
      <c r="I90" s="57"/>
    </row>
    <row r="91" spans="1:9" x14ac:dyDescent="0.2">
      <c r="A91" s="57"/>
      <c r="B91" s="57"/>
      <c r="C91" s="57"/>
      <c r="D91" s="57"/>
      <c r="E91" s="11"/>
      <c r="F91" s="57"/>
      <c r="G91" s="57"/>
      <c r="H91" s="57"/>
      <c r="I91" s="57"/>
    </row>
    <row r="92" spans="1:9" x14ac:dyDescent="0.2">
      <c r="A92" s="57"/>
      <c r="B92" s="57"/>
      <c r="C92" s="57"/>
      <c r="D92" s="57"/>
      <c r="E92" s="11"/>
      <c r="F92" s="57"/>
      <c r="G92" s="57"/>
      <c r="H92" s="57"/>
      <c r="I92" s="57"/>
    </row>
    <row r="93" spans="1:9" x14ac:dyDescent="0.2">
      <c r="A93" s="57"/>
      <c r="B93" s="57"/>
      <c r="C93" s="57"/>
      <c r="D93" s="57"/>
      <c r="E93" s="11"/>
      <c r="F93" s="57"/>
      <c r="G93" s="57"/>
      <c r="H93" s="57"/>
      <c r="I93" s="57"/>
    </row>
    <row r="94" spans="1:9" x14ac:dyDescent="0.2">
      <c r="A94" s="57"/>
      <c r="B94" s="57"/>
      <c r="C94" s="57"/>
      <c r="D94" s="57"/>
      <c r="E94" s="11"/>
      <c r="F94" s="57"/>
      <c r="G94" s="57"/>
      <c r="H94" s="57"/>
      <c r="I94" s="57"/>
    </row>
    <row r="95" spans="1:9" x14ac:dyDescent="0.2">
      <c r="A95" s="57"/>
      <c r="B95" s="57"/>
      <c r="C95" s="57"/>
      <c r="D95" s="57"/>
      <c r="E95" s="11"/>
      <c r="F95" s="57"/>
      <c r="G95" s="57"/>
      <c r="H95" s="57"/>
      <c r="I95" s="57"/>
    </row>
    <row r="96" spans="1:9" x14ac:dyDescent="0.2">
      <c r="A96" s="57"/>
      <c r="B96" s="57"/>
      <c r="C96" s="57"/>
      <c r="D96" s="57"/>
      <c r="E96" s="11"/>
      <c r="F96" s="57"/>
      <c r="G96" s="57"/>
      <c r="H96" s="57"/>
      <c r="I96" s="57"/>
    </row>
    <row r="97" spans="1:9" x14ac:dyDescent="0.2">
      <c r="A97" s="57"/>
      <c r="B97" s="57"/>
      <c r="C97" s="57"/>
      <c r="D97" s="57"/>
      <c r="E97" s="11"/>
      <c r="F97" s="57"/>
      <c r="G97" s="57"/>
      <c r="H97" s="57"/>
      <c r="I97" s="57"/>
    </row>
    <row r="98" spans="1:9" x14ac:dyDescent="0.2">
      <c r="A98" s="57"/>
      <c r="B98" s="57"/>
      <c r="C98" s="57"/>
      <c r="D98" s="57"/>
      <c r="E98" s="11"/>
      <c r="F98" s="57"/>
      <c r="G98" s="57"/>
      <c r="H98" s="57"/>
      <c r="I98" s="57"/>
    </row>
    <row r="99" spans="1:9" x14ac:dyDescent="0.2">
      <c r="A99" s="57"/>
      <c r="B99" s="57"/>
      <c r="C99" s="57"/>
      <c r="D99" s="57"/>
      <c r="E99" s="11"/>
      <c r="F99" s="57"/>
      <c r="G99" s="57"/>
      <c r="H99" s="57"/>
      <c r="I99" s="57"/>
    </row>
    <row r="100" spans="1:9" x14ac:dyDescent="0.2">
      <c r="A100" s="57"/>
      <c r="B100" s="57"/>
      <c r="C100" s="57"/>
      <c r="D100" s="57"/>
      <c r="E100" s="11"/>
      <c r="F100" s="57"/>
      <c r="G100" s="57"/>
      <c r="H100" s="57"/>
      <c r="I100" s="57"/>
    </row>
    <row r="101" spans="1:9" x14ac:dyDescent="0.2">
      <c r="A101" s="57"/>
      <c r="B101" s="57"/>
      <c r="C101" s="57"/>
      <c r="D101" s="57"/>
      <c r="E101" s="11"/>
      <c r="F101" s="57"/>
      <c r="G101" s="57"/>
      <c r="H101" s="57"/>
      <c r="I101" s="57"/>
    </row>
    <row r="102" spans="1:9" x14ac:dyDescent="0.2">
      <c r="A102" s="57"/>
      <c r="B102" s="57"/>
      <c r="C102" s="57"/>
      <c r="D102" s="57"/>
      <c r="E102" s="11"/>
      <c r="F102" s="57"/>
      <c r="G102" s="57"/>
      <c r="H102" s="57"/>
      <c r="I102" s="57"/>
    </row>
    <row r="103" spans="1:9" x14ac:dyDescent="0.2">
      <c r="A103" s="57"/>
      <c r="B103" s="57"/>
      <c r="C103" s="57"/>
      <c r="D103" s="57"/>
      <c r="E103" s="11"/>
      <c r="F103" s="57"/>
      <c r="G103" s="57"/>
      <c r="H103" s="57"/>
      <c r="I103" s="57"/>
    </row>
    <row r="104" spans="1:9" x14ac:dyDescent="0.2">
      <c r="A104" s="57"/>
      <c r="B104" s="57"/>
      <c r="C104" s="57"/>
      <c r="D104" s="57"/>
      <c r="E104" s="11"/>
      <c r="F104" s="57"/>
      <c r="G104" s="57"/>
      <c r="H104" s="57"/>
      <c r="I104" s="57"/>
    </row>
    <row r="105" spans="1:9" x14ac:dyDescent="0.2">
      <c r="A105" s="57"/>
      <c r="B105" s="57"/>
      <c r="C105" s="57"/>
      <c r="D105" s="57"/>
      <c r="E105" s="11"/>
      <c r="F105" s="57"/>
      <c r="G105" s="57"/>
      <c r="H105" s="57"/>
      <c r="I105" s="57"/>
    </row>
    <row r="106" spans="1:9" x14ac:dyDescent="0.2">
      <c r="A106" s="57"/>
      <c r="B106" s="57"/>
      <c r="C106" s="57"/>
      <c r="D106" s="57"/>
      <c r="E106" s="11"/>
      <c r="F106" s="57"/>
      <c r="G106" s="57"/>
      <c r="H106" s="57"/>
      <c r="I106" s="57"/>
    </row>
    <row r="107" spans="1:9" x14ac:dyDescent="0.2">
      <c r="A107" s="57"/>
      <c r="B107" s="57"/>
      <c r="C107" s="57"/>
      <c r="D107" s="57"/>
      <c r="E107" s="11"/>
      <c r="F107" s="57"/>
      <c r="G107" s="57"/>
      <c r="H107" s="57"/>
      <c r="I107" s="57"/>
    </row>
    <row r="108" spans="1:9" x14ac:dyDescent="0.2">
      <c r="A108" s="57"/>
      <c r="B108" s="57"/>
      <c r="C108" s="57"/>
      <c r="D108" s="57"/>
      <c r="E108" s="11"/>
      <c r="F108" s="57"/>
      <c r="G108" s="57"/>
      <c r="H108" s="57"/>
      <c r="I108" s="57"/>
    </row>
    <row r="109" spans="1:9" x14ac:dyDescent="0.2">
      <c r="A109" s="57"/>
      <c r="B109" s="57"/>
      <c r="C109" s="57"/>
      <c r="D109" s="57"/>
      <c r="E109" s="11"/>
      <c r="F109" s="57"/>
      <c r="G109" s="57"/>
      <c r="H109" s="57"/>
      <c r="I109" s="57"/>
    </row>
    <row r="110" spans="1:9" x14ac:dyDescent="0.2">
      <c r="A110" s="57"/>
      <c r="B110" s="57"/>
      <c r="C110" s="57"/>
      <c r="D110" s="57"/>
      <c r="E110" s="11"/>
      <c r="F110" s="57"/>
      <c r="G110" s="57"/>
      <c r="H110" s="57"/>
      <c r="I110" s="57"/>
    </row>
    <row r="111" spans="1:9" x14ac:dyDescent="0.2">
      <c r="A111" s="57"/>
      <c r="B111" s="57"/>
      <c r="C111" s="57"/>
      <c r="D111" s="57"/>
      <c r="E111" s="11"/>
      <c r="F111" s="57"/>
      <c r="G111" s="57"/>
      <c r="H111" s="57"/>
      <c r="I111" s="57"/>
    </row>
    <row r="112" spans="1:9" x14ac:dyDescent="0.2">
      <c r="A112" s="57"/>
      <c r="B112" s="57"/>
      <c r="C112" s="57"/>
      <c r="D112" s="57"/>
      <c r="E112" s="11"/>
      <c r="F112" s="57"/>
      <c r="G112" s="57"/>
      <c r="H112" s="57"/>
      <c r="I112" s="57"/>
    </row>
    <row r="113" spans="1:9" x14ac:dyDescent="0.2">
      <c r="A113" s="57"/>
      <c r="B113" s="57"/>
      <c r="C113" s="57"/>
      <c r="D113" s="57"/>
      <c r="E113" s="11"/>
      <c r="F113" s="57"/>
      <c r="G113" s="57"/>
      <c r="H113" s="57"/>
      <c r="I113" s="57"/>
    </row>
    <row r="114" spans="1:9" x14ac:dyDescent="0.2">
      <c r="A114" s="57"/>
      <c r="B114" s="57"/>
      <c r="C114" s="57"/>
      <c r="D114" s="57"/>
      <c r="E114" s="11"/>
      <c r="F114" s="57"/>
      <c r="G114" s="57"/>
      <c r="H114" s="57"/>
      <c r="I114" s="57"/>
    </row>
    <row r="115" spans="1:9" x14ac:dyDescent="0.2">
      <c r="A115" s="57"/>
      <c r="B115" s="57"/>
      <c r="C115" s="57"/>
      <c r="D115" s="57"/>
      <c r="E115" s="11"/>
      <c r="F115" s="57"/>
      <c r="G115" s="57"/>
      <c r="H115" s="57"/>
      <c r="I115" s="57"/>
    </row>
    <row r="116" spans="1:9" x14ac:dyDescent="0.2">
      <c r="A116" s="57"/>
      <c r="B116" s="57"/>
      <c r="C116" s="57"/>
      <c r="D116" s="57"/>
      <c r="E116" s="11"/>
      <c r="F116" s="57"/>
      <c r="G116" s="57"/>
      <c r="H116" s="57"/>
      <c r="I116" s="57"/>
    </row>
    <row r="117" spans="1:9" x14ac:dyDescent="0.2">
      <c r="A117" s="57"/>
      <c r="B117" s="57"/>
      <c r="C117" s="57"/>
      <c r="D117" s="57"/>
      <c r="E117" s="11"/>
      <c r="F117" s="57"/>
      <c r="G117" s="57"/>
      <c r="H117" s="57"/>
      <c r="I117" s="57"/>
    </row>
    <row r="118" spans="1:9" x14ac:dyDescent="0.2">
      <c r="A118" s="57"/>
      <c r="B118" s="57"/>
      <c r="C118" s="57"/>
      <c r="D118" s="57"/>
      <c r="E118" s="11"/>
      <c r="F118" s="57"/>
      <c r="G118" s="57"/>
      <c r="H118" s="57"/>
      <c r="I118" s="57"/>
    </row>
    <row r="119" spans="1:9" x14ac:dyDescent="0.2">
      <c r="A119" s="57"/>
      <c r="B119" s="57"/>
      <c r="C119" s="57"/>
      <c r="D119" s="57"/>
      <c r="E119" s="11"/>
      <c r="F119" s="57"/>
      <c r="G119" s="57"/>
      <c r="H119" s="57"/>
      <c r="I119" s="57"/>
    </row>
    <row r="120" spans="1:9" x14ac:dyDescent="0.2">
      <c r="A120" s="57"/>
      <c r="B120" s="57"/>
      <c r="C120" s="57"/>
      <c r="D120" s="57"/>
      <c r="E120" s="11"/>
      <c r="F120" s="57"/>
      <c r="G120" s="57"/>
      <c r="H120" s="57"/>
      <c r="I120" s="57"/>
    </row>
    <row r="121" spans="1:9" x14ac:dyDescent="0.2">
      <c r="A121" s="57"/>
      <c r="B121" s="57"/>
      <c r="C121" s="57"/>
      <c r="D121" s="57"/>
      <c r="E121" s="11"/>
      <c r="F121" s="57"/>
      <c r="G121" s="57"/>
      <c r="H121" s="57"/>
      <c r="I121" s="57"/>
    </row>
    <row r="122" spans="1:9" x14ac:dyDescent="0.2">
      <c r="A122" s="57"/>
      <c r="B122" s="57"/>
      <c r="C122" s="57"/>
      <c r="D122" s="57"/>
      <c r="E122" s="11"/>
      <c r="F122" s="57"/>
      <c r="G122" s="57"/>
      <c r="H122" s="57"/>
      <c r="I122" s="57"/>
    </row>
    <row r="123" spans="1:9" x14ac:dyDescent="0.2">
      <c r="A123" s="57"/>
      <c r="B123" s="57"/>
      <c r="C123" s="57"/>
      <c r="D123" s="57"/>
      <c r="E123" s="11"/>
      <c r="F123" s="57"/>
      <c r="G123" s="57"/>
      <c r="H123" s="57"/>
      <c r="I123" s="57"/>
    </row>
    <row r="124" spans="1:9" x14ac:dyDescent="0.2">
      <c r="A124" s="57"/>
      <c r="B124" s="57"/>
      <c r="C124" s="57"/>
      <c r="D124" s="57"/>
      <c r="E124" s="11"/>
      <c r="F124" s="57"/>
      <c r="G124" s="57"/>
      <c r="H124" s="57"/>
      <c r="I124" s="57"/>
    </row>
    <row r="125" spans="1:9" x14ac:dyDescent="0.2">
      <c r="A125" s="57"/>
      <c r="B125" s="57"/>
      <c r="C125" s="57"/>
      <c r="D125" s="57"/>
      <c r="E125" s="11"/>
      <c r="F125" s="57"/>
      <c r="G125" s="57"/>
      <c r="H125" s="57"/>
      <c r="I125" s="57"/>
    </row>
    <row r="126" spans="1:9" x14ac:dyDescent="0.2">
      <c r="A126" s="57"/>
      <c r="B126" s="57"/>
      <c r="C126" s="57"/>
      <c r="D126" s="57"/>
      <c r="E126" s="11"/>
      <c r="F126" s="57"/>
      <c r="G126" s="57"/>
      <c r="H126" s="57"/>
      <c r="I126" s="57"/>
    </row>
    <row r="127" spans="1:9" x14ac:dyDescent="0.2">
      <c r="A127" s="57"/>
      <c r="B127" s="57"/>
      <c r="C127" s="57"/>
      <c r="D127" s="57"/>
      <c r="E127" s="11"/>
      <c r="F127" s="57"/>
      <c r="G127" s="57"/>
      <c r="H127" s="57"/>
      <c r="I127" s="57"/>
    </row>
    <row r="128" spans="1:9" x14ac:dyDescent="0.2">
      <c r="A128" s="57"/>
      <c r="B128" s="57"/>
      <c r="C128" s="57"/>
      <c r="D128" s="57"/>
      <c r="E128" s="11"/>
      <c r="F128" s="57"/>
      <c r="G128" s="57"/>
      <c r="H128" s="57"/>
      <c r="I128" s="57"/>
    </row>
    <row r="129" spans="1:9" x14ac:dyDescent="0.2">
      <c r="A129" s="57"/>
      <c r="B129" s="57"/>
      <c r="C129" s="57"/>
      <c r="D129" s="57"/>
      <c r="E129" s="11"/>
      <c r="F129" s="57"/>
      <c r="G129" s="57"/>
      <c r="H129" s="57"/>
      <c r="I129" s="57"/>
    </row>
    <row r="130" spans="1:9" x14ac:dyDescent="0.2">
      <c r="A130" s="57"/>
      <c r="B130" s="57"/>
      <c r="C130" s="57"/>
      <c r="D130" s="57"/>
      <c r="E130" s="11"/>
      <c r="F130" s="57"/>
      <c r="G130" s="57"/>
      <c r="H130" s="57"/>
      <c r="I130" s="57"/>
    </row>
    <row r="131" spans="1:9" x14ac:dyDescent="0.2">
      <c r="A131" s="57"/>
      <c r="B131" s="57"/>
      <c r="C131" s="57"/>
      <c r="D131" s="57"/>
      <c r="E131" s="11"/>
      <c r="F131" s="57"/>
      <c r="G131" s="57"/>
      <c r="H131" s="57"/>
      <c r="I131" s="57"/>
    </row>
    <row r="132" spans="1:9" x14ac:dyDescent="0.2">
      <c r="A132" s="57"/>
      <c r="B132" s="57"/>
      <c r="C132" s="57"/>
      <c r="D132" s="57"/>
      <c r="E132" s="11"/>
      <c r="F132" s="57"/>
      <c r="G132" s="57"/>
      <c r="H132" s="57"/>
      <c r="I132" s="57"/>
    </row>
    <row r="133" spans="1:9" x14ac:dyDescent="0.2">
      <c r="A133" s="57"/>
      <c r="B133" s="57"/>
      <c r="C133" s="57"/>
      <c r="D133" s="57"/>
      <c r="E133" s="11"/>
      <c r="F133" s="57"/>
      <c r="G133" s="57"/>
      <c r="H133" s="57"/>
      <c r="I133" s="57"/>
    </row>
    <row r="134" spans="1:9" x14ac:dyDescent="0.2">
      <c r="A134" s="57"/>
      <c r="B134" s="57"/>
      <c r="C134" s="57"/>
      <c r="D134" s="57"/>
      <c r="E134" s="11"/>
      <c r="F134" s="57"/>
      <c r="G134" s="57"/>
      <c r="H134" s="57"/>
      <c r="I134" s="57"/>
    </row>
    <row r="135" spans="1:9" x14ac:dyDescent="0.2">
      <c r="A135" s="57"/>
      <c r="B135" s="57"/>
      <c r="C135" s="57"/>
      <c r="D135" s="57"/>
      <c r="E135" s="11"/>
      <c r="F135" s="57"/>
      <c r="G135" s="57"/>
      <c r="H135" s="57"/>
      <c r="I135" s="57"/>
    </row>
    <row r="136" spans="1:9" x14ac:dyDescent="0.2">
      <c r="A136" s="57"/>
      <c r="B136" s="57"/>
      <c r="C136" s="57"/>
      <c r="D136" s="57"/>
      <c r="E136" s="11"/>
      <c r="F136" s="57"/>
      <c r="G136" s="57"/>
      <c r="H136" s="57"/>
      <c r="I136" s="57"/>
    </row>
    <row r="137" spans="1:9" x14ac:dyDescent="0.2">
      <c r="A137" s="57"/>
      <c r="B137" s="57"/>
      <c r="C137" s="57"/>
      <c r="D137" s="57"/>
      <c r="E137" s="11"/>
      <c r="F137" s="57"/>
      <c r="G137" s="57"/>
      <c r="H137" s="57"/>
      <c r="I137" s="57"/>
    </row>
    <row r="138" spans="1:9" x14ac:dyDescent="0.2">
      <c r="A138" s="57"/>
      <c r="B138" s="57"/>
      <c r="C138" s="57"/>
      <c r="D138" s="57"/>
      <c r="E138" s="11"/>
      <c r="F138" s="57"/>
      <c r="G138" s="57"/>
      <c r="H138" s="57"/>
      <c r="I138" s="57"/>
    </row>
    <row r="139" spans="1:9" x14ac:dyDescent="0.2">
      <c r="A139" s="57"/>
      <c r="B139" s="57"/>
      <c r="C139" s="57"/>
      <c r="D139" s="57"/>
      <c r="E139" s="11"/>
      <c r="F139" s="57"/>
      <c r="G139" s="57"/>
      <c r="H139" s="57"/>
      <c r="I139" s="57"/>
    </row>
    <row r="140" spans="1:9" x14ac:dyDescent="0.2">
      <c r="A140" s="57"/>
      <c r="B140" s="57"/>
      <c r="C140" s="57"/>
      <c r="D140" s="57"/>
      <c r="E140" s="11"/>
      <c r="F140" s="57"/>
      <c r="G140" s="57"/>
      <c r="H140" s="57"/>
      <c r="I140" s="57"/>
    </row>
    <row r="141" spans="1:9" x14ac:dyDescent="0.2">
      <c r="A141" s="57"/>
      <c r="B141" s="57"/>
      <c r="C141" s="57"/>
      <c r="D141" s="57"/>
      <c r="E141" s="11"/>
      <c r="F141" s="57"/>
      <c r="G141" s="57"/>
      <c r="H141" s="57"/>
      <c r="I141" s="57"/>
    </row>
    <row r="142" spans="1:9" x14ac:dyDescent="0.2">
      <c r="A142" s="57"/>
      <c r="B142" s="57"/>
      <c r="C142" s="57"/>
      <c r="D142" s="57"/>
      <c r="E142" s="11"/>
      <c r="F142" s="57"/>
      <c r="G142" s="57"/>
      <c r="H142" s="57"/>
      <c r="I142" s="57"/>
    </row>
    <row r="143" spans="1:9" x14ac:dyDescent="0.2">
      <c r="A143" s="57"/>
      <c r="B143" s="57"/>
      <c r="C143" s="57"/>
      <c r="D143" s="57"/>
      <c r="E143" s="11"/>
      <c r="F143" s="57"/>
      <c r="G143" s="57"/>
      <c r="H143" s="57"/>
      <c r="I143" s="57"/>
    </row>
    <row r="144" spans="1:9" x14ac:dyDescent="0.2">
      <c r="A144" s="57"/>
      <c r="B144" s="57"/>
      <c r="C144" s="57"/>
      <c r="D144" s="57"/>
      <c r="E144" s="11"/>
      <c r="F144" s="57"/>
      <c r="G144" s="57"/>
      <c r="H144" s="57"/>
      <c r="I144" s="57"/>
    </row>
    <row r="145" spans="1:9" x14ac:dyDescent="0.2">
      <c r="A145" s="57"/>
      <c r="B145" s="57"/>
      <c r="C145" s="57"/>
      <c r="D145" s="57"/>
      <c r="E145" s="11"/>
      <c r="F145" s="57"/>
      <c r="G145" s="57"/>
      <c r="H145" s="57"/>
      <c r="I145" s="57"/>
    </row>
    <row r="146" spans="1:9" x14ac:dyDescent="0.2">
      <c r="A146" s="57"/>
      <c r="B146" s="57"/>
      <c r="C146" s="57"/>
      <c r="D146" s="57"/>
      <c r="E146" s="11"/>
      <c r="F146" s="57"/>
      <c r="G146" s="57"/>
      <c r="H146" s="57"/>
      <c r="I146" s="57"/>
    </row>
    <row r="147" spans="1:9" x14ac:dyDescent="0.2">
      <c r="A147" s="57"/>
      <c r="B147" s="57"/>
      <c r="C147" s="57"/>
      <c r="D147" s="57"/>
      <c r="E147" s="11"/>
      <c r="F147" s="57"/>
      <c r="G147" s="57"/>
      <c r="H147" s="57"/>
      <c r="I147" s="57"/>
    </row>
    <row r="148" spans="1:9" x14ac:dyDescent="0.2">
      <c r="A148" s="57"/>
      <c r="B148" s="57"/>
      <c r="C148" s="57"/>
      <c r="D148" s="57"/>
      <c r="E148" s="11"/>
      <c r="F148" s="57"/>
      <c r="G148" s="57"/>
      <c r="H148" s="57"/>
      <c r="I148" s="57"/>
    </row>
    <row r="149" spans="1:9" x14ac:dyDescent="0.2">
      <c r="A149" s="57"/>
      <c r="B149" s="57"/>
      <c r="C149" s="57"/>
      <c r="D149" s="57"/>
      <c r="E149" s="11"/>
      <c r="F149" s="57"/>
      <c r="G149" s="57"/>
      <c r="H149" s="57"/>
      <c r="I149" s="57"/>
    </row>
    <row r="150" spans="1:9" x14ac:dyDescent="0.2">
      <c r="A150" s="57"/>
      <c r="B150" s="57"/>
      <c r="C150" s="57"/>
      <c r="D150" s="57"/>
      <c r="E150" s="11"/>
      <c r="F150" s="57"/>
      <c r="G150" s="57"/>
      <c r="H150" s="57"/>
      <c r="I150" s="57"/>
    </row>
    <row r="151" spans="1:9" x14ac:dyDescent="0.2">
      <c r="A151" s="57"/>
      <c r="B151" s="57"/>
      <c r="C151" s="57"/>
      <c r="D151" s="57"/>
      <c r="E151" s="11"/>
      <c r="F151" s="57"/>
      <c r="G151" s="57"/>
      <c r="H151" s="57"/>
      <c r="I151" s="57"/>
    </row>
    <row r="152" spans="1:9" x14ac:dyDescent="0.2">
      <c r="A152" s="57"/>
      <c r="B152" s="57"/>
      <c r="C152" s="57"/>
      <c r="D152" s="57"/>
      <c r="E152" s="11"/>
      <c r="F152" s="57"/>
      <c r="G152" s="57"/>
      <c r="H152" s="57"/>
      <c r="I152" s="57"/>
    </row>
    <row r="153" spans="1:9" x14ac:dyDescent="0.2">
      <c r="A153" s="57"/>
      <c r="B153" s="57"/>
      <c r="C153" s="57"/>
      <c r="D153" s="57"/>
      <c r="E153" s="11"/>
      <c r="F153" s="57"/>
      <c r="G153" s="57"/>
      <c r="H153" s="57"/>
      <c r="I153" s="57"/>
    </row>
    <row r="154" spans="1:9" x14ac:dyDescent="0.2">
      <c r="A154" s="57"/>
      <c r="B154" s="57"/>
      <c r="C154" s="57"/>
      <c r="D154" s="57"/>
      <c r="E154" s="11"/>
      <c r="F154" s="57"/>
      <c r="G154" s="57"/>
      <c r="H154" s="57"/>
      <c r="I154" s="57"/>
    </row>
    <row r="155" spans="1:9" x14ac:dyDescent="0.2">
      <c r="A155" s="57"/>
      <c r="B155" s="57"/>
      <c r="C155" s="57"/>
      <c r="D155" s="57"/>
      <c r="E155" s="11"/>
      <c r="F155" s="57"/>
      <c r="G155" s="57"/>
      <c r="H155" s="57"/>
      <c r="I155" s="57"/>
    </row>
    <row r="156" spans="1:9" x14ac:dyDescent="0.2">
      <c r="A156" s="57"/>
      <c r="B156" s="57"/>
      <c r="C156" s="57"/>
      <c r="D156" s="57"/>
      <c r="E156" s="11"/>
      <c r="F156" s="57"/>
      <c r="G156" s="57"/>
      <c r="H156" s="57"/>
      <c r="I156" s="57"/>
    </row>
    <row r="157" spans="1:9" x14ac:dyDescent="0.2">
      <c r="A157" s="57"/>
      <c r="B157" s="57"/>
      <c r="C157" s="57"/>
      <c r="D157" s="57"/>
      <c r="E157" s="11"/>
      <c r="F157" s="57"/>
      <c r="G157" s="57"/>
      <c r="H157" s="57"/>
      <c r="I157" s="57"/>
    </row>
    <row r="158" spans="1:9" x14ac:dyDescent="0.2">
      <c r="A158" s="57"/>
      <c r="B158" s="57"/>
      <c r="C158" s="57"/>
      <c r="D158" s="57"/>
      <c r="E158" s="11"/>
      <c r="F158" s="57"/>
      <c r="G158" s="57"/>
      <c r="H158" s="57"/>
      <c r="I158" s="57"/>
    </row>
    <row r="159" spans="1:9" x14ac:dyDescent="0.2">
      <c r="A159" s="57"/>
      <c r="B159" s="57"/>
      <c r="C159" s="57"/>
      <c r="D159" s="57"/>
      <c r="E159" s="11"/>
      <c r="F159" s="57"/>
      <c r="G159" s="57"/>
      <c r="H159" s="57"/>
      <c r="I159" s="57"/>
    </row>
    <row r="160" spans="1:9" x14ac:dyDescent="0.2">
      <c r="A160" s="57"/>
      <c r="B160" s="57"/>
      <c r="C160" s="57"/>
      <c r="D160" s="57"/>
      <c r="E160" s="11"/>
      <c r="F160" s="57"/>
      <c r="G160" s="57"/>
      <c r="H160" s="57"/>
      <c r="I160" s="57"/>
    </row>
    <row r="161" spans="1:9" x14ac:dyDescent="0.2">
      <c r="A161" s="57"/>
      <c r="B161" s="57"/>
      <c r="C161" s="57"/>
      <c r="D161" s="57"/>
      <c r="E161" s="11"/>
      <c r="F161" s="57"/>
      <c r="G161" s="57"/>
      <c r="H161" s="57"/>
      <c r="I161" s="57"/>
    </row>
    <row r="162" spans="1:9" x14ac:dyDescent="0.2">
      <c r="A162" s="57"/>
      <c r="B162" s="57"/>
      <c r="C162" s="57"/>
      <c r="D162" s="57"/>
      <c r="E162" s="11"/>
      <c r="F162" s="57"/>
      <c r="G162" s="57"/>
      <c r="H162" s="57"/>
      <c r="I162" s="57"/>
    </row>
    <row r="163" spans="1:9" x14ac:dyDescent="0.2">
      <c r="A163" s="57"/>
      <c r="B163" s="57"/>
      <c r="C163" s="57"/>
      <c r="D163" s="57"/>
      <c r="E163" s="11"/>
      <c r="F163" s="57"/>
      <c r="G163" s="57"/>
      <c r="H163" s="57"/>
      <c r="I163" s="57"/>
    </row>
    <row r="164" spans="1:9" x14ac:dyDescent="0.2">
      <c r="A164" s="57"/>
      <c r="B164" s="57"/>
      <c r="C164" s="57"/>
      <c r="D164" s="57"/>
      <c r="E164" s="11"/>
      <c r="F164" s="57"/>
      <c r="G164" s="57"/>
      <c r="H164" s="57"/>
      <c r="I164" s="57"/>
    </row>
    <row r="165" spans="1:9" x14ac:dyDescent="0.2">
      <c r="A165" s="57"/>
      <c r="B165" s="57"/>
      <c r="C165" s="57"/>
      <c r="D165" s="57"/>
      <c r="E165" s="11"/>
      <c r="F165" s="57"/>
      <c r="G165" s="57"/>
      <c r="H165" s="57"/>
      <c r="I165" s="57"/>
    </row>
    <row r="166" spans="1:9" x14ac:dyDescent="0.2">
      <c r="A166" s="57"/>
      <c r="B166" s="57"/>
      <c r="C166" s="57"/>
      <c r="D166" s="57"/>
      <c r="E166" s="11"/>
      <c r="F166" s="57"/>
      <c r="G166" s="57"/>
      <c r="H166" s="57"/>
      <c r="I166" s="57"/>
    </row>
    <row r="167" spans="1:9" x14ac:dyDescent="0.2">
      <c r="A167" s="57"/>
      <c r="B167" s="57"/>
      <c r="C167" s="57"/>
      <c r="D167" s="57"/>
      <c r="E167" s="11"/>
      <c r="F167" s="57"/>
      <c r="G167" s="57"/>
      <c r="H167" s="57"/>
      <c r="I167" s="57"/>
    </row>
    <row r="168" spans="1:9" x14ac:dyDescent="0.2">
      <c r="A168" s="57"/>
      <c r="B168" s="57"/>
      <c r="C168" s="57"/>
      <c r="D168" s="57"/>
      <c r="E168" s="11"/>
      <c r="F168" s="57"/>
      <c r="G168" s="57"/>
      <c r="H168" s="57"/>
      <c r="I168" s="57"/>
    </row>
    <row r="169" spans="1:9" x14ac:dyDescent="0.2">
      <c r="A169" s="57"/>
      <c r="B169" s="57"/>
      <c r="C169" s="57"/>
      <c r="D169" s="57"/>
      <c r="E169" s="11"/>
      <c r="F169" s="57"/>
      <c r="G169" s="57"/>
      <c r="H169" s="57"/>
      <c r="I169" s="57"/>
    </row>
    <row r="170" spans="1:9" x14ac:dyDescent="0.2">
      <c r="A170" s="57"/>
      <c r="B170" s="57"/>
      <c r="C170" s="57"/>
      <c r="D170" s="57"/>
      <c r="E170" s="11"/>
      <c r="F170" s="57"/>
      <c r="G170" s="57"/>
      <c r="H170" s="57"/>
      <c r="I170" s="57"/>
    </row>
    <row r="171" spans="1:9" x14ac:dyDescent="0.2">
      <c r="A171" s="57"/>
      <c r="B171" s="57"/>
      <c r="C171" s="57"/>
      <c r="D171" s="57"/>
      <c r="E171" s="11"/>
      <c r="F171" s="57"/>
      <c r="G171" s="57"/>
      <c r="H171" s="57"/>
      <c r="I171" s="57"/>
    </row>
    <row r="172" spans="1:9" x14ac:dyDescent="0.2">
      <c r="A172" s="57"/>
      <c r="B172" s="57"/>
      <c r="C172" s="57"/>
      <c r="D172" s="57"/>
      <c r="E172" s="11"/>
      <c r="F172" s="57"/>
      <c r="G172" s="57"/>
      <c r="H172" s="57"/>
      <c r="I172" s="57"/>
    </row>
    <row r="173" spans="1:9" x14ac:dyDescent="0.2">
      <c r="A173" s="57"/>
      <c r="B173" s="57"/>
      <c r="C173" s="57"/>
      <c r="D173" s="57"/>
      <c r="E173" s="11"/>
      <c r="F173" s="57"/>
      <c r="G173" s="57"/>
      <c r="H173" s="57"/>
      <c r="I173" s="57"/>
    </row>
    <row r="174" spans="1:9" x14ac:dyDescent="0.2">
      <c r="A174" s="57"/>
      <c r="B174" s="57"/>
      <c r="C174" s="57"/>
      <c r="D174" s="57"/>
      <c r="E174" s="11"/>
      <c r="F174" s="57"/>
      <c r="G174" s="57"/>
      <c r="H174" s="57"/>
      <c r="I174" s="57"/>
    </row>
    <row r="175" spans="1:9" x14ac:dyDescent="0.2">
      <c r="A175" s="57"/>
      <c r="B175" s="57"/>
      <c r="C175" s="57"/>
      <c r="D175" s="57"/>
      <c r="E175" s="11"/>
      <c r="F175" s="57"/>
      <c r="G175" s="57"/>
      <c r="H175" s="57"/>
      <c r="I175" s="57"/>
    </row>
    <row r="176" spans="1:9" x14ac:dyDescent="0.2">
      <c r="A176" s="57"/>
      <c r="B176" s="57"/>
      <c r="C176" s="57"/>
      <c r="D176" s="57"/>
      <c r="E176" s="11"/>
      <c r="F176" s="57"/>
      <c r="G176" s="57"/>
      <c r="H176" s="57"/>
      <c r="I176" s="57"/>
    </row>
    <row r="177" spans="1:9" x14ac:dyDescent="0.2">
      <c r="A177" s="57"/>
      <c r="B177" s="57"/>
      <c r="C177" s="57"/>
      <c r="D177" s="57"/>
      <c r="E177" s="11"/>
      <c r="F177" s="57"/>
      <c r="G177" s="57"/>
      <c r="H177" s="57"/>
      <c r="I177" s="57"/>
    </row>
    <row r="178" spans="1:9" x14ac:dyDescent="0.2">
      <c r="A178" s="57"/>
      <c r="B178" s="57"/>
      <c r="C178" s="57"/>
      <c r="D178" s="57"/>
      <c r="E178" s="11"/>
      <c r="F178" s="57"/>
      <c r="G178" s="57"/>
      <c r="H178" s="57"/>
      <c r="I178" s="57"/>
    </row>
    <row r="179" spans="1:9" x14ac:dyDescent="0.2">
      <c r="A179" s="57"/>
      <c r="B179" s="57"/>
      <c r="C179" s="57"/>
      <c r="D179" s="57"/>
      <c r="E179" s="11"/>
      <c r="G179" s="57"/>
      <c r="H179" s="57"/>
      <c r="I179" s="57"/>
    </row>
    <row r="180" spans="1:9" x14ac:dyDescent="0.2">
      <c r="A180" s="57"/>
      <c r="B180" s="57"/>
      <c r="C180" s="57"/>
      <c r="D180" s="57"/>
      <c r="E180" s="11"/>
      <c r="G180" s="57"/>
      <c r="H180" s="57"/>
      <c r="I180" s="57"/>
    </row>
    <row r="181" spans="1:9" x14ac:dyDescent="0.2">
      <c r="A181" s="57"/>
      <c r="B181" s="57"/>
      <c r="C181" s="57"/>
      <c r="D181" s="57"/>
      <c r="E181" s="11"/>
      <c r="G181" s="57"/>
      <c r="H181" s="57"/>
      <c r="I181" s="57"/>
    </row>
    <row r="182" spans="1:9" x14ac:dyDescent="0.2">
      <c r="A182" s="57"/>
      <c r="B182" s="57"/>
      <c r="C182" s="57"/>
      <c r="D182" s="57"/>
      <c r="E182" s="11"/>
      <c r="G182" s="57"/>
      <c r="H182" s="57"/>
      <c r="I182" s="57"/>
    </row>
    <row r="183" spans="1:9" x14ac:dyDescent="0.2">
      <c r="A183" s="57"/>
      <c r="B183" s="57"/>
      <c r="C183" s="57"/>
      <c r="D183" s="57"/>
      <c r="E183" s="11"/>
      <c r="G183" s="57"/>
      <c r="H183" s="57"/>
      <c r="I183" s="57"/>
    </row>
    <row r="184" spans="1:9" x14ac:dyDescent="0.2">
      <c r="A184" s="57"/>
      <c r="B184" s="57"/>
      <c r="C184" s="57"/>
      <c r="D184" s="57"/>
      <c r="E184" s="11"/>
      <c r="G184" s="57"/>
      <c r="H184" s="57"/>
      <c r="I184" s="57"/>
    </row>
    <row r="185" spans="1:9" x14ac:dyDescent="0.2">
      <c r="A185" s="57"/>
      <c r="B185" s="57"/>
      <c r="C185" s="57"/>
      <c r="D185" s="57"/>
      <c r="E185" s="11"/>
      <c r="G185" s="57"/>
      <c r="H185" s="57"/>
      <c r="I185" s="57"/>
    </row>
    <row r="186" spans="1:9" x14ac:dyDescent="0.2">
      <c r="A186" s="57"/>
      <c r="B186" s="57"/>
      <c r="C186" s="57"/>
      <c r="D186" s="57"/>
      <c r="E186" s="11"/>
      <c r="G186" s="57"/>
      <c r="H186" s="57"/>
      <c r="I186" s="57"/>
    </row>
    <row r="187" spans="1:9" x14ac:dyDescent="0.2">
      <c r="A187" s="57"/>
      <c r="B187" s="57"/>
      <c r="C187" s="57"/>
      <c r="D187" s="57"/>
      <c r="E187" s="11"/>
      <c r="G187" s="57"/>
      <c r="H187" s="57"/>
      <c r="I187" s="57"/>
    </row>
    <row r="188" spans="1:9" x14ac:dyDescent="0.2">
      <c r="A188" s="57"/>
      <c r="B188" s="57"/>
      <c r="C188" s="57"/>
      <c r="D188" s="57"/>
      <c r="E188" s="11"/>
      <c r="G188" s="57"/>
      <c r="H188" s="57"/>
      <c r="I188" s="57"/>
    </row>
    <row r="189" spans="1:9" x14ac:dyDescent="0.2">
      <c r="A189" s="57"/>
      <c r="B189" s="57"/>
      <c r="C189" s="57"/>
      <c r="D189" s="57"/>
      <c r="E189" s="11"/>
      <c r="G189" s="57"/>
      <c r="H189" s="57"/>
      <c r="I189" s="57"/>
    </row>
    <row r="190" spans="1:9" x14ac:dyDescent="0.2">
      <c r="A190" s="57"/>
      <c r="B190" s="57"/>
      <c r="C190" s="57"/>
      <c r="D190" s="57"/>
      <c r="E190" s="11"/>
      <c r="G190" s="57"/>
      <c r="H190" s="57"/>
      <c r="I190" s="57"/>
    </row>
    <row r="191" spans="1:9" x14ac:dyDescent="0.2">
      <c r="A191" s="57"/>
      <c r="B191" s="57"/>
      <c r="C191" s="57"/>
      <c r="D191" s="57"/>
      <c r="E191" s="11"/>
      <c r="G191" s="57"/>
      <c r="H191" s="57"/>
      <c r="I191" s="57"/>
    </row>
    <row r="192" spans="1:9" x14ac:dyDescent="0.2">
      <c r="A192" s="57"/>
      <c r="B192" s="57"/>
      <c r="C192" s="57"/>
      <c r="D192" s="57"/>
      <c r="E192" s="11"/>
      <c r="G192" s="57"/>
      <c r="H192" s="57"/>
      <c r="I192" s="57"/>
    </row>
    <row r="193" spans="1:9" x14ac:dyDescent="0.2">
      <c r="A193" s="57"/>
      <c r="B193" s="57"/>
      <c r="C193" s="57"/>
      <c r="D193" s="57"/>
      <c r="E193" s="11"/>
      <c r="G193" s="57"/>
      <c r="H193" s="57"/>
      <c r="I193" s="57"/>
    </row>
    <row r="194" spans="1:9" x14ac:dyDescent="0.2">
      <c r="A194" s="57"/>
      <c r="B194" s="57"/>
      <c r="C194" s="57"/>
      <c r="D194" s="57"/>
      <c r="E194" s="11"/>
      <c r="G194" s="57"/>
      <c r="H194" s="57"/>
      <c r="I194" s="57"/>
    </row>
    <row r="195" spans="1:9" x14ac:dyDescent="0.2">
      <c r="A195" s="57"/>
      <c r="B195" s="57"/>
      <c r="C195" s="57"/>
      <c r="D195" s="57"/>
      <c r="E195" s="11"/>
      <c r="G195" s="57"/>
      <c r="H195" s="57"/>
      <c r="I195" s="57"/>
    </row>
    <row r="196" spans="1:9" x14ac:dyDescent="0.2">
      <c r="A196" s="57"/>
      <c r="B196" s="57"/>
      <c r="C196" s="57"/>
      <c r="D196" s="57"/>
      <c r="E196" s="11"/>
      <c r="G196" s="57"/>
      <c r="H196" s="57"/>
      <c r="I196" s="57"/>
    </row>
    <row r="197" spans="1:9" x14ac:dyDescent="0.2">
      <c r="A197" s="57"/>
      <c r="B197" s="57"/>
      <c r="C197" s="57"/>
      <c r="D197" s="57"/>
      <c r="E197" s="11"/>
      <c r="G197" s="57"/>
      <c r="H197" s="57"/>
      <c r="I197" s="57"/>
    </row>
    <row r="198" spans="1:9" x14ac:dyDescent="0.2">
      <c r="A198" s="57"/>
      <c r="B198" s="57"/>
      <c r="C198" s="57"/>
      <c r="D198" s="57"/>
      <c r="E198" s="11"/>
      <c r="G198" s="57"/>
      <c r="H198" s="57"/>
      <c r="I198" s="57"/>
    </row>
    <row r="199" spans="1:9" x14ac:dyDescent="0.2">
      <c r="A199" s="57"/>
      <c r="B199" s="57"/>
      <c r="C199" s="57"/>
      <c r="D199" s="57"/>
      <c r="E199" s="11"/>
      <c r="G199" s="57"/>
      <c r="H199" s="57"/>
      <c r="I199" s="57"/>
    </row>
    <row r="200" spans="1:9" x14ac:dyDescent="0.2">
      <c r="A200" s="57"/>
      <c r="B200" s="57"/>
      <c r="C200" s="57"/>
      <c r="D200" s="57"/>
      <c r="E200" s="11"/>
      <c r="G200" s="57"/>
      <c r="H200" s="57"/>
      <c r="I200" s="57"/>
    </row>
    <row r="201" spans="1:9" x14ac:dyDescent="0.2">
      <c r="A201" s="57"/>
      <c r="B201" s="57"/>
      <c r="C201" s="57"/>
      <c r="D201" s="57"/>
      <c r="E201" s="11"/>
      <c r="G201" s="57"/>
      <c r="H201" s="57"/>
      <c r="I201" s="57"/>
    </row>
    <row r="202" spans="1:9" x14ac:dyDescent="0.2">
      <c r="A202" s="57"/>
      <c r="B202" s="57"/>
      <c r="C202" s="57"/>
      <c r="D202" s="57"/>
      <c r="E202" s="11"/>
      <c r="G202" s="57"/>
      <c r="H202" s="57"/>
      <c r="I202" s="57"/>
    </row>
    <row r="203" spans="1:9" x14ac:dyDescent="0.2">
      <c r="A203" s="57"/>
      <c r="B203" s="57"/>
      <c r="C203" s="57"/>
      <c r="D203" s="57"/>
      <c r="E203" s="11"/>
      <c r="G203" s="57"/>
      <c r="H203" s="57"/>
      <c r="I203" s="57"/>
    </row>
    <row r="204" spans="1:9" x14ac:dyDescent="0.2">
      <c r="A204" s="57"/>
      <c r="B204" s="57"/>
      <c r="C204" s="57"/>
      <c r="D204" s="57"/>
      <c r="E204" s="11"/>
      <c r="G204" s="57"/>
      <c r="H204" s="57"/>
      <c r="I204" s="57"/>
    </row>
    <row r="205" spans="1:9" x14ac:dyDescent="0.2">
      <c r="A205" s="57"/>
      <c r="B205" s="57"/>
      <c r="C205" s="57"/>
      <c r="D205" s="57"/>
      <c r="E205" s="11"/>
      <c r="G205" s="57"/>
      <c r="H205" s="57"/>
      <c r="I205" s="57"/>
    </row>
    <row r="206" spans="1:9" x14ac:dyDescent="0.2">
      <c r="A206" s="57"/>
      <c r="B206" s="57"/>
      <c r="C206" s="57"/>
      <c r="D206" s="57"/>
      <c r="E206" s="11"/>
      <c r="G206" s="57"/>
      <c r="H206" s="57"/>
      <c r="I206" s="57"/>
    </row>
    <row r="207" spans="1:9" x14ac:dyDescent="0.2">
      <c r="A207" s="57"/>
      <c r="B207" s="57"/>
      <c r="C207" s="57"/>
      <c r="D207" s="57"/>
      <c r="E207" s="11"/>
      <c r="G207" s="57"/>
      <c r="H207" s="57"/>
      <c r="I207" s="57"/>
    </row>
    <row r="208" spans="1:9" x14ac:dyDescent="0.2">
      <c r="A208" s="57"/>
      <c r="B208" s="57"/>
      <c r="C208" s="57"/>
      <c r="D208" s="57"/>
      <c r="E208" s="11"/>
      <c r="G208" s="57"/>
      <c r="H208" s="57"/>
      <c r="I208" s="57"/>
    </row>
    <row r="209" spans="1:9" x14ac:dyDescent="0.2">
      <c r="A209" s="57"/>
      <c r="B209" s="57"/>
      <c r="C209" s="57"/>
      <c r="D209" s="57"/>
      <c r="E209" s="11"/>
      <c r="G209" s="57"/>
      <c r="H209" s="57"/>
      <c r="I209" s="57"/>
    </row>
    <row r="210" spans="1:9" x14ac:dyDescent="0.2">
      <c r="A210" s="57"/>
      <c r="B210" s="57"/>
      <c r="C210" s="57"/>
      <c r="D210" s="57"/>
      <c r="E210" s="11"/>
      <c r="G210" s="57"/>
      <c r="H210" s="57"/>
      <c r="I210" s="57"/>
    </row>
    <row r="211" spans="1:9" x14ac:dyDescent="0.2">
      <c r="A211" s="57"/>
      <c r="B211" s="57"/>
      <c r="C211" s="57"/>
      <c r="D211" s="57"/>
      <c r="E211" s="11"/>
      <c r="G211" s="57"/>
      <c r="H211" s="57"/>
      <c r="I211" s="57"/>
    </row>
    <row r="212" spans="1:9" x14ac:dyDescent="0.2">
      <c r="A212" s="57"/>
      <c r="B212" s="57"/>
      <c r="C212" s="57"/>
      <c r="D212" s="57"/>
      <c r="E212" s="11"/>
      <c r="G212" s="57"/>
      <c r="H212" s="57"/>
      <c r="I212" s="57"/>
    </row>
    <row r="213" spans="1:9" x14ac:dyDescent="0.2">
      <c r="A213" s="57"/>
      <c r="B213" s="57"/>
      <c r="C213" s="57"/>
      <c r="D213" s="57"/>
      <c r="E213" s="11"/>
      <c r="G213" s="57"/>
      <c r="H213" s="57"/>
      <c r="I213" s="57"/>
    </row>
    <row r="214" spans="1:9" x14ac:dyDescent="0.2">
      <c r="A214" s="57"/>
      <c r="B214" s="57"/>
      <c r="C214" s="57"/>
      <c r="D214" s="57"/>
      <c r="E214" s="11"/>
      <c r="G214" s="57"/>
      <c r="H214" s="57"/>
      <c r="I214" s="57"/>
    </row>
    <row r="215" spans="1:9" x14ac:dyDescent="0.2">
      <c r="A215" s="57"/>
      <c r="B215" s="57"/>
      <c r="C215" s="57"/>
      <c r="D215" s="57"/>
      <c r="E215" s="11"/>
      <c r="G215" s="57"/>
      <c r="H215" s="57"/>
      <c r="I215" s="57"/>
    </row>
    <row r="216" spans="1:9" x14ac:dyDescent="0.2">
      <c r="A216" s="57"/>
      <c r="B216" s="57"/>
      <c r="C216" s="57"/>
      <c r="D216" s="57"/>
      <c r="E216" s="11"/>
      <c r="G216" s="57"/>
      <c r="H216" s="57"/>
      <c r="I216" s="57"/>
    </row>
    <row r="217" spans="1:9" x14ac:dyDescent="0.2">
      <c r="A217" s="57"/>
      <c r="B217" s="57"/>
      <c r="C217" s="57"/>
      <c r="D217" s="57"/>
      <c r="E217" s="11"/>
      <c r="G217" s="57"/>
      <c r="H217" s="57"/>
      <c r="I217" s="57"/>
    </row>
    <row r="218" spans="1:9" x14ac:dyDescent="0.2">
      <c r="A218" s="57"/>
      <c r="B218" s="57"/>
      <c r="C218" s="57"/>
      <c r="D218" s="57"/>
      <c r="E218" s="11"/>
      <c r="G218" s="57"/>
      <c r="H218" s="57"/>
      <c r="I218" s="57"/>
    </row>
    <row r="219" spans="1:9" x14ac:dyDescent="0.2">
      <c r="A219" s="57"/>
      <c r="B219" s="57"/>
      <c r="C219" s="57"/>
      <c r="D219" s="57"/>
      <c r="E219" s="11"/>
      <c r="G219" s="57"/>
      <c r="H219" s="57"/>
      <c r="I219" s="57"/>
    </row>
    <row r="220" spans="1:9" x14ac:dyDescent="0.2">
      <c r="A220" s="57"/>
      <c r="B220" s="57"/>
      <c r="C220" s="57"/>
      <c r="D220" s="57"/>
      <c r="E220" s="11"/>
      <c r="G220" s="57"/>
      <c r="H220" s="57"/>
      <c r="I220" s="57"/>
    </row>
    <row r="221" spans="1:9" x14ac:dyDescent="0.2">
      <c r="A221" s="57"/>
      <c r="B221" s="57"/>
      <c r="C221" s="57"/>
      <c r="D221" s="57"/>
      <c r="E221" s="11"/>
      <c r="G221" s="57"/>
      <c r="H221" s="57"/>
      <c r="I221" s="57"/>
    </row>
    <row r="222" spans="1:9" x14ac:dyDescent="0.2">
      <c r="A222" s="57"/>
      <c r="B222" s="57"/>
      <c r="C222" s="57"/>
      <c r="D222" s="57"/>
      <c r="E222" s="11"/>
      <c r="G222" s="57"/>
      <c r="H222" s="57"/>
      <c r="I222" s="57"/>
    </row>
    <row r="223" spans="1:9" x14ac:dyDescent="0.2">
      <c r="A223" s="57"/>
      <c r="B223" s="57"/>
      <c r="C223" s="57"/>
      <c r="D223" s="57"/>
      <c r="E223" s="11"/>
      <c r="G223" s="57"/>
      <c r="H223" s="57"/>
      <c r="I223" s="57"/>
    </row>
    <row r="224" spans="1:9" x14ac:dyDescent="0.2">
      <c r="A224" s="57"/>
      <c r="B224" s="57"/>
      <c r="C224" s="57"/>
      <c r="D224" s="57"/>
      <c r="E224" s="11"/>
      <c r="G224" s="57"/>
      <c r="H224" s="57"/>
      <c r="I224" s="57"/>
    </row>
    <row r="225" spans="1:9" x14ac:dyDescent="0.2">
      <c r="A225" s="57"/>
      <c r="B225" s="57"/>
      <c r="C225" s="57"/>
      <c r="D225" s="57"/>
      <c r="E225" s="11"/>
      <c r="G225" s="57"/>
      <c r="H225" s="57"/>
      <c r="I225" s="57"/>
    </row>
    <row r="226" spans="1:9" x14ac:dyDescent="0.2">
      <c r="A226" s="57"/>
      <c r="B226" s="57"/>
      <c r="C226" s="57"/>
      <c r="D226" s="57"/>
      <c r="E226" s="11"/>
      <c r="G226" s="57"/>
      <c r="H226" s="57"/>
      <c r="I226" s="57"/>
    </row>
    <row r="227" spans="1:9" x14ac:dyDescent="0.2">
      <c r="A227" s="57"/>
      <c r="B227" s="57"/>
      <c r="C227" s="57"/>
      <c r="D227" s="57"/>
      <c r="E227" s="11"/>
      <c r="G227" s="57"/>
      <c r="H227" s="57"/>
      <c r="I227" s="57"/>
    </row>
    <row r="228" spans="1:9" x14ac:dyDescent="0.2">
      <c r="A228" s="57"/>
      <c r="B228" s="57"/>
      <c r="C228" s="57"/>
      <c r="D228" s="57"/>
      <c r="E228" s="11"/>
      <c r="G228" s="57"/>
      <c r="H228" s="57"/>
      <c r="I228" s="57"/>
    </row>
    <row r="229" spans="1:9" x14ac:dyDescent="0.2">
      <c r="A229" s="57"/>
      <c r="B229" s="57"/>
      <c r="C229" s="57"/>
      <c r="D229" s="57"/>
      <c r="E229" s="11"/>
      <c r="G229" s="57"/>
      <c r="H229" s="57"/>
      <c r="I229" s="57"/>
    </row>
    <row r="230" spans="1:9" x14ac:dyDescent="0.2">
      <c r="A230" s="57"/>
      <c r="B230" s="57"/>
      <c r="C230" s="57"/>
      <c r="D230" s="57"/>
      <c r="E230" s="11"/>
      <c r="G230" s="57"/>
      <c r="H230" s="57"/>
      <c r="I230" s="57"/>
    </row>
    <row r="231" spans="1:9" x14ac:dyDescent="0.2">
      <c r="A231" s="57"/>
      <c r="B231" s="57"/>
      <c r="C231" s="57"/>
      <c r="D231" s="57"/>
      <c r="E231" s="11"/>
      <c r="G231" s="57"/>
      <c r="H231" s="57"/>
      <c r="I231" s="57"/>
    </row>
    <row r="232" spans="1:9" x14ac:dyDescent="0.2">
      <c r="A232" s="57"/>
      <c r="B232" s="57"/>
      <c r="C232" s="57"/>
      <c r="D232" s="57"/>
      <c r="E232" s="11"/>
      <c r="G232" s="57"/>
      <c r="H232" s="57"/>
      <c r="I232" s="57"/>
    </row>
    <row r="233" spans="1:9" x14ac:dyDescent="0.2">
      <c r="A233" s="57"/>
      <c r="B233" s="57"/>
      <c r="C233" s="57"/>
      <c r="D233" s="57"/>
      <c r="E233" s="11"/>
      <c r="G233" s="57"/>
      <c r="H233" s="57"/>
      <c r="I233" s="57"/>
    </row>
    <row r="234" spans="1:9" x14ac:dyDescent="0.2">
      <c r="A234" s="57"/>
      <c r="B234" s="57"/>
      <c r="C234" s="57"/>
      <c r="D234" s="57"/>
      <c r="E234" s="11"/>
      <c r="G234" s="57"/>
      <c r="H234" s="57"/>
      <c r="I234" s="57"/>
    </row>
    <row r="235" spans="1:9" x14ac:dyDescent="0.2">
      <c r="A235" s="57"/>
      <c r="B235" s="57"/>
      <c r="C235" s="57"/>
      <c r="D235" s="57"/>
      <c r="E235" s="11"/>
      <c r="G235" s="57"/>
      <c r="H235" s="57"/>
      <c r="I235" s="57"/>
    </row>
    <row r="236" spans="1:9" x14ac:dyDescent="0.2">
      <c r="A236" s="57"/>
      <c r="B236" s="57"/>
      <c r="C236" s="57"/>
      <c r="D236" s="57"/>
      <c r="E236" s="11"/>
      <c r="G236" s="57"/>
      <c r="H236" s="57"/>
      <c r="I236" s="57"/>
    </row>
    <row r="237" spans="1:9" x14ac:dyDescent="0.2">
      <c r="A237" s="57"/>
      <c r="B237" s="57"/>
      <c r="C237" s="57"/>
      <c r="D237" s="57"/>
      <c r="E237" s="11"/>
      <c r="G237" s="57"/>
      <c r="H237" s="57"/>
      <c r="I237" s="57"/>
    </row>
    <row r="238" spans="1:9" x14ac:dyDescent="0.2">
      <c r="A238" s="57"/>
      <c r="B238" s="57"/>
      <c r="C238" s="57"/>
      <c r="D238" s="57"/>
      <c r="E238" s="11"/>
      <c r="G238" s="57"/>
      <c r="H238" s="57"/>
      <c r="I238" s="57"/>
    </row>
    <row r="239" spans="1:9" x14ac:dyDescent="0.2">
      <c r="A239" s="57"/>
      <c r="B239" s="57"/>
      <c r="C239" s="57"/>
      <c r="D239" s="57"/>
      <c r="E239" s="11"/>
      <c r="G239" s="57"/>
      <c r="H239" s="57"/>
      <c r="I239" s="57"/>
    </row>
    <row r="240" spans="1:9" x14ac:dyDescent="0.2">
      <c r="A240" s="57"/>
      <c r="B240" s="57"/>
      <c r="C240" s="57"/>
      <c r="D240" s="57"/>
      <c r="E240" s="11"/>
      <c r="G240" s="57"/>
      <c r="H240" s="57"/>
      <c r="I240" s="57"/>
    </row>
    <row r="241" spans="1:9" x14ac:dyDescent="0.2">
      <c r="A241" s="57"/>
      <c r="B241" s="57"/>
      <c r="C241" s="57"/>
      <c r="D241" s="57"/>
      <c r="E241" s="11"/>
      <c r="G241" s="57"/>
      <c r="H241" s="57"/>
      <c r="I241" s="57"/>
    </row>
    <row r="242" spans="1:9" x14ac:dyDescent="0.2">
      <c r="A242" s="57"/>
      <c r="B242" s="57"/>
      <c r="C242" s="57"/>
      <c r="D242" s="57"/>
      <c r="E242" s="11"/>
      <c r="G242" s="57"/>
      <c r="H242" s="57"/>
      <c r="I242" s="57"/>
    </row>
    <row r="243" spans="1:9" x14ac:dyDescent="0.2">
      <c r="A243" s="57"/>
      <c r="B243" s="57"/>
      <c r="C243" s="57"/>
      <c r="D243" s="57"/>
      <c r="E243" s="11"/>
      <c r="G243" s="57"/>
      <c r="H243" s="57"/>
      <c r="I243" s="57"/>
    </row>
    <row r="244" spans="1:9" x14ac:dyDescent="0.2">
      <c r="A244" s="57"/>
      <c r="B244" s="57"/>
      <c r="C244" s="57"/>
      <c r="D244" s="57"/>
      <c r="E244" s="11"/>
      <c r="G244" s="57"/>
      <c r="H244" s="57"/>
      <c r="I244" s="57"/>
    </row>
    <row r="245" spans="1:9" x14ac:dyDescent="0.2">
      <c r="A245" s="57"/>
      <c r="B245" s="57"/>
      <c r="C245" s="57"/>
      <c r="D245" s="57"/>
      <c r="E245" s="11"/>
      <c r="G245" s="57"/>
      <c r="H245" s="57"/>
      <c r="I245" s="57"/>
    </row>
    <row r="246" spans="1:9" x14ac:dyDescent="0.2">
      <c r="A246" s="57"/>
      <c r="B246" s="57"/>
      <c r="C246" s="57"/>
      <c r="D246" s="57"/>
      <c r="E246" s="11"/>
      <c r="G246" s="57"/>
      <c r="H246" s="57"/>
      <c r="I246" s="57"/>
    </row>
    <row r="247" spans="1:9" x14ac:dyDescent="0.2">
      <c r="A247" s="57"/>
      <c r="B247" s="57"/>
      <c r="C247" s="57"/>
      <c r="D247" s="57"/>
      <c r="E247" s="11"/>
      <c r="G247" s="57"/>
      <c r="H247" s="57"/>
      <c r="I247" s="57"/>
    </row>
    <row r="248" spans="1:9" x14ac:dyDescent="0.2">
      <c r="A248" s="57"/>
      <c r="B248" s="57"/>
      <c r="C248" s="57"/>
      <c r="D248" s="57"/>
      <c r="E248" s="11"/>
      <c r="G248" s="57"/>
      <c r="H248" s="57"/>
      <c r="I248" s="57"/>
    </row>
    <row r="249" spans="1:9" x14ac:dyDescent="0.2">
      <c r="A249" s="57"/>
      <c r="B249" s="57"/>
      <c r="C249" s="57"/>
      <c r="D249" s="57"/>
      <c r="E249" s="11"/>
      <c r="G249" s="57"/>
      <c r="H249" s="57"/>
      <c r="I249" s="57"/>
    </row>
    <row r="250" spans="1:9" x14ac:dyDescent="0.2">
      <c r="A250" s="57"/>
      <c r="B250" s="57"/>
      <c r="C250" s="57"/>
      <c r="D250" s="57"/>
      <c r="E250" s="11"/>
      <c r="G250" s="57"/>
      <c r="H250" s="57"/>
      <c r="I250" s="57"/>
    </row>
    <row r="251" spans="1:9" x14ac:dyDescent="0.2">
      <c r="A251" s="57"/>
      <c r="B251" s="57"/>
      <c r="C251" s="57"/>
      <c r="D251" s="57"/>
      <c r="E251" s="11"/>
      <c r="G251" s="57"/>
      <c r="H251" s="57"/>
      <c r="I251" s="57"/>
    </row>
    <row r="252" spans="1:9" x14ac:dyDescent="0.2">
      <c r="A252" s="57"/>
      <c r="B252" s="57"/>
      <c r="C252" s="57"/>
      <c r="D252" s="57"/>
      <c r="E252" s="11"/>
      <c r="G252" s="57"/>
      <c r="H252" s="57"/>
      <c r="I252" s="57"/>
    </row>
    <row r="253" spans="1:9" x14ac:dyDescent="0.2">
      <c r="A253" s="57"/>
      <c r="B253" s="57"/>
      <c r="C253" s="57"/>
      <c r="D253" s="57"/>
      <c r="E253" s="11"/>
      <c r="G253" s="57"/>
      <c r="H253" s="57"/>
      <c r="I253" s="57"/>
    </row>
    <row r="254" spans="1:9" x14ac:dyDescent="0.2">
      <c r="A254" s="57"/>
      <c r="B254" s="57"/>
      <c r="C254" s="57"/>
      <c r="D254" s="57"/>
      <c r="E254" s="11"/>
      <c r="G254" s="57"/>
      <c r="H254" s="57"/>
      <c r="I254" s="57"/>
    </row>
    <row r="255" spans="1:9" x14ac:dyDescent="0.2">
      <c r="A255" s="57"/>
      <c r="B255" s="57"/>
      <c r="C255" s="57"/>
      <c r="D255" s="57"/>
      <c r="E255" s="11"/>
      <c r="G255" s="57"/>
      <c r="H255" s="57"/>
      <c r="I255" s="57"/>
    </row>
    <row r="256" spans="1:9" x14ac:dyDescent="0.2">
      <c r="A256" s="57"/>
      <c r="B256" s="57"/>
      <c r="C256" s="57"/>
      <c r="D256" s="57"/>
      <c r="E256" s="11"/>
      <c r="G256" s="57"/>
      <c r="H256" s="57"/>
      <c r="I256" s="57"/>
    </row>
    <row r="257" spans="1:9" x14ac:dyDescent="0.2">
      <c r="A257" s="57"/>
      <c r="B257" s="57"/>
      <c r="C257" s="57"/>
      <c r="D257" s="57"/>
      <c r="E257" s="11"/>
      <c r="G257" s="57"/>
      <c r="H257" s="57"/>
      <c r="I257" s="57"/>
    </row>
    <row r="258" spans="1:9" x14ac:dyDescent="0.2">
      <c r="A258" s="57"/>
      <c r="B258" s="57"/>
      <c r="C258" s="57"/>
      <c r="D258" s="57"/>
      <c r="E258" s="11"/>
      <c r="G258" s="57"/>
      <c r="H258" s="57"/>
      <c r="I258" s="57"/>
    </row>
    <row r="259" spans="1:9" x14ac:dyDescent="0.2">
      <c r="A259" s="57"/>
      <c r="B259" s="57"/>
      <c r="C259" s="57"/>
      <c r="D259" s="57"/>
      <c r="E259" s="11"/>
      <c r="G259" s="57"/>
      <c r="H259" s="57"/>
      <c r="I259" s="57"/>
    </row>
    <row r="260" spans="1:9" x14ac:dyDescent="0.2">
      <c r="A260" s="57"/>
      <c r="B260" s="57"/>
      <c r="C260" s="57"/>
      <c r="D260" s="57"/>
      <c r="E260" s="11"/>
      <c r="G260" s="57"/>
      <c r="H260" s="57"/>
      <c r="I260" s="57"/>
    </row>
    <row r="261" spans="1:9" x14ac:dyDescent="0.2">
      <c r="A261" s="57"/>
      <c r="B261" s="57"/>
      <c r="C261" s="57"/>
      <c r="D261" s="57"/>
      <c r="E261" s="11"/>
      <c r="G261" s="57"/>
      <c r="H261" s="57"/>
      <c r="I261" s="57"/>
    </row>
    <row r="262" spans="1:9" x14ac:dyDescent="0.2">
      <c r="A262" s="57"/>
      <c r="B262" s="57"/>
      <c r="C262" s="57"/>
      <c r="D262" s="57"/>
      <c r="E262" s="11"/>
      <c r="G262" s="57"/>
      <c r="H262" s="57"/>
      <c r="I262" s="57"/>
    </row>
    <row r="263" spans="1:9" x14ac:dyDescent="0.2">
      <c r="A263" s="57"/>
      <c r="B263" s="57"/>
      <c r="C263" s="57"/>
      <c r="D263" s="57"/>
      <c r="E263" s="11"/>
      <c r="G263" s="57"/>
      <c r="H263" s="57"/>
      <c r="I263" s="57"/>
    </row>
    <row r="264" spans="1:9" x14ac:dyDescent="0.2">
      <c r="A264" s="57"/>
      <c r="B264" s="57"/>
      <c r="C264" s="57"/>
      <c r="D264" s="57"/>
      <c r="E264" s="11"/>
      <c r="G264" s="57"/>
      <c r="H264" s="57"/>
      <c r="I264" s="57"/>
    </row>
    <row r="265" spans="1:9" x14ac:dyDescent="0.2">
      <c r="A265" s="57"/>
      <c r="B265" s="57"/>
      <c r="C265" s="57"/>
      <c r="D265" s="57"/>
      <c r="E265" s="11"/>
      <c r="G265" s="57"/>
      <c r="H265" s="57"/>
      <c r="I265" s="57"/>
    </row>
    <row r="266" spans="1:9" x14ac:dyDescent="0.2">
      <c r="A266" s="57"/>
      <c r="B266" s="57"/>
      <c r="C266" s="57"/>
      <c r="D266" s="57"/>
      <c r="E266" s="11"/>
      <c r="G266" s="57"/>
      <c r="H266" s="57"/>
      <c r="I266" s="57"/>
    </row>
    <row r="267" spans="1:9" x14ac:dyDescent="0.2">
      <c r="A267" s="57"/>
      <c r="B267" s="57"/>
      <c r="C267" s="57"/>
      <c r="D267" s="57"/>
      <c r="E267" s="11"/>
      <c r="G267" s="57"/>
      <c r="H267" s="57"/>
      <c r="I267" s="57"/>
    </row>
    <row r="268" spans="1:9" x14ac:dyDescent="0.2">
      <c r="A268" s="57"/>
      <c r="B268" s="57"/>
      <c r="C268" s="57"/>
      <c r="D268" s="57"/>
      <c r="E268" s="11"/>
      <c r="G268" s="57"/>
      <c r="H268" s="57"/>
      <c r="I268" s="57"/>
    </row>
    <row r="269" spans="1:9" x14ac:dyDescent="0.2">
      <c r="A269" s="57"/>
      <c r="B269" s="57"/>
      <c r="C269" s="57"/>
      <c r="D269" s="57"/>
      <c r="E269" s="11"/>
      <c r="G269" s="57"/>
      <c r="H269" s="57"/>
      <c r="I269" s="57"/>
    </row>
    <row r="270" spans="1:9" x14ac:dyDescent="0.2">
      <c r="A270" s="57"/>
      <c r="B270" s="57"/>
      <c r="C270" s="57"/>
      <c r="D270" s="57"/>
      <c r="E270" s="11"/>
      <c r="G270" s="57"/>
      <c r="H270" s="57"/>
      <c r="I270" s="57"/>
    </row>
    <row r="271" spans="1:9" x14ac:dyDescent="0.2">
      <c r="A271" s="57"/>
      <c r="B271" s="57"/>
      <c r="C271" s="57"/>
      <c r="D271" s="57"/>
      <c r="E271" s="11"/>
      <c r="G271" s="57"/>
      <c r="H271" s="57"/>
      <c r="I271" s="57"/>
    </row>
    <row r="272" spans="1:9" x14ac:dyDescent="0.2">
      <c r="A272" s="57"/>
      <c r="B272" s="57"/>
      <c r="C272" s="57"/>
      <c r="D272" s="57"/>
      <c r="E272" s="11"/>
      <c r="G272" s="57"/>
      <c r="H272" s="57"/>
      <c r="I272" s="57"/>
    </row>
    <row r="273" spans="1:9" x14ac:dyDescent="0.2">
      <c r="A273" s="57"/>
      <c r="B273" s="57"/>
      <c r="C273" s="57"/>
      <c r="D273" s="57"/>
      <c r="E273" s="11"/>
      <c r="G273" s="57"/>
      <c r="H273" s="57"/>
      <c r="I273" s="57"/>
    </row>
    <row r="274" spans="1:9" x14ac:dyDescent="0.2">
      <c r="A274" s="57"/>
      <c r="B274" s="57"/>
      <c r="C274" s="57"/>
      <c r="D274" s="57"/>
      <c r="E274" s="11"/>
      <c r="G274" s="57"/>
      <c r="H274" s="57"/>
      <c r="I274" s="57"/>
    </row>
    <row r="275" spans="1:9" x14ac:dyDescent="0.2">
      <c r="A275" s="57"/>
      <c r="B275" s="57"/>
      <c r="C275" s="57"/>
      <c r="D275" s="57"/>
      <c r="E275" s="11"/>
      <c r="G275" s="57"/>
      <c r="H275" s="57"/>
      <c r="I275" s="57"/>
    </row>
    <row r="276" spans="1:9" x14ac:dyDescent="0.2">
      <c r="A276" s="57"/>
      <c r="B276" s="57"/>
      <c r="C276" s="57"/>
      <c r="D276" s="57"/>
      <c r="E276" s="11"/>
      <c r="G276" s="57"/>
      <c r="H276" s="57"/>
      <c r="I276" s="57"/>
    </row>
    <row r="277" spans="1:9" x14ac:dyDescent="0.2">
      <c r="A277" s="57"/>
      <c r="B277" s="57"/>
      <c r="C277" s="57"/>
      <c r="D277" s="57"/>
      <c r="E277" s="11"/>
      <c r="G277" s="57"/>
      <c r="H277" s="57"/>
      <c r="I277" s="57"/>
    </row>
    <row r="278" spans="1:9" x14ac:dyDescent="0.2">
      <c r="A278" s="57"/>
      <c r="B278" s="57"/>
      <c r="C278" s="57"/>
      <c r="D278" s="57"/>
      <c r="E278" s="11"/>
      <c r="G278" s="57"/>
      <c r="H278" s="57"/>
      <c r="I278" s="57"/>
    </row>
    <row r="279" spans="1:9" x14ac:dyDescent="0.2">
      <c r="A279" s="57"/>
      <c r="B279" s="57"/>
      <c r="C279" s="57"/>
      <c r="D279" s="57"/>
      <c r="E279" s="11"/>
      <c r="G279" s="57"/>
      <c r="H279" s="57"/>
      <c r="I279" s="57"/>
    </row>
    <row r="280" spans="1:9" x14ac:dyDescent="0.2">
      <c r="A280" s="57"/>
      <c r="B280" s="57"/>
      <c r="C280" s="57"/>
      <c r="D280" s="57"/>
      <c r="E280" s="11"/>
      <c r="G280" s="57"/>
      <c r="H280" s="57"/>
      <c r="I280" s="57"/>
    </row>
  </sheetData>
  <mergeCells count="4">
    <mergeCell ref="A1:F1"/>
    <mergeCell ref="A30:B30"/>
    <mergeCell ref="A31:B31"/>
    <mergeCell ref="A32:B32"/>
  </mergeCells>
  <conditionalFormatting sqref="E5:E18">
    <cfRule type="cellIs" dxfId="15" priority="1" stopIfTrue="1" operator="between">
      <formula>0.009</formula>
      <formula>-0.009</formula>
    </cfRule>
  </conditionalFormatting>
  <conditionalFormatting sqref="F2:F3 F18:F41">
    <cfRule type="cellIs" dxfId="14" priority="3" stopIfTrue="1" operator="between">
      <formula>0.009</formula>
      <formula>-0.009</formula>
    </cfRule>
  </conditionalFormatting>
  <conditionalFormatting sqref="F179:F65538">
    <cfRule type="cellIs" dxfId="13"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70"/>
  <sheetViews>
    <sheetView workbookViewId="0">
      <selection sqref="A1:G1"/>
    </sheetView>
  </sheetViews>
  <sheetFormatPr defaultColWidth="9.42578125" defaultRowHeight="11.25" x14ac:dyDescent="0.2"/>
  <cols>
    <col min="1" max="1" width="38.5703125" style="7" bestFit="1" customWidth="1"/>
    <col min="2" max="2" width="60" style="7" customWidth="1"/>
    <col min="3" max="3" width="15.42578125" style="7" bestFit="1" customWidth="1"/>
    <col min="4" max="4" width="14.5703125" style="7" bestFit="1" customWidth="1"/>
    <col min="5" max="5" width="26.28515625" style="10" customWidth="1"/>
    <col min="6" max="6" width="13.5703125" style="11" bestFit="1" customWidth="1"/>
    <col min="7" max="7" width="11" style="10" customWidth="1"/>
    <col min="8" max="8" width="9.42578125" style="7"/>
    <col min="9" max="9" width="9.42578125" style="7" customWidth="1"/>
    <col min="10" max="10" width="9" style="7" customWidth="1"/>
    <col min="11" max="13" width="9.42578125" style="7" customWidth="1"/>
    <col min="14" max="16384" width="9.42578125" style="7"/>
  </cols>
  <sheetData>
    <row r="1" spans="1:7" s="1" customFormat="1" ht="15" customHeight="1" x14ac:dyDescent="0.2">
      <c r="A1" s="110" t="s">
        <v>1403</v>
      </c>
      <c r="B1" s="111"/>
      <c r="C1" s="111"/>
      <c r="D1" s="111"/>
      <c r="E1" s="111"/>
      <c r="F1" s="111"/>
      <c r="G1" s="111"/>
    </row>
    <row r="2" spans="1:7" s="1" customFormat="1" ht="12" x14ac:dyDescent="0.2">
      <c r="A2" s="8" t="s">
        <v>7</v>
      </c>
      <c r="B2" s="7"/>
      <c r="C2" s="7"/>
      <c r="D2" s="7"/>
      <c r="E2" s="10"/>
      <c r="F2" s="11"/>
      <c r="G2" s="10"/>
    </row>
    <row r="3" spans="1:7" s="1" customFormat="1" ht="33.75" x14ac:dyDescent="0.2">
      <c r="A3" s="6" t="s">
        <v>2</v>
      </c>
      <c r="B3" s="6" t="s">
        <v>0</v>
      </c>
      <c r="C3" s="13" t="s">
        <v>1032</v>
      </c>
      <c r="D3" s="13" t="s">
        <v>1</v>
      </c>
      <c r="E3" s="52" t="s">
        <v>6</v>
      </c>
      <c r="F3" s="12" t="s">
        <v>3</v>
      </c>
      <c r="G3" s="12" t="s">
        <v>5</v>
      </c>
    </row>
    <row r="4" spans="1:7" s="1" customFormat="1" ht="27" customHeight="1" x14ac:dyDescent="0.2">
      <c r="A4" s="16" t="s">
        <v>19</v>
      </c>
      <c r="B4" s="17"/>
      <c r="C4" s="17"/>
      <c r="D4" s="17"/>
      <c r="E4" s="96"/>
      <c r="F4" s="19"/>
      <c r="G4" s="18"/>
    </row>
    <row r="5" spans="1:7" x14ac:dyDescent="0.2">
      <c r="A5" s="20" t="s">
        <v>20</v>
      </c>
      <c r="B5" s="21"/>
      <c r="C5" s="21"/>
      <c r="D5" s="21"/>
      <c r="E5" s="22"/>
      <c r="F5" s="23"/>
      <c r="G5" s="22"/>
    </row>
    <row r="6" spans="1:7" x14ac:dyDescent="0.2">
      <c r="A6" s="21" t="s">
        <v>1404</v>
      </c>
      <c r="B6" s="21" t="s">
        <v>1405</v>
      </c>
      <c r="C6" s="97" t="s">
        <v>1406</v>
      </c>
      <c r="D6" s="24">
        <v>682</v>
      </c>
      <c r="E6" s="22">
        <v>0</v>
      </c>
      <c r="F6" s="23">
        <v>100</v>
      </c>
      <c r="G6" s="22">
        <v>0</v>
      </c>
    </row>
    <row r="7" spans="1:7" x14ac:dyDescent="0.2">
      <c r="A7" s="20" t="s">
        <v>27</v>
      </c>
      <c r="B7" s="20"/>
      <c r="C7" s="20"/>
      <c r="D7" s="20"/>
      <c r="E7" s="25">
        <v>0</v>
      </c>
      <c r="F7" s="26">
        <v>100</v>
      </c>
      <c r="G7" s="25"/>
    </row>
    <row r="8" spans="1:7" x14ac:dyDescent="0.2">
      <c r="A8" s="21"/>
      <c r="B8" s="21"/>
      <c r="C8" s="21"/>
      <c r="D8" s="21"/>
      <c r="E8" s="22"/>
      <c r="F8" s="23"/>
      <c r="G8" s="22"/>
    </row>
    <row r="9" spans="1:7" x14ac:dyDescent="0.2">
      <c r="A9" s="20" t="s">
        <v>37</v>
      </c>
      <c r="B9" s="20"/>
      <c r="C9" s="20"/>
      <c r="D9" s="20"/>
      <c r="E9" s="25">
        <v>0</v>
      </c>
      <c r="F9" s="26">
        <v>100</v>
      </c>
      <c r="G9" s="25"/>
    </row>
    <row r="10" spans="1:7" x14ac:dyDescent="0.2">
      <c r="A10" s="20"/>
      <c r="B10" s="20"/>
      <c r="C10" s="20"/>
      <c r="D10" s="20"/>
      <c r="E10" s="25"/>
      <c r="F10" s="26"/>
      <c r="G10" s="25"/>
    </row>
    <row r="11" spans="1:7" x14ac:dyDescent="0.2">
      <c r="A11" s="20" t="s">
        <v>39</v>
      </c>
      <c r="B11" s="20"/>
      <c r="C11" s="20"/>
      <c r="D11" s="20"/>
      <c r="E11" s="98">
        <v>0</v>
      </c>
      <c r="F11" s="98">
        <v>0</v>
      </c>
      <c r="G11" s="25"/>
    </row>
    <row r="12" spans="1:7" x14ac:dyDescent="0.2">
      <c r="A12" s="20"/>
      <c r="B12" s="20"/>
      <c r="C12" s="20"/>
      <c r="D12" s="20"/>
      <c r="E12" s="25"/>
      <c r="F12" s="26"/>
      <c r="G12" s="25"/>
    </row>
    <row r="13" spans="1:7" x14ac:dyDescent="0.2">
      <c r="A13" s="27" t="s">
        <v>38</v>
      </c>
      <c r="B13" s="27"/>
      <c r="C13" s="27"/>
      <c r="D13" s="27"/>
      <c r="E13" s="28">
        <v>0</v>
      </c>
      <c r="F13" s="29">
        <v>100</v>
      </c>
      <c r="G13" s="28"/>
    </row>
    <row r="15" spans="1:7" x14ac:dyDescent="0.2">
      <c r="A15" s="14" t="s">
        <v>40</v>
      </c>
    </row>
    <row r="16" spans="1:7" x14ac:dyDescent="0.2">
      <c r="A16" s="14" t="s">
        <v>1407</v>
      </c>
    </row>
    <row r="17" spans="1:7" ht="23.25" customHeight="1" x14ac:dyDescent="0.2">
      <c r="A17" s="116" t="s">
        <v>1408</v>
      </c>
      <c r="B17" s="116"/>
      <c r="C17" s="116"/>
      <c r="D17" s="116"/>
      <c r="E17" s="116"/>
      <c r="F17" s="116"/>
      <c r="G17" s="116"/>
    </row>
    <row r="19" spans="1:7" x14ac:dyDescent="0.2">
      <c r="A19" s="14" t="s">
        <v>41</v>
      </c>
    </row>
    <row r="20" spans="1:7" x14ac:dyDescent="0.2">
      <c r="A20" s="14" t="s">
        <v>42</v>
      </c>
    </row>
    <row r="21" spans="1:7" x14ac:dyDescent="0.2">
      <c r="A21" s="14" t="s">
        <v>43</v>
      </c>
      <c r="B21" s="14"/>
      <c r="C21" s="30" t="s">
        <v>987</v>
      </c>
      <c r="D21" s="14" t="s">
        <v>44</v>
      </c>
    </row>
    <row r="22" spans="1:7" x14ac:dyDescent="0.2">
      <c r="A22" s="7" t="s">
        <v>46</v>
      </c>
      <c r="C22" s="31">
        <v>0</v>
      </c>
      <c r="D22" s="31">
        <v>0</v>
      </c>
    </row>
    <row r="23" spans="1:7" x14ac:dyDescent="0.2">
      <c r="A23" s="7" t="s">
        <v>47</v>
      </c>
      <c r="C23" s="31">
        <v>0</v>
      </c>
      <c r="D23" s="31">
        <v>0</v>
      </c>
    </row>
    <row r="24" spans="1:7" x14ac:dyDescent="0.2">
      <c r="A24" s="7" t="s">
        <v>48</v>
      </c>
      <c r="C24" s="31">
        <v>0</v>
      </c>
      <c r="D24" s="31">
        <v>0</v>
      </c>
    </row>
    <row r="25" spans="1:7" x14ac:dyDescent="0.2">
      <c r="A25" s="7" t="s">
        <v>49</v>
      </c>
      <c r="C25" s="31">
        <v>0</v>
      </c>
      <c r="D25" s="31">
        <v>0</v>
      </c>
    </row>
    <row r="26" spans="1:7" x14ac:dyDescent="0.2">
      <c r="C26" s="31"/>
      <c r="D26" s="31"/>
    </row>
    <row r="27" spans="1:7" x14ac:dyDescent="0.2">
      <c r="A27" s="7" t="s">
        <v>988</v>
      </c>
      <c r="C27" s="31"/>
      <c r="D27" s="31"/>
    </row>
    <row r="28" spans="1:7" x14ac:dyDescent="0.2">
      <c r="C28" s="31"/>
      <c r="D28" s="31"/>
    </row>
    <row r="29" spans="1:7" ht="12.6" customHeight="1" x14ac:dyDescent="0.2">
      <c r="A29" s="7" t="s">
        <v>54</v>
      </c>
    </row>
    <row r="31" spans="1:7" ht="15" x14ac:dyDescent="0.25">
      <c r="A31" s="117" t="s">
        <v>1433</v>
      </c>
      <c r="B31" s="118"/>
      <c r="C31" s="118"/>
      <c r="D31" s="30" t="s">
        <v>56</v>
      </c>
    </row>
    <row r="33" spans="1:9" ht="15" x14ac:dyDescent="0.25">
      <c r="A33" s="14" t="s">
        <v>1409</v>
      </c>
      <c r="B33"/>
      <c r="C33"/>
    </row>
    <row r="38" spans="1:9" ht="46.5" customHeight="1" x14ac:dyDescent="0.2"/>
    <row r="40" spans="1:9" ht="24.75" customHeight="1" x14ac:dyDescent="0.2"/>
    <row r="42" spans="1:9" s="1" customFormat="1" ht="12" x14ac:dyDescent="0.2">
      <c r="A42" s="7"/>
      <c r="B42" s="7"/>
      <c r="C42" s="7"/>
      <c r="D42" s="7"/>
      <c r="E42" s="10"/>
      <c r="F42" s="11"/>
      <c r="G42" s="10"/>
    </row>
    <row r="44" spans="1:9" s="1" customFormat="1" ht="12" x14ac:dyDescent="0.2">
      <c r="A44" s="7"/>
      <c r="B44" s="7"/>
      <c r="C44" s="7"/>
      <c r="D44" s="7"/>
      <c r="E44" s="10"/>
      <c r="F44" s="11"/>
      <c r="G44" s="10"/>
    </row>
    <row r="48" spans="1:9" x14ac:dyDescent="0.2">
      <c r="H48" s="14"/>
      <c r="I48" s="14"/>
    </row>
    <row r="50" spans="8:9" x14ac:dyDescent="0.2">
      <c r="H50" s="14"/>
      <c r="I50" s="14"/>
    </row>
    <row r="51" spans="8:9" x14ac:dyDescent="0.2">
      <c r="H51" s="14"/>
      <c r="I51" s="14"/>
    </row>
    <row r="52" spans="8:9" x14ac:dyDescent="0.2">
      <c r="H52" s="14"/>
      <c r="I52" s="14"/>
    </row>
    <row r="53" spans="8:9" x14ac:dyDescent="0.2">
      <c r="H53" s="14"/>
      <c r="I53" s="14"/>
    </row>
    <row r="54" spans="8:9" x14ac:dyDescent="0.2">
      <c r="H54" s="14"/>
      <c r="I54" s="14"/>
    </row>
    <row r="58" spans="8:9" ht="25.5" customHeight="1" x14ac:dyDescent="0.2"/>
    <row r="70" spans="1:9" s="10" customFormat="1" ht="15.75" customHeight="1" x14ac:dyDescent="0.2">
      <c r="A70" s="7"/>
      <c r="B70" s="7"/>
      <c r="C70" s="7"/>
      <c r="D70" s="7"/>
      <c r="F70" s="11"/>
      <c r="H70" s="7"/>
      <c r="I70" s="7"/>
    </row>
  </sheetData>
  <mergeCells count="3">
    <mergeCell ref="A1:G1"/>
    <mergeCell ref="A17:G17"/>
    <mergeCell ref="A31:C31"/>
  </mergeCells>
  <conditionalFormatting sqref="F2 F18:F65440">
    <cfRule type="cellIs" dxfId="12" priority="3" stopIfTrue="1" operator="between">
      <formula>0.009</formula>
      <formula>-0.009</formula>
    </cfRule>
  </conditionalFormatting>
  <conditionalFormatting sqref="F4:F10">
    <cfRule type="cellIs" dxfId="11" priority="2" stopIfTrue="1" operator="between">
      <formula>0.009</formula>
      <formula>-0.009</formula>
    </cfRule>
  </conditionalFormatting>
  <conditionalFormatting sqref="F12:F16">
    <cfRule type="cellIs" dxfId="10"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86"/>
  <sheetViews>
    <sheetView workbookViewId="0">
      <selection sqref="A1:G1"/>
    </sheetView>
  </sheetViews>
  <sheetFormatPr defaultColWidth="9.42578125" defaultRowHeight="11.25" x14ac:dyDescent="0.2"/>
  <cols>
    <col min="1" max="1" width="38.5703125" style="7" bestFit="1" customWidth="1"/>
    <col min="2" max="2" width="48.5703125" style="7" bestFit="1" customWidth="1"/>
    <col min="3" max="4" width="15.42578125" style="7" bestFit="1" customWidth="1"/>
    <col min="5" max="5" width="26.28515625" style="10" customWidth="1"/>
    <col min="6" max="6" width="14.5703125" style="11" bestFit="1" customWidth="1"/>
    <col min="7" max="7" width="8.5703125" style="10" customWidth="1"/>
    <col min="8" max="16384" width="9.42578125" style="7"/>
  </cols>
  <sheetData>
    <row r="1" spans="1:9" s="1" customFormat="1" ht="15" x14ac:dyDescent="0.2">
      <c r="A1" s="110" t="s">
        <v>1410</v>
      </c>
      <c r="B1" s="111"/>
      <c r="C1" s="111"/>
      <c r="D1" s="111"/>
      <c r="E1" s="111"/>
      <c r="F1" s="111"/>
      <c r="G1" s="111"/>
    </row>
    <row r="2" spans="1:9" s="1" customFormat="1" ht="12" x14ac:dyDescent="0.2">
      <c r="A2" s="35"/>
      <c r="E2" s="5"/>
      <c r="F2" s="9"/>
      <c r="G2" s="10"/>
    </row>
    <row r="3" spans="1:9" s="1" customFormat="1" ht="12" x14ac:dyDescent="0.2">
      <c r="A3" s="8" t="s">
        <v>7</v>
      </c>
      <c r="B3" s="2"/>
      <c r="C3" s="3"/>
      <c r="D3" s="3"/>
      <c r="E3" s="4"/>
      <c r="F3" s="9"/>
      <c r="G3" s="10"/>
    </row>
    <row r="4" spans="1:9" s="1" customFormat="1" ht="27" customHeight="1" x14ac:dyDescent="0.2">
      <c r="A4" s="6" t="s">
        <v>2</v>
      </c>
      <c r="B4" s="6" t="s">
        <v>0</v>
      </c>
      <c r="C4" s="13" t="s">
        <v>1032</v>
      </c>
      <c r="D4" s="13" t="s">
        <v>1</v>
      </c>
      <c r="E4" s="52" t="s">
        <v>6</v>
      </c>
      <c r="F4" s="12" t="s">
        <v>3</v>
      </c>
      <c r="G4" s="12" t="s">
        <v>5</v>
      </c>
    </row>
    <row r="5" spans="1:9" x14ac:dyDescent="0.2">
      <c r="A5" s="20" t="s">
        <v>39</v>
      </c>
      <c r="B5" s="20"/>
      <c r="C5" s="20"/>
      <c r="D5" s="20"/>
      <c r="E5" s="25">
        <v>0</v>
      </c>
      <c r="F5" s="26">
        <v>100</v>
      </c>
      <c r="G5" s="25"/>
      <c r="H5" s="14"/>
      <c r="I5" s="14"/>
    </row>
    <row r="6" spans="1:9" x14ac:dyDescent="0.2">
      <c r="A6" s="20"/>
      <c r="B6" s="20"/>
      <c r="C6" s="20"/>
      <c r="D6" s="20"/>
      <c r="E6" s="25"/>
      <c r="F6" s="26"/>
      <c r="G6" s="25"/>
      <c r="H6" s="14"/>
      <c r="I6" s="14"/>
    </row>
    <row r="7" spans="1:9" x14ac:dyDescent="0.2">
      <c r="A7" s="27" t="s">
        <v>38</v>
      </c>
      <c r="B7" s="27"/>
      <c r="C7" s="27"/>
      <c r="D7" s="27"/>
      <c r="E7" s="28">
        <v>0</v>
      </c>
      <c r="F7" s="29">
        <v>100</v>
      </c>
      <c r="G7" s="28"/>
      <c r="H7" s="14"/>
      <c r="I7" s="14"/>
    </row>
    <row r="8" spans="1:9" x14ac:dyDescent="0.2">
      <c r="F8" s="15"/>
    </row>
    <row r="9" spans="1:9" x14ac:dyDescent="0.2">
      <c r="A9" s="14" t="s">
        <v>41</v>
      </c>
    </row>
    <row r="10" spans="1:9" x14ac:dyDescent="0.2">
      <c r="A10" s="14" t="s">
        <v>42</v>
      </c>
    </row>
    <row r="11" spans="1:9" x14ac:dyDescent="0.2">
      <c r="A11" s="14" t="s">
        <v>43</v>
      </c>
      <c r="B11" s="14"/>
      <c r="C11" s="30" t="s">
        <v>987</v>
      </c>
      <c r="D11" s="14" t="s">
        <v>1570</v>
      </c>
    </row>
    <row r="12" spans="1:9" x14ac:dyDescent="0.2">
      <c r="A12" s="7" t="s">
        <v>1222</v>
      </c>
      <c r="C12" s="31">
        <v>5149.4098999999997</v>
      </c>
      <c r="D12" s="55">
        <v>15041.278399999999</v>
      </c>
    </row>
    <row r="13" spans="1:9" x14ac:dyDescent="0.2">
      <c r="A13" s="7" t="s">
        <v>1224</v>
      </c>
      <c r="C13" s="31">
        <v>1301.4838999999999</v>
      </c>
      <c r="D13" s="55">
        <v>3801.5971</v>
      </c>
    </row>
    <row r="14" spans="1:9" x14ac:dyDescent="0.2">
      <c r="A14" s="7" t="s">
        <v>1225</v>
      </c>
      <c r="C14" s="31">
        <v>1436.9029</v>
      </c>
      <c r="D14" s="55">
        <v>4197.152</v>
      </c>
    </row>
    <row r="15" spans="1:9" x14ac:dyDescent="0.2">
      <c r="A15" s="7" t="s">
        <v>1226</v>
      </c>
      <c r="C15" s="31">
        <v>1494.8231000000001</v>
      </c>
      <c r="D15" s="55">
        <v>4366.3353999999999</v>
      </c>
    </row>
    <row r="16" spans="1:9" x14ac:dyDescent="0.2">
      <c r="A16" s="7" t="s">
        <v>1411</v>
      </c>
      <c r="C16" s="31">
        <v>4256.4772999999996</v>
      </c>
      <c r="D16" s="55">
        <v>12430</v>
      </c>
    </row>
    <row r="17" spans="1:7" x14ac:dyDescent="0.2">
      <c r="A17" s="7" t="s">
        <v>1227</v>
      </c>
      <c r="C17" s="31">
        <v>5168.6697999999997</v>
      </c>
      <c r="D17" s="55">
        <v>15097.536</v>
      </c>
      <c r="F17" s="15"/>
    </row>
    <row r="18" spans="1:7" x14ac:dyDescent="0.2">
      <c r="A18" s="7" t="s">
        <v>1229</v>
      </c>
      <c r="C18" s="31">
        <v>1240.3343</v>
      </c>
      <c r="D18" s="55">
        <v>3622.9807999999998</v>
      </c>
    </row>
    <row r="19" spans="1:7" x14ac:dyDescent="0.2">
      <c r="A19" s="7" t="s">
        <v>1230</v>
      </c>
      <c r="C19" s="31">
        <v>1465.75</v>
      </c>
      <c r="D19" s="55">
        <v>4281.4139999999998</v>
      </c>
    </row>
    <row r="20" spans="1:7" x14ac:dyDescent="0.2">
      <c r="A20" s="7" t="s">
        <v>1231</v>
      </c>
      <c r="C20" s="31">
        <v>1526.9039</v>
      </c>
      <c r="D20" s="55">
        <v>4460.0425999999998</v>
      </c>
    </row>
    <row r="22" spans="1:7" x14ac:dyDescent="0.2">
      <c r="A22" s="7" t="s">
        <v>988</v>
      </c>
    </row>
    <row r="23" spans="1:7" x14ac:dyDescent="0.2">
      <c r="A23" s="7" t="s">
        <v>54</v>
      </c>
    </row>
    <row r="24" spans="1:7" x14ac:dyDescent="0.2">
      <c r="A24" s="7" t="s">
        <v>1412</v>
      </c>
    </row>
    <row r="26" spans="1:7" x14ac:dyDescent="0.2">
      <c r="A26" s="14" t="s">
        <v>50</v>
      </c>
      <c r="D26" s="30" t="s">
        <v>56</v>
      </c>
    </row>
    <row r="28" spans="1:7" x14ac:dyDescent="0.2">
      <c r="A28" s="14" t="s">
        <v>1111</v>
      </c>
      <c r="D28" s="99" t="s">
        <v>955</v>
      </c>
    </row>
    <row r="29" spans="1:7" ht="15" customHeight="1" x14ac:dyDescent="0.2">
      <c r="A29" s="7" t="s">
        <v>1413</v>
      </c>
    </row>
    <row r="30" spans="1:7" ht="30" customHeight="1" x14ac:dyDescent="0.25">
      <c r="A30" s="117" t="s">
        <v>957</v>
      </c>
      <c r="B30" s="118"/>
      <c r="C30" s="118"/>
      <c r="D30" s="30" t="s">
        <v>56</v>
      </c>
    </row>
    <row r="32" spans="1:7" ht="25.5" customHeight="1" x14ac:dyDescent="0.25">
      <c r="A32" s="119" t="s">
        <v>1414</v>
      </c>
      <c r="B32" s="120"/>
      <c r="C32" s="120"/>
      <c r="D32" s="120"/>
      <c r="E32" s="120"/>
      <c r="F32" s="120"/>
      <c r="G32" s="120"/>
    </row>
    <row r="34" spans="1:7" x14ac:dyDescent="0.2">
      <c r="A34" s="101"/>
    </row>
    <row r="35" spans="1:7" ht="69" customHeight="1" x14ac:dyDescent="0.25">
      <c r="A35" s="119" t="s">
        <v>1571</v>
      </c>
      <c r="B35" s="120"/>
      <c r="C35" s="120"/>
      <c r="D35" s="120"/>
      <c r="E35" s="120"/>
      <c r="F35" s="120"/>
      <c r="G35" s="120"/>
    </row>
    <row r="37" spans="1:7" ht="46.15" customHeight="1" x14ac:dyDescent="0.25">
      <c r="A37" s="119" t="s">
        <v>1572</v>
      </c>
      <c r="B37" s="120"/>
      <c r="C37" s="120"/>
      <c r="D37" s="120"/>
      <c r="E37" s="120"/>
      <c r="F37" s="120"/>
      <c r="G37" s="120"/>
    </row>
    <row r="38" spans="1:7" x14ac:dyDescent="0.2">
      <c r="A38" s="101" t="s">
        <v>1415</v>
      </c>
    </row>
    <row r="40" spans="1:7" ht="25.5" customHeight="1" x14ac:dyDescent="0.25">
      <c r="A40" s="119" t="s">
        <v>1573</v>
      </c>
      <c r="B40" s="120"/>
      <c r="C40" s="120"/>
      <c r="D40" s="120"/>
      <c r="E40" s="120"/>
      <c r="F40" s="120"/>
      <c r="G40" s="120"/>
    </row>
    <row r="42" spans="1:7" ht="33.75" customHeight="1" x14ac:dyDescent="0.25">
      <c r="A42" s="119" t="s">
        <v>1574</v>
      </c>
      <c r="B42" s="120"/>
      <c r="C42" s="120"/>
      <c r="D42" s="120"/>
      <c r="E42" s="120"/>
      <c r="F42" s="120"/>
      <c r="G42" s="120"/>
    </row>
    <row r="43" spans="1:7" x14ac:dyDescent="0.2">
      <c r="A43" s="14"/>
    </row>
    <row r="44" spans="1:7" x14ac:dyDescent="0.2">
      <c r="A44" s="14" t="s">
        <v>1575</v>
      </c>
    </row>
    <row r="45" spans="1:7" x14ac:dyDescent="0.2">
      <c r="A45" s="56"/>
    </row>
    <row r="46" spans="1:7" ht="51.6" customHeight="1" x14ac:dyDescent="0.2">
      <c r="A46" s="121" t="s">
        <v>1416</v>
      </c>
      <c r="B46" s="121"/>
      <c r="C46" s="121"/>
      <c r="D46" s="121"/>
      <c r="E46" s="121"/>
      <c r="F46" s="121"/>
      <c r="G46" s="121"/>
    </row>
    <row r="47" spans="1:7" x14ac:dyDescent="0.2">
      <c r="A47" s="66"/>
    </row>
    <row r="48" spans="1:7" x14ac:dyDescent="0.2">
      <c r="A48" s="66"/>
    </row>
    <row r="49" spans="1:9" ht="53.25" customHeight="1" x14ac:dyDescent="0.2">
      <c r="A49" s="122" t="s">
        <v>1576</v>
      </c>
      <c r="B49" s="122"/>
      <c r="C49" s="122"/>
      <c r="D49" s="122"/>
      <c r="E49" s="122"/>
      <c r="F49" s="122"/>
      <c r="G49" s="122"/>
    </row>
    <row r="50" spans="1:9" x14ac:dyDescent="0.2">
      <c r="A50" s="14"/>
    </row>
    <row r="51" spans="1:9" s="1" customFormat="1" ht="15" x14ac:dyDescent="0.2">
      <c r="A51" s="110" t="s">
        <v>1417</v>
      </c>
      <c r="B51" s="111"/>
      <c r="C51" s="111"/>
      <c r="D51" s="111"/>
      <c r="E51" s="111"/>
      <c r="F51" s="111"/>
      <c r="G51" s="111"/>
    </row>
    <row r="52" spans="1:9" x14ac:dyDescent="0.2">
      <c r="A52" s="8" t="s">
        <v>7</v>
      </c>
    </row>
    <row r="53" spans="1:9" s="1" customFormat="1" ht="33.75" x14ac:dyDescent="0.2">
      <c r="A53" s="6" t="s">
        <v>2</v>
      </c>
      <c r="B53" s="6" t="s">
        <v>0</v>
      </c>
      <c r="C53" s="13" t="s">
        <v>1032</v>
      </c>
      <c r="D53" s="13" t="s">
        <v>1</v>
      </c>
      <c r="E53" s="52" t="s">
        <v>6</v>
      </c>
      <c r="F53" s="12" t="s">
        <v>3</v>
      </c>
      <c r="G53" s="12" t="s">
        <v>5</v>
      </c>
    </row>
    <row r="54" spans="1:9" x14ac:dyDescent="0.2">
      <c r="A54" s="16" t="s">
        <v>19</v>
      </c>
      <c r="B54" s="17"/>
      <c r="C54" s="17"/>
      <c r="D54" s="17"/>
      <c r="E54" s="18"/>
      <c r="F54" s="19"/>
      <c r="G54" s="18"/>
    </row>
    <row r="55" spans="1:9" x14ac:dyDescent="0.2">
      <c r="A55" s="20" t="s">
        <v>20</v>
      </c>
      <c r="B55" s="21"/>
      <c r="C55" s="21"/>
      <c r="D55" s="21"/>
      <c r="E55" s="22"/>
      <c r="F55" s="23"/>
      <c r="G55" s="22"/>
    </row>
    <row r="56" spans="1:9" x14ac:dyDescent="0.2">
      <c r="A56" s="21" t="s">
        <v>1404</v>
      </c>
      <c r="B56" s="21" t="s">
        <v>1405</v>
      </c>
      <c r="C56" s="97" t="s">
        <v>1406</v>
      </c>
      <c r="D56" s="24">
        <v>3523</v>
      </c>
      <c r="E56" s="22">
        <v>0</v>
      </c>
      <c r="F56" s="23">
        <v>100</v>
      </c>
      <c r="G56" s="22"/>
    </row>
    <row r="57" spans="1:9" x14ac:dyDescent="0.2">
      <c r="A57" s="20" t="s">
        <v>27</v>
      </c>
      <c r="B57" s="20"/>
      <c r="C57" s="20"/>
      <c r="D57" s="20"/>
      <c r="E57" s="25">
        <f>SUM(E55:E56)</f>
        <v>0</v>
      </c>
      <c r="F57" s="26">
        <f>SUM(F55:F56)</f>
        <v>100</v>
      </c>
      <c r="G57" s="25"/>
      <c r="H57" s="14"/>
      <c r="I57" s="14"/>
    </row>
    <row r="58" spans="1:9" x14ac:dyDescent="0.2">
      <c r="A58" s="21"/>
      <c r="B58" s="21"/>
      <c r="C58" s="21"/>
      <c r="D58" s="21"/>
      <c r="E58" s="22"/>
      <c r="F58" s="23"/>
      <c r="G58" s="22"/>
    </row>
    <row r="59" spans="1:9" x14ac:dyDescent="0.2">
      <c r="A59" s="20" t="s">
        <v>37</v>
      </c>
      <c r="B59" s="20"/>
      <c r="C59" s="20"/>
      <c r="D59" s="20"/>
      <c r="E59" s="25">
        <f>E57</f>
        <v>0</v>
      </c>
      <c r="F59" s="26">
        <f>F57</f>
        <v>100</v>
      </c>
      <c r="G59" s="25"/>
      <c r="H59" s="14"/>
      <c r="I59" s="14"/>
    </row>
    <row r="60" spans="1:9" x14ac:dyDescent="0.2">
      <c r="A60" s="20"/>
      <c r="B60" s="20"/>
      <c r="C60" s="20"/>
      <c r="D60" s="20"/>
      <c r="E60" s="25"/>
      <c r="F60" s="26"/>
      <c r="G60" s="25"/>
      <c r="H60" s="14"/>
      <c r="I60" s="14"/>
    </row>
    <row r="61" spans="1:9" x14ac:dyDescent="0.2">
      <c r="A61" s="20" t="s">
        <v>39</v>
      </c>
      <c r="B61" s="20"/>
      <c r="C61" s="20"/>
      <c r="D61" s="20"/>
      <c r="E61" s="98">
        <v>0</v>
      </c>
      <c r="F61" s="98">
        <v>0</v>
      </c>
      <c r="G61" s="25"/>
      <c r="H61" s="14"/>
      <c r="I61" s="14"/>
    </row>
    <row r="62" spans="1:9" x14ac:dyDescent="0.2">
      <c r="A62" s="20"/>
      <c r="B62" s="20"/>
      <c r="C62" s="20"/>
      <c r="D62" s="20"/>
      <c r="E62" s="25"/>
      <c r="F62" s="26"/>
      <c r="G62" s="25"/>
      <c r="H62" s="14"/>
      <c r="I62" s="14"/>
    </row>
    <row r="63" spans="1:9" x14ac:dyDescent="0.2">
      <c r="A63" s="27" t="s">
        <v>38</v>
      </c>
      <c r="B63" s="27"/>
      <c r="C63" s="27"/>
      <c r="D63" s="27"/>
      <c r="E63" s="28">
        <v>8.9999999999999996E-7</v>
      </c>
      <c r="F63" s="29">
        <v>100</v>
      </c>
      <c r="G63" s="28"/>
      <c r="H63" s="14"/>
      <c r="I63" s="14"/>
    </row>
    <row r="65" spans="1:9" x14ac:dyDescent="0.2">
      <c r="A65" s="14" t="s">
        <v>40</v>
      </c>
    </row>
    <row r="66" spans="1:9" x14ac:dyDescent="0.2">
      <c r="A66" s="14" t="s">
        <v>1407</v>
      </c>
    </row>
    <row r="67" spans="1:9" ht="25.5" customHeight="1" x14ac:dyDescent="0.25">
      <c r="A67" s="117" t="s">
        <v>1408</v>
      </c>
      <c r="B67" s="118"/>
      <c r="C67" s="118"/>
      <c r="D67" s="118"/>
      <c r="E67" s="118"/>
      <c r="F67" s="118"/>
      <c r="G67" s="118"/>
    </row>
    <row r="69" spans="1:9" x14ac:dyDescent="0.2">
      <c r="A69" s="14" t="s">
        <v>41</v>
      </c>
    </row>
    <row r="70" spans="1:9" x14ac:dyDescent="0.2">
      <c r="A70" s="14" t="s">
        <v>42</v>
      </c>
    </row>
    <row r="71" spans="1:9" x14ac:dyDescent="0.2">
      <c r="A71" s="14" t="s">
        <v>43</v>
      </c>
      <c r="B71" s="14"/>
      <c r="C71" s="30" t="s">
        <v>45</v>
      </c>
      <c r="D71" s="14" t="s">
        <v>44</v>
      </c>
    </row>
    <row r="72" spans="1:9" x14ac:dyDescent="0.2">
      <c r="A72" s="7" t="s">
        <v>1222</v>
      </c>
      <c r="C72" s="31">
        <v>0</v>
      </c>
      <c r="D72" s="31">
        <v>0</v>
      </c>
    </row>
    <row r="73" spans="1:9" x14ac:dyDescent="0.2">
      <c r="A73" s="7" t="s">
        <v>1224</v>
      </c>
      <c r="C73" s="31">
        <v>0</v>
      </c>
      <c r="D73" s="31">
        <v>0</v>
      </c>
    </row>
    <row r="74" spans="1:9" x14ac:dyDescent="0.2">
      <c r="A74" s="7" t="s">
        <v>1225</v>
      </c>
      <c r="C74" s="31">
        <v>0</v>
      </c>
      <c r="D74" s="31">
        <v>0</v>
      </c>
    </row>
    <row r="75" spans="1:9" s="10" customFormat="1" x14ac:dyDescent="0.2">
      <c r="A75" s="7" t="s">
        <v>1226</v>
      </c>
      <c r="B75" s="7"/>
      <c r="C75" s="31">
        <v>0</v>
      </c>
      <c r="D75" s="31">
        <v>0</v>
      </c>
      <c r="F75" s="11"/>
      <c r="H75" s="7"/>
      <c r="I75" s="7"/>
    </row>
    <row r="76" spans="1:9" s="10" customFormat="1" x14ac:dyDescent="0.2">
      <c r="A76" s="7" t="s">
        <v>1411</v>
      </c>
      <c r="B76" s="7"/>
      <c r="C76" s="31">
        <v>0</v>
      </c>
      <c r="D76" s="31">
        <v>0</v>
      </c>
      <c r="F76" s="11"/>
      <c r="H76" s="7"/>
      <c r="I76" s="7"/>
    </row>
    <row r="77" spans="1:9" s="10" customFormat="1" x14ac:dyDescent="0.2">
      <c r="A77" s="7" t="s">
        <v>1227</v>
      </c>
      <c r="B77" s="7"/>
      <c r="C77" s="31">
        <v>0</v>
      </c>
      <c r="D77" s="31">
        <v>0</v>
      </c>
      <c r="F77" s="11"/>
      <c r="H77" s="7"/>
      <c r="I77" s="7"/>
    </row>
    <row r="78" spans="1:9" s="10" customFormat="1" x14ac:dyDescent="0.2">
      <c r="A78" s="7" t="s">
        <v>1229</v>
      </c>
      <c r="B78" s="7"/>
      <c r="C78" s="31">
        <v>0</v>
      </c>
      <c r="D78" s="31">
        <v>0</v>
      </c>
      <c r="F78" s="11"/>
      <c r="H78" s="7"/>
      <c r="I78" s="7"/>
    </row>
    <row r="79" spans="1:9" s="10" customFormat="1" x14ac:dyDescent="0.2">
      <c r="A79" s="7" t="s">
        <v>1230</v>
      </c>
      <c r="B79" s="7"/>
      <c r="C79" s="31">
        <v>0</v>
      </c>
      <c r="D79" s="31">
        <v>0</v>
      </c>
      <c r="F79" s="11"/>
      <c r="H79" s="7"/>
      <c r="I79" s="7"/>
    </row>
    <row r="80" spans="1:9" s="10" customFormat="1" x14ac:dyDescent="0.2">
      <c r="A80" s="7" t="s">
        <v>1231</v>
      </c>
      <c r="B80" s="7"/>
      <c r="C80" s="31">
        <v>0</v>
      </c>
      <c r="D80" s="31">
        <v>0</v>
      </c>
      <c r="F80" s="11"/>
      <c r="H80" s="7"/>
      <c r="I80" s="7"/>
    </row>
    <row r="82" spans="1:9" s="10" customFormat="1" x14ac:dyDescent="0.2">
      <c r="A82" s="7" t="s">
        <v>54</v>
      </c>
      <c r="B82" s="7"/>
      <c r="C82" s="7"/>
      <c r="D82" s="7"/>
      <c r="F82" s="11"/>
      <c r="H82" s="7"/>
      <c r="I82" s="7"/>
    </row>
    <row r="85" spans="1:9" s="10" customFormat="1" ht="15" customHeight="1" x14ac:dyDescent="0.25">
      <c r="A85" s="117" t="s">
        <v>1433</v>
      </c>
      <c r="B85" s="118"/>
      <c r="C85" s="118"/>
      <c r="D85" s="30" t="s">
        <v>56</v>
      </c>
      <c r="F85" s="11"/>
      <c r="H85" s="7"/>
      <c r="I85" s="7"/>
    </row>
    <row r="86" spans="1:9" ht="15" x14ac:dyDescent="0.25">
      <c r="A86" s="100"/>
    </row>
  </sheetData>
  <mergeCells count="12">
    <mergeCell ref="A85:C85"/>
    <mergeCell ref="A40:G40"/>
    <mergeCell ref="A42:G42"/>
    <mergeCell ref="A46:G46"/>
    <mergeCell ref="A49:G49"/>
    <mergeCell ref="A51:G51"/>
    <mergeCell ref="A67:G67"/>
    <mergeCell ref="A37:G37"/>
    <mergeCell ref="A1:G1"/>
    <mergeCell ref="A30:C30"/>
    <mergeCell ref="A32:G32"/>
    <mergeCell ref="A35:G35"/>
  </mergeCells>
  <conditionalFormatting sqref="F2:F3 F5:F31 F43:F45 F47:F48 F50 F52">
    <cfRule type="cellIs" dxfId="9" priority="9" stopIfTrue="1" operator="between">
      <formula>0.009</formula>
      <formula>-0.009</formula>
    </cfRule>
  </conditionalFormatting>
  <conditionalFormatting sqref="F33:F34 F36">
    <cfRule type="cellIs" dxfId="8" priority="7" stopIfTrue="1" operator="between">
      <formula>0.009</formula>
      <formula>-0.009</formula>
    </cfRule>
  </conditionalFormatting>
  <conditionalFormatting sqref="F38:F39">
    <cfRule type="cellIs" dxfId="7" priority="6" stopIfTrue="1" operator="between">
      <formula>0.009</formula>
      <formula>-0.009</formula>
    </cfRule>
  </conditionalFormatting>
  <conditionalFormatting sqref="F41">
    <cfRule type="cellIs" dxfId="6" priority="8" stopIfTrue="1" operator="between">
      <formula>0.009</formula>
      <formula>-0.009</formula>
    </cfRule>
  </conditionalFormatting>
  <conditionalFormatting sqref="F54:F60">
    <cfRule type="cellIs" dxfId="5" priority="5" stopIfTrue="1" operator="between">
      <formula>0.009</formula>
      <formula>-0.009</formula>
    </cfRule>
  </conditionalFormatting>
  <conditionalFormatting sqref="F62:F66">
    <cfRule type="cellIs" dxfId="4" priority="4" stopIfTrue="1" operator="between">
      <formula>0.009</formula>
      <formula>-0.009</formula>
    </cfRule>
  </conditionalFormatting>
  <conditionalFormatting sqref="F68:F65501">
    <cfRule type="cellIs" dxfId="3" priority="3" stopIfTrue="1" operator="between">
      <formula>0.009</formula>
      <formula>-0.009</formula>
    </cfRule>
  </conditionalFormatting>
  <hyperlinks>
    <hyperlink ref="A38" r:id="rId1" tooltip="https://www.franklintempletonindia.com/download/en-in/valuation-policy/a0e293eb-f28b-4edc-9535-c7d9e7321ddc/fair_valuation_reliance_big_reliance_infra_november_4_2020-kgox4tdb-en-in.pdf" xr:uid="{00000000-0004-0000-2500-000000000000}"/>
  </hyperlinks>
  <pageMargins left="0.7" right="0.7" top="0.75" bottom="0.75" header="0.3" footer="0.3"/>
  <pageSetup paperSize="9" orientation="portrait" r:id="rId2"/>
  <headerFooter>
    <oddFooter>&amp;C&amp;1#&amp;"Calibri"&amp;10&amp;K000000PUBLIC</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73"/>
  <sheetViews>
    <sheetView workbookViewId="0">
      <selection sqref="A1:G1"/>
    </sheetView>
  </sheetViews>
  <sheetFormatPr defaultColWidth="9.42578125" defaultRowHeight="11.25" x14ac:dyDescent="0.2"/>
  <cols>
    <col min="1" max="1" width="38.5703125" style="7" bestFit="1" customWidth="1"/>
    <col min="2" max="2" width="58" style="7" bestFit="1" customWidth="1"/>
    <col min="3" max="3" width="15.42578125" style="7" bestFit="1" customWidth="1"/>
    <col min="4" max="4" width="15.5703125" style="7" bestFit="1" customWidth="1"/>
    <col min="5" max="5" width="26.28515625" style="10" customWidth="1"/>
    <col min="6" max="6" width="13.5703125" style="11" bestFit="1" customWidth="1"/>
    <col min="7" max="7" width="11" style="10" customWidth="1"/>
    <col min="8" max="16384" width="9.42578125" style="7"/>
  </cols>
  <sheetData>
    <row r="1" spans="1:7" s="1" customFormat="1" ht="15" x14ac:dyDescent="0.2">
      <c r="A1" s="110" t="s">
        <v>1418</v>
      </c>
      <c r="B1" s="111"/>
      <c r="C1" s="111"/>
      <c r="D1" s="111"/>
      <c r="E1" s="111"/>
      <c r="F1" s="111"/>
      <c r="G1" s="111"/>
    </row>
    <row r="2" spans="1:7" s="1" customFormat="1" ht="12" x14ac:dyDescent="0.2">
      <c r="A2" s="8" t="s">
        <v>7</v>
      </c>
      <c r="B2" s="7"/>
      <c r="C2" s="7"/>
      <c r="D2" s="7"/>
      <c r="E2" s="10"/>
      <c r="F2" s="11"/>
      <c r="G2" s="10"/>
    </row>
    <row r="3" spans="1:7" s="1" customFormat="1" ht="33.75" x14ac:dyDescent="0.2">
      <c r="A3" s="6" t="s">
        <v>2</v>
      </c>
      <c r="B3" s="6" t="s">
        <v>0</v>
      </c>
      <c r="C3" s="13" t="s">
        <v>1032</v>
      </c>
      <c r="D3" s="13" t="s">
        <v>1</v>
      </c>
      <c r="E3" s="102" t="s">
        <v>6</v>
      </c>
      <c r="F3" s="12" t="s">
        <v>3</v>
      </c>
      <c r="G3" s="12" t="s">
        <v>5</v>
      </c>
    </row>
    <row r="4" spans="1:7" s="1" customFormat="1" ht="27" customHeight="1" x14ac:dyDescent="0.2">
      <c r="A4" s="16" t="s">
        <v>19</v>
      </c>
      <c r="B4" s="17"/>
      <c r="C4" s="17"/>
      <c r="D4" s="17"/>
      <c r="E4" s="96"/>
      <c r="F4" s="19"/>
      <c r="G4" s="18"/>
    </row>
    <row r="5" spans="1:7" s="1" customFormat="1" ht="13.9" customHeight="1" x14ac:dyDescent="0.2">
      <c r="A5" s="20" t="s">
        <v>20</v>
      </c>
      <c r="B5" s="21"/>
      <c r="C5" s="21"/>
      <c r="D5" s="21"/>
      <c r="E5" s="22"/>
      <c r="F5" s="23"/>
      <c r="G5" s="22"/>
    </row>
    <row r="6" spans="1:7" s="1" customFormat="1" ht="12" x14ac:dyDescent="0.2">
      <c r="A6" s="21" t="s">
        <v>1404</v>
      </c>
      <c r="B6" s="21" t="s">
        <v>1405</v>
      </c>
      <c r="C6" s="97" t="s">
        <v>1406</v>
      </c>
      <c r="D6" s="24">
        <v>1695</v>
      </c>
      <c r="E6" s="22">
        <v>0</v>
      </c>
      <c r="F6" s="23">
        <v>100</v>
      </c>
      <c r="G6" s="22">
        <v>0</v>
      </c>
    </row>
    <row r="7" spans="1:7" x14ac:dyDescent="0.2">
      <c r="A7" s="20" t="s">
        <v>27</v>
      </c>
      <c r="B7" s="20"/>
      <c r="C7" s="20"/>
      <c r="D7" s="20"/>
      <c r="E7" s="25">
        <f>SUM(E5:E6)</f>
        <v>0</v>
      </c>
      <c r="F7" s="26">
        <f>SUM(F5:F6)</f>
        <v>100</v>
      </c>
      <c r="G7" s="25"/>
    </row>
    <row r="8" spans="1:7" x14ac:dyDescent="0.2">
      <c r="A8" s="21"/>
      <c r="B8" s="21"/>
      <c r="C8" s="21"/>
      <c r="D8" s="21"/>
      <c r="E8" s="22"/>
      <c r="F8" s="23"/>
      <c r="G8" s="22"/>
    </row>
    <row r="9" spans="1:7" x14ac:dyDescent="0.2">
      <c r="A9" s="20" t="s">
        <v>37</v>
      </c>
      <c r="B9" s="20"/>
      <c r="C9" s="20"/>
      <c r="D9" s="20"/>
      <c r="E9" s="25">
        <f>E7</f>
        <v>0</v>
      </c>
      <c r="F9" s="26">
        <f>F7</f>
        <v>100</v>
      </c>
      <c r="G9" s="25"/>
    </row>
    <row r="10" spans="1:7" x14ac:dyDescent="0.2">
      <c r="A10" s="20"/>
      <c r="B10" s="20"/>
      <c r="C10" s="20"/>
      <c r="D10" s="20"/>
      <c r="E10" s="25"/>
      <c r="F10" s="26"/>
      <c r="G10" s="25"/>
    </row>
    <row r="11" spans="1:7" x14ac:dyDescent="0.2">
      <c r="A11" s="20" t="s">
        <v>39</v>
      </c>
      <c r="B11" s="20"/>
      <c r="C11" s="20"/>
      <c r="D11" s="20"/>
      <c r="E11" s="98">
        <v>0</v>
      </c>
      <c r="F11" s="98">
        <v>0</v>
      </c>
      <c r="G11" s="25"/>
    </row>
    <row r="12" spans="1:7" x14ac:dyDescent="0.2">
      <c r="A12" s="20"/>
      <c r="B12" s="20"/>
      <c r="C12" s="20"/>
      <c r="D12" s="20"/>
      <c r="E12" s="25"/>
      <c r="F12" s="26"/>
      <c r="G12" s="25"/>
    </row>
    <row r="13" spans="1:7" x14ac:dyDescent="0.2">
      <c r="A13" s="27" t="s">
        <v>38</v>
      </c>
      <c r="B13" s="27"/>
      <c r="C13" s="27"/>
      <c r="D13" s="27"/>
      <c r="E13" s="28">
        <v>3.9999999999999998E-7</v>
      </c>
      <c r="F13" s="29">
        <v>100</v>
      </c>
      <c r="G13" s="28"/>
    </row>
    <row r="15" spans="1:7" x14ac:dyDescent="0.2">
      <c r="A15" s="14" t="s">
        <v>40</v>
      </c>
    </row>
    <row r="16" spans="1:7" x14ac:dyDescent="0.2">
      <c r="A16" s="14" t="s">
        <v>1407</v>
      </c>
    </row>
    <row r="17" spans="1:7" x14ac:dyDescent="0.2">
      <c r="A17" s="123" t="s">
        <v>1408</v>
      </c>
      <c r="B17" s="123"/>
      <c r="C17" s="123"/>
      <c r="D17" s="123"/>
      <c r="E17" s="123"/>
      <c r="F17" s="123"/>
      <c r="G17" s="123"/>
    </row>
    <row r="18" spans="1:7" x14ac:dyDescent="0.2">
      <c r="A18" s="103"/>
      <c r="B18" s="103"/>
      <c r="C18" s="103"/>
      <c r="D18" s="103"/>
      <c r="E18" s="103"/>
      <c r="F18" s="103"/>
      <c r="G18" s="103"/>
    </row>
    <row r="19" spans="1:7" x14ac:dyDescent="0.2">
      <c r="A19" s="14" t="s">
        <v>41</v>
      </c>
    </row>
    <row r="20" spans="1:7" x14ac:dyDescent="0.2">
      <c r="A20" s="14" t="s">
        <v>42</v>
      </c>
    </row>
    <row r="21" spans="1:7" x14ac:dyDescent="0.2">
      <c r="A21" s="14" t="s">
        <v>43</v>
      </c>
      <c r="B21" s="14"/>
      <c r="C21" s="30" t="s">
        <v>987</v>
      </c>
      <c r="D21" s="14" t="s">
        <v>44</v>
      </c>
    </row>
    <row r="22" spans="1:7" x14ac:dyDescent="0.2">
      <c r="A22" s="7" t="s">
        <v>46</v>
      </c>
      <c r="C22" s="31">
        <v>0</v>
      </c>
      <c r="D22" s="31">
        <v>0</v>
      </c>
    </row>
    <row r="23" spans="1:7" x14ac:dyDescent="0.2">
      <c r="A23" s="7" t="s">
        <v>47</v>
      </c>
      <c r="C23" s="31">
        <v>0</v>
      </c>
      <c r="D23" s="31">
        <v>0</v>
      </c>
    </row>
    <row r="24" spans="1:7" x14ac:dyDescent="0.2">
      <c r="A24" s="7" t="s">
        <v>48</v>
      </c>
      <c r="C24" s="31">
        <v>0</v>
      </c>
      <c r="D24" s="31">
        <v>0</v>
      </c>
    </row>
    <row r="25" spans="1:7" x14ac:dyDescent="0.2">
      <c r="A25" s="7" t="s">
        <v>49</v>
      </c>
      <c r="C25" s="31">
        <v>0</v>
      </c>
      <c r="D25" s="31">
        <v>0</v>
      </c>
    </row>
    <row r="27" spans="1:7" x14ac:dyDescent="0.2">
      <c r="A27" s="7" t="s">
        <v>988</v>
      </c>
    </row>
    <row r="28" spans="1:7" x14ac:dyDescent="0.2">
      <c r="A28" s="7" t="s">
        <v>54</v>
      </c>
    </row>
    <row r="30" spans="1:7" ht="15" x14ac:dyDescent="0.25">
      <c r="A30" s="117" t="s">
        <v>1433</v>
      </c>
      <c r="B30" s="118"/>
      <c r="C30" s="118"/>
      <c r="D30" s="30" t="s">
        <v>56</v>
      </c>
    </row>
    <row r="32" spans="1:7" x14ac:dyDescent="0.2">
      <c r="A32" s="14" t="s">
        <v>1419</v>
      </c>
    </row>
    <row r="35" spans="1:7" ht="24" customHeight="1" x14ac:dyDescent="0.2"/>
    <row r="37" spans="1:7" ht="28.15" customHeight="1" x14ac:dyDescent="0.2"/>
    <row r="39" spans="1:7" ht="13.9" customHeight="1" x14ac:dyDescent="0.2"/>
    <row r="40" spans="1:7" ht="10.5" customHeight="1" x14ac:dyDescent="0.2"/>
    <row r="41" spans="1:7" ht="26.25" customHeight="1" x14ac:dyDescent="0.2"/>
    <row r="43" spans="1:7" ht="29.1" customHeight="1" x14ac:dyDescent="0.2"/>
    <row r="45" spans="1:7" s="1" customFormat="1" ht="12" x14ac:dyDescent="0.2">
      <c r="A45" s="7"/>
      <c r="B45" s="7"/>
      <c r="C45" s="7"/>
      <c r="D45" s="7"/>
      <c r="E45" s="10"/>
      <c r="F45" s="11"/>
      <c r="G45" s="10"/>
    </row>
    <row r="47" spans="1:7" s="1" customFormat="1" ht="38.25" customHeight="1" x14ac:dyDescent="0.2">
      <c r="A47" s="7"/>
      <c r="B47" s="7"/>
      <c r="C47" s="7"/>
      <c r="D47" s="7"/>
      <c r="E47" s="10"/>
      <c r="F47" s="11"/>
      <c r="G47" s="10"/>
    </row>
    <row r="51" spans="1:9" x14ac:dyDescent="0.2">
      <c r="H51" s="14"/>
      <c r="I51" s="14"/>
    </row>
    <row r="53" spans="1:9" x14ac:dyDescent="0.2">
      <c r="H53" s="14"/>
      <c r="I53" s="14"/>
    </row>
    <row r="54" spans="1:9" x14ac:dyDescent="0.2">
      <c r="H54" s="14"/>
      <c r="I54" s="14"/>
    </row>
    <row r="55" spans="1:9" x14ac:dyDescent="0.2">
      <c r="H55" s="14"/>
      <c r="I55" s="14"/>
    </row>
    <row r="56" spans="1:9" x14ac:dyDescent="0.2">
      <c r="H56" s="14"/>
      <c r="I56" s="14"/>
    </row>
    <row r="57" spans="1:9" x14ac:dyDescent="0.2">
      <c r="H57" s="14"/>
      <c r="I57" s="14"/>
    </row>
    <row r="64" spans="1:9" s="10" customFormat="1" x14ac:dyDescent="0.2">
      <c r="A64" s="7"/>
      <c r="B64" s="7"/>
      <c r="C64" s="7"/>
      <c r="D64" s="7"/>
      <c r="F64" s="11"/>
      <c r="H64" s="7"/>
      <c r="I64" s="7"/>
    </row>
    <row r="65" spans="1:9" s="10" customFormat="1" x14ac:dyDescent="0.2">
      <c r="A65" s="7"/>
      <c r="B65" s="7"/>
      <c r="C65" s="7"/>
      <c r="D65" s="7"/>
      <c r="F65" s="11"/>
      <c r="H65" s="7"/>
      <c r="I65" s="7"/>
    </row>
    <row r="66" spans="1:9" s="10" customFormat="1" x14ac:dyDescent="0.2">
      <c r="A66" s="7"/>
      <c r="B66" s="7"/>
      <c r="C66" s="7"/>
      <c r="D66" s="7"/>
      <c r="F66" s="11"/>
      <c r="H66" s="7"/>
      <c r="I66" s="7"/>
    </row>
    <row r="67" spans="1:9" s="10" customFormat="1" x14ac:dyDescent="0.2">
      <c r="A67" s="7"/>
      <c r="B67" s="7"/>
      <c r="C67" s="7"/>
      <c r="D67" s="7"/>
      <c r="F67" s="11"/>
      <c r="H67" s="7"/>
      <c r="I67" s="7"/>
    </row>
    <row r="68" spans="1:9" s="10" customFormat="1" x14ac:dyDescent="0.2">
      <c r="A68" s="7"/>
      <c r="B68" s="7"/>
      <c r="C68" s="7"/>
      <c r="D68" s="7"/>
      <c r="F68" s="11"/>
      <c r="H68" s="7"/>
      <c r="I68" s="7"/>
    </row>
    <row r="69" spans="1:9" s="10" customFormat="1" x14ac:dyDescent="0.2">
      <c r="A69" s="7"/>
      <c r="B69" s="7"/>
      <c r="C69" s="7"/>
      <c r="D69" s="7"/>
      <c r="F69" s="11"/>
      <c r="H69" s="7"/>
      <c r="I69" s="7"/>
    </row>
    <row r="71" spans="1:9" s="10" customFormat="1" x14ac:dyDescent="0.2">
      <c r="A71" s="7"/>
      <c r="B71" s="7"/>
      <c r="C71" s="7"/>
      <c r="D71" s="7"/>
      <c r="F71" s="11"/>
      <c r="H71" s="7"/>
      <c r="I71" s="7"/>
    </row>
    <row r="73" spans="1:9" s="10" customFormat="1" ht="15" customHeight="1" x14ac:dyDescent="0.2">
      <c r="A73" s="7"/>
      <c r="B73" s="7"/>
      <c r="C73" s="7"/>
      <c r="D73" s="7"/>
      <c r="F73" s="11"/>
      <c r="H73" s="7"/>
      <c r="I73" s="7"/>
    </row>
  </sheetData>
  <mergeCells count="3">
    <mergeCell ref="A1:G1"/>
    <mergeCell ref="A17:G17"/>
    <mergeCell ref="A30:C30"/>
  </mergeCells>
  <conditionalFormatting sqref="F2 F19:F65443">
    <cfRule type="cellIs" dxfId="2" priority="3" stopIfTrue="1" operator="between">
      <formula>0.009</formula>
      <formula>-0.009</formula>
    </cfRule>
  </conditionalFormatting>
  <conditionalFormatting sqref="F4:F10">
    <cfRule type="cellIs" dxfId="1" priority="2" stopIfTrue="1" operator="between">
      <formula>0.009</formula>
      <formula>-0.009</formula>
    </cfRule>
  </conditionalFormatting>
  <conditionalFormatting sqref="F12:F16">
    <cfRule type="cellIs" dxfId="0"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21"/>
  <sheetViews>
    <sheetView workbookViewId="0">
      <selection sqref="A1:G1"/>
    </sheetView>
  </sheetViews>
  <sheetFormatPr defaultColWidth="9.28515625" defaultRowHeight="11.25" x14ac:dyDescent="0.2"/>
  <cols>
    <col min="1" max="1" width="38.7109375" style="7" bestFit="1" customWidth="1"/>
    <col min="2" max="2" width="35.42578125" style="7" bestFit="1" customWidth="1"/>
    <col min="3" max="3" width="24.7109375" style="7" bestFit="1" customWidth="1"/>
    <col min="4" max="4" width="15.42578125" style="7" bestFit="1" customWidth="1"/>
    <col min="5" max="5" width="26.7109375" style="10" customWidth="1"/>
    <col min="6" max="6" width="13.5703125" style="11" bestFit="1" customWidth="1"/>
    <col min="7" max="7" width="4.5703125" style="10" bestFit="1" customWidth="1"/>
    <col min="8" max="16384" width="9.28515625" style="7"/>
  </cols>
  <sheetData>
    <row r="1" spans="1:9" s="1" customFormat="1" ht="15" x14ac:dyDescent="0.2">
      <c r="A1" s="110" t="s">
        <v>1234</v>
      </c>
      <c r="B1" s="111"/>
      <c r="C1" s="111"/>
      <c r="D1" s="111"/>
      <c r="E1" s="111"/>
      <c r="F1" s="111"/>
      <c r="G1" s="111"/>
    </row>
    <row r="2" spans="1:9" s="1" customFormat="1" ht="12" x14ac:dyDescent="0.2">
      <c r="E2" s="5"/>
      <c r="F2" s="9"/>
      <c r="G2" s="10"/>
    </row>
    <row r="3" spans="1:9" s="1" customFormat="1" ht="12" x14ac:dyDescent="0.2">
      <c r="A3" s="8" t="s">
        <v>7</v>
      </c>
      <c r="B3" s="2"/>
      <c r="C3" s="3"/>
      <c r="D3" s="3"/>
      <c r="E3" s="4"/>
      <c r="F3" s="9"/>
      <c r="G3" s="10"/>
    </row>
    <row r="4" spans="1:9" s="1" customFormat="1" ht="33.75" x14ac:dyDescent="0.2">
      <c r="A4" s="6" t="s">
        <v>2</v>
      </c>
      <c r="B4" s="6" t="s">
        <v>0</v>
      </c>
      <c r="C4" s="13" t="s">
        <v>1032</v>
      </c>
      <c r="D4" s="13" t="s">
        <v>1</v>
      </c>
      <c r="E4" s="52" t="s">
        <v>6</v>
      </c>
      <c r="F4" s="12" t="s">
        <v>3</v>
      </c>
      <c r="G4" s="12" t="s">
        <v>5</v>
      </c>
    </row>
    <row r="5" spans="1:9" x14ac:dyDescent="0.2">
      <c r="A5" s="16" t="s">
        <v>19</v>
      </c>
      <c r="B5" s="17"/>
      <c r="C5" s="17"/>
      <c r="D5" s="17"/>
      <c r="E5" s="18"/>
      <c r="F5" s="19"/>
      <c r="G5" s="18"/>
    </row>
    <row r="6" spans="1:9" x14ac:dyDescent="0.2">
      <c r="A6" s="20" t="s">
        <v>20</v>
      </c>
      <c r="B6" s="21"/>
      <c r="C6" s="21"/>
      <c r="D6" s="21"/>
      <c r="E6" s="22"/>
      <c r="F6" s="23"/>
      <c r="G6" s="22"/>
    </row>
    <row r="7" spans="1:9" x14ac:dyDescent="0.2">
      <c r="A7" s="21" t="s">
        <v>26</v>
      </c>
      <c r="B7" s="21" t="s">
        <v>25</v>
      </c>
      <c r="C7" s="21" t="s">
        <v>24</v>
      </c>
      <c r="D7" s="24">
        <v>2410</v>
      </c>
      <c r="E7" s="22">
        <v>2519.9321500000001</v>
      </c>
      <c r="F7" s="23">
        <v>7.5459242440935199</v>
      </c>
      <c r="G7" s="22">
        <v>8.3263999999999996</v>
      </c>
    </row>
    <row r="8" spans="1:9" x14ac:dyDescent="0.2">
      <c r="A8" s="21" t="s">
        <v>23</v>
      </c>
      <c r="B8" s="21" t="s">
        <v>22</v>
      </c>
      <c r="C8" s="21" t="s">
        <v>24</v>
      </c>
      <c r="D8" s="24">
        <v>2359</v>
      </c>
      <c r="E8" s="22">
        <v>2473.4138589999998</v>
      </c>
      <c r="F8" s="23">
        <v>7.4066254539055798</v>
      </c>
      <c r="G8" s="22">
        <v>8.3815000000000008</v>
      </c>
    </row>
    <row r="9" spans="1:9" x14ac:dyDescent="0.2">
      <c r="A9" s="21" t="s">
        <v>81</v>
      </c>
      <c r="B9" s="21" t="s">
        <v>80</v>
      </c>
      <c r="C9" s="21" t="s">
        <v>21</v>
      </c>
      <c r="D9" s="24">
        <v>2000</v>
      </c>
      <c r="E9" s="22">
        <v>2241.0131781</v>
      </c>
      <c r="F9" s="23">
        <v>6.71070277505601</v>
      </c>
      <c r="G9" s="22">
        <v>7.53</v>
      </c>
    </row>
    <row r="10" spans="1:9" x14ac:dyDescent="0.2">
      <c r="A10" s="21" t="s">
        <v>83</v>
      </c>
      <c r="B10" s="21" t="s">
        <v>82</v>
      </c>
      <c r="C10" s="21" t="s">
        <v>84</v>
      </c>
      <c r="D10" s="24">
        <v>2000</v>
      </c>
      <c r="E10" s="22">
        <v>2132.5918904</v>
      </c>
      <c r="F10" s="23">
        <v>6.3860357702593697</v>
      </c>
      <c r="G10" s="22">
        <v>7.5449999999999999</v>
      </c>
    </row>
    <row r="11" spans="1:9" x14ac:dyDescent="0.2">
      <c r="A11" s="21" t="s">
        <v>1235</v>
      </c>
      <c r="B11" s="21" t="s">
        <v>1236</v>
      </c>
      <c r="C11" s="21" t="s">
        <v>21</v>
      </c>
      <c r="D11" s="24">
        <v>150</v>
      </c>
      <c r="E11" s="22">
        <v>1573.9266780999999</v>
      </c>
      <c r="F11" s="23">
        <v>4.7131155807906904</v>
      </c>
      <c r="G11" s="22">
        <v>6.76</v>
      </c>
    </row>
    <row r="12" spans="1:9" x14ac:dyDescent="0.2">
      <c r="A12" s="21" t="s">
        <v>67</v>
      </c>
      <c r="B12" s="21" t="s">
        <v>66</v>
      </c>
      <c r="C12" s="21" t="s">
        <v>21</v>
      </c>
      <c r="D12" s="24">
        <v>1000</v>
      </c>
      <c r="E12" s="22">
        <v>1035.8243014</v>
      </c>
      <c r="F12" s="23">
        <v>3.1017706998799501</v>
      </c>
      <c r="G12" s="22">
        <v>7.6048999999999998</v>
      </c>
    </row>
    <row r="13" spans="1:9" x14ac:dyDescent="0.2">
      <c r="A13" s="20" t="s">
        <v>27</v>
      </c>
      <c r="B13" s="20"/>
      <c r="C13" s="20"/>
      <c r="D13" s="20"/>
      <c r="E13" s="25">
        <f>SUM(E6:E12)</f>
        <v>11976.702057</v>
      </c>
      <c r="F13" s="26">
        <f>SUM(F6:F12)</f>
        <v>35.86417452398512</v>
      </c>
      <c r="G13" s="25"/>
      <c r="H13" s="14"/>
      <c r="I13" s="14"/>
    </row>
    <row r="14" spans="1:9" x14ac:dyDescent="0.2">
      <c r="A14" s="21"/>
      <c r="B14" s="21"/>
      <c r="C14" s="21"/>
      <c r="D14" s="21"/>
      <c r="E14" s="22"/>
      <c r="F14" s="23"/>
      <c r="G14" s="22"/>
    </row>
    <row r="15" spans="1:9" x14ac:dyDescent="0.2">
      <c r="A15" s="20" t="s">
        <v>34</v>
      </c>
      <c r="B15" s="21"/>
      <c r="C15" s="21"/>
      <c r="D15" s="21"/>
      <c r="E15" s="22"/>
      <c r="F15" s="23"/>
      <c r="G15" s="22"/>
    </row>
    <row r="16" spans="1:9" x14ac:dyDescent="0.2">
      <c r="A16" s="21" t="s">
        <v>1237</v>
      </c>
      <c r="B16" s="21" t="s">
        <v>1454</v>
      </c>
      <c r="C16" s="21" t="s">
        <v>35</v>
      </c>
      <c r="D16" s="24">
        <v>7500000</v>
      </c>
      <c r="E16" s="22">
        <v>7762.95</v>
      </c>
      <c r="F16" s="23">
        <v>23.246115023646901</v>
      </c>
      <c r="G16" s="22">
        <v>6.5889900102409502</v>
      </c>
    </row>
    <row r="17" spans="1:9" x14ac:dyDescent="0.2">
      <c r="A17" s="21" t="s">
        <v>1238</v>
      </c>
      <c r="B17" s="21" t="s">
        <v>1239</v>
      </c>
      <c r="C17" s="21" t="s">
        <v>35</v>
      </c>
      <c r="D17" s="24">
        <v>2500000</v>
      </c>
      <c r="E17" s="22">
        <v>2524.4675000000002</v>
      </c>
      <c r="F17" s="23">
        <v>7.55950532702881</v>
      </c>
      <c r="G17" s="22">
        <v>6.9991339549999996</v>
      </c>
    </row>
    <row r="18" spans="1:9" x14ac:dyDescent="0.2">
      <c r="A18" s="21" t="s">
        <v>1240</v>
      </c>
      <c r="B18" s="21" t="s">
        <v>1241</v>
      </c>
      <c r="C18" s="21" t="s">
        <v>35</v>
      </c>
      <c r="D18" s="24">
        <v>2500000</v>
      </c>
      <c r="E18" s="22">
        <v>2503.0844443999999</v>
      </c>
      <c r="F18" s="23">
        <v>7.4954738737752598</v>
      </c>
      <c r="G18" s="22">
        <v>7.1587281249999997</v>
      </c>
    </row>
    <row r="19" spans="1:9" x14ac:dyDescent="0.2">
      <c r="A19" s="21" t="s">
        <v>1242</v>
      </c>
      <c r="B19" s="21" t="s">
        <v>1445</v>
      </c>
      <c r="C19" s="21" t="s">
        <v>35</v>
      </c>
      <c r="D19" s="24">
        <v>2000000</v>
      </c>
      <c r="E19" s="22">
        <v>2079.2179999999998</v>
      </c>
      <c r="F19" s="23">
        <v>6.2262079218901398</v>
      </c>
      <c r="G19" s="22">
        <v>6.3773976562342201</v>
      </c>
    </row>
    <row r="20" spans="1:9" x14ac:dyDescent="0.2">
      <c r="A20" s="21" t="s">
        <v>1243</v>
      </c>
      <c r="B20" s="21" t="s">
        <v>1446</v>
      </c>
      <c r="C20" s="21" t="s">
        <v>35</v>
      </c>
      <c r="D20" s="24">
        <v>1500000</v>
      </c>
      <c r="E20" s="22">
        <v>1575.9182499999999</v>
      </c>
      <c r="F20" s="23">
        <v>4.7190793329036396</v>
      </c>
      <c r="G20" s="22">
        <v>6.6532638986825603</v>
      </c>
    </row>
    <row r="21" spans="1:9" x14ac:dyDescent="0.2">
      <c r="A21" s="21" t="s">
        <v>61</v>
      </c>
      <c r="B21" s="21" t="s">
        <v>60</v>
      </c>
      <c r="C21" s="21" t="s">
        <v>35</v>
      </c>
      <c r="D21" s="24">
        <v>1000000</v>
      </c>
      <c r="E21" s="22">
        <v>986.2606667</v>
      </c>
      <c r="F21" s="23">
        <v>2.9533526431842101</v>
      </c>
      <c r="G21" s="22">
        <v>7.3824212512499896</v>
      </c>
    </row>
    <row r="22" spans="1:9" x14ac:dyDescent="0.2">
      <c r="A22" s="21" t="s">
        <v>79</v>
      </c>
      <c r="B22" s="21" t="s">
        <v>78</v>
      </c>
      <c r="C22" s="21" t="s">
        <v>35</v>
      </c>
      <c r="D22" s="24">
        <v>83300</v>
      </c>
      <c r="E22" s="22">
        <v>80.586511799999997</v>
      </c>
      <c r="F22" s="23">
        <v>0.24131590731065899</v>
      </c>
      <c r="G22" s="22">
        <v>7.5850179750000004</v>
      </c>
    </row>
    <row r="23" spans="1:9" x14ac:dyDescent="0.2">
      <c r="A23" s="20" t="s">
        <v>27</v>
      </c>
      <c r="B23" s="20"/>
      <c r="C23" s="20"/>
      <c r="D23" s="20"/>
      <c r="E23" s="25">
        <f>SUM(E16:E22)</f>
        <v>17512.485372899999</v>
      </c>
      <c r="F23" s="26">
        <f>SUM(F16:F22)</f>
        <v>52.441050029739621</v>
      </c>
      <c r="G23" s="25"/>
      <c r="H23" s="14"/>
      <c r="I23" s="14"/>
    </row>
    <row r="24" spans="1:9" x14ac:dyDescent="0.2">
      <c r="A24" s="21"/>
      <c r="B24" s="21"/>
      <c r="C24" s="21"/>
      <c r="D24" s="21"/>
      <c r="E24" s="22"/>
      <c r="F24" s="23"/>
      <c r="G24" s="22"/>
    </row>
    <row r="25" spans="1:9" x14ac:dyDescent="0.2">
      <c r="A25" s="20" t="s">
        <v>1438</v>
      </c>
      <c r="B25" s="21"/>
      <c r="C25" s="21"/>
      <c r="D25" s="21"/>
      <c r="E25" s="22"/>
      <c r="F25" s="23"/>
      <c r="G25" s="22"/>
    </row>
    <row r="26" spans="1:9" x14ac:dyDescent="0.2">
      <c r="A26" s="21" t="s">
        <v>1080</v>
      </c>
      <c r="B26" s="21" t="s">
        <v>1081</v>
      </c>
      <c r="C26" s="21" t="s">
        <v>1082</v>
      </c>
      <c r="D26" s="24">
        <v>884.07799999999997</v>
      </c>
      <c r="E26" s="22">
        <v>100.6570057</v>
      </c>
      <c r="F26" s="23">
        <v>0.30141690110564701</v>
      </c>
      <c r="G26" s="22">
        <v>5.62</v>
      </c>
    </row>
    <row r="27" spans="1:9" x14ac:dyDescent="0.2">
      <c r="A27" s="20" t="s">
        <v>27</v>
      </c>
      <c r="B27" s="20"/>
      <c r="C27" s="20"/>
      <c r="D27" s="20"/>
      <c r="E27" s="25">
        <f>SUM(E26:E26)</f>
        <v>100.6570057</v>
      </c>
      <c r="F27" s="26">
        <f>SUM(F26:F26)</f>
        <v>0.30141690110564701</v>
      </c>
      <c r="G27" s="25"/>
      <c r="H27" s="14"/>
      <c r="I27" s="14"/>
    </row>
    <row r="28" spans="1:9" x14ac:dyDescent="0.2">
      <c r="A28" s="21"/>
      <c r="B28" s="21"/>
      <c r="C28" s="21"/>
      <c r="D28" s="21"/>
      <c r="E28" s="22"/>
      <c r="F28" s="23"/>
      <c r="G28" s="22"/>
    </row>
    <row r="29" spans="1:9" x14ac:dyDescent="0.2">
      <c r="A29" s="20" t="s">
        <v>37</v>
      </c>
      <c r="B29" s="20"/>
      <c r="C29" s="20"/>
      <c r="D29" s="20"/>
      <c r="E29" s="25">
        <f>E13+E23+E27</f>
        <v>29589.844435599996</v>
      </c>
      <c r="F29" s="26">
        <f>F13+F23+F27</f>
        <v>88.606641454830395</v>
      </c>
      <c r="G29" s="25"/>
      <c r="H29" s="14"/>
      <c r="I29" s="14"/>
    </row>
    <row r="30" spans="1:9" x14ac:dyDescent="0.2">
      <c r="A30" s="20"/>
      <c r="B30" s="20"/>
      <c r="C30" s="20"/>
      <c r="D30" s="20"/>
      <c r="E30" s="25"/>
      <c r="F30" s="26"/>
      <c r="G30" s="25"/>
      <c r="H30" s="14"/>
      <c r="I30" s="14"/>
    </row>
    <row r="31" spans="1:9" x14ac:dyDescent="0.2">
      <c r="A31" s="20" t="s">
        <v>337</v>
      </c>
      <c r="B31" s="20"/>
      <c r="C31" s="20"/>
      <c r="D31" s="20"/>
      <c r="E31" s="25">
        <v>4.4815674550000004</v>
      </c>
      <c r="F31" s="26">
        <f>+E31/E35*100</f>
        <v>1.342003137275938E-2</v>
      </c>
      <c r="G31" s="25"/>
      <c r="H31" s="14"/>
      <c r="I31" s="14"/>
    </row>
    <row r="32" spans="1:9" x14ac:dyDescent="0.2">
      <c r="A32" s="20"/>
      <c r="B32" s="20"/>
      <c r="C32" s="20"/>
      <c r="D32" s="20"/>
      <c r="E32" s="25"/>
      <c r="F32" s="26"/>
      <c r="G32" s="25"/>
      <c r="H32" s="14"/>
      <c r="I32" s="14"/>
    </row>
    <row r="33" spans="1:9" x14ac:dyDescent="0.2">
      <c r="A33" s="20" t="s">
        <v>39</v>
      </c>
      <c r="B33" s="20"/>
      <c r="C33" s="20"/>
      <c r="D33" s="20"/>
      <c r="E33" s="25">
        <f>E35-(E13+E23+E27+E31)</f>
        <v>3800.2863530450013</v>
      </c>
      <c r="F33" s="26">
        <f>F35-(F13+F23+F27+F31)</f>
        <v>11.379938513796844</v>
      </c>
      <c r="G33" s="25"/>
      <c r="H33" s="14"/>
      <c r="I33" s="14"/>
    </row>
    <row r="34" spans="1:9" x14ac:dyDescent="0.2">
      <c r="A34" s="20"/>
      <c r="B34" s="20"/>
      <c r="C34" s="20"/>
      <c r="D34" s="20"/>
      <c r="E34" s="25"/>
      <c r="F34" s="26"/>
      <c r="G34" s="25"/>
      <c r="H34" s="14"/>
      <c r="I34" s="14"/>
    </row>
    <row r="35" spans="1:9" x14ac:dyDescent="0.2">
      <c r="A35" s="27" t="s">
        <v>38</v>
      </c>
      <c r="B35" s="27"/>
      <c r="C35" s="27"/>
      <c r="D35" s="27"/>
      <c r="E35" s="28">
        <v>33394.612356099999</v>
      </c>
      <c r="F35" s="29">
        <v>100</v>
      </c>
      <c r="G35" s="28"/>
      <c r="H35" s="14"/>
      <c r="I35" s="14"/>
    </row>
    <row r="37" spans="1:9" x14ac:dyDescent="0.2">
      <c r="A37" s="73" t="s">
        <v>1244</v>
      </c>
      <c r="B37" s="73"/>
      <c r="C37" s="73"/>
      <c r="D37" s="73"/>
      <c r="E37" s="74"/>
      <c r="F37" s="74"/>
      <c r="G37" s="74"/>
    </row>
    <row r="38" spans="1:9" x14ac:dyDescent="0.2">
      <c r="A38" s="75"/>
      <c r="B38" s="75"/>
      <c r="C38" s="75"/>
      <c r="D38" s="75"/>
      <c r="E38" s="26"/>
      <c r="F38" s="26"/>
      <c r="G38" s="26"/>
    </row>
    <row r="39" spans="1:9" x14ac:dyDescent="0.2">
      <c r="A39" s="76" t="s">
        <v>1245</v>
      </c>
      <c r="C39" s="77"/>
      <c r="D39" s="75"/>
      <c r="E39" s="78" t="s">
        <v>1246</v>
      </c>
      <c r="F39" s="76" t="s">
        <v>3</v>
      </c>
      <c r="G39" s="26"/>
    </row>
    <row r="40" spans="1:9" x14ac:dyDescent="0.2">
      <c r="A40" s="79" t="s">
        <v>1247</v>
      </c>
      <c r="C40" s="77"/>
      <c r="D40" s="75"/>
      <c r="E40" s="80">
        <v>2500</v>
      </c>
      <c r="F40" s="80">
        <f>E40/$E$35*100</f>
        <v>7.4862375204164913</v>
      </c>
      <c r="G40" s="26"/>
    </row>
    <row r="41" spans="1:9" x14ac:dyDescent="0.2">
      <c r="A41" s="79" t="s">
        <v>1247</v>
      </c>
      <c r="C41" s="77"/>
      <c r="D41" s="75"/>
      <c r="E41" s="80">
        <v>2500</v>
      </c>
      <c r="F41" s="80">
        <f>E41/$E$35*100</f>
        <v>7.4862375204164913</v>
      </c>
      <c r="G41" s="26"/>
    </row>
    <row r="42" spans="1:9" x14ac:dyDescent="0.2">
      <c r="A42" s="79" t="s">
        <v>1247</v>
      </c>
      <c r="C42" s="77"/>
      <c r="D42" s="75"/>
      <c r="E42" s="80">
        <v>2500</v>
      </c>
      <c r="F42" s="80">
        <f>E42/$E$35*100</f>
        <v>7.4862375204164913</v>
      </c>
      <c r="G42" s="26"/>
    </row>
    <row r="43" spans="1:9" x14ac:dyDescent="0.2">
      <c r="A43" s="79" t="s">
        <v>1247</v>
      </c>
      <c r="C43" s="77"/>
      <c r="D43" s="75"/>
      <c r="E43" s="80">
        <v>2500</v>
      </c>
      <c r="F43" s="80">
        <f>E43/$E$35*100</f>
        <v>7.4862375204164913</v>
      </c>
      <c r="G43" s="26"/>
    </row>
    <row r="44" spans="1:9" x14ac:dyDescent="0.2">
      <c r="A44" s="79" t="s">
        <v>1247</v>
      </c>
      <c r="C44" s="81"/>
      <c r="D44" s="75"/>
      <c r="E44" s="80">
        <v>2500</v>
      </c>
      <c r="F44" s="80">
        <f>E44/$E$35*100</f>
        <v>7.4862375204164913</v>
      </c>
      <c r="G44" s="82"/>
    </row>
    <row r="45" spans="1:9" x14ac:dyDescent="0.2">
      <c r="A45" s="83" t="s">
        <v>1248</v>
      </c>
      <c r="B45" s="84"/>
      <c r="C45" s="84"/>
      <c r="D45" s="83"/>
      <c r="E45" s="85">
        <f>SUM(E40:E44)</f>
        <v>12500</v>
      </c>
      <c r="F45" s="85">
        <f>SUM(F40:F44)</f>
        <v>37.43118760208246</v>
      </c>
      <c r="G45" s="29"/>
    </row>
    <row r="46" spans="1:9" x14ac:dyDescent="0.2">
      <c r="A46" s="7" t="s">
        <v>1497</v>
      </c>
    </row>
    <row r="48" spans="1:9" x14ac:dyDescent="0.2">
      <c r="A48" s="14" t="s">
        <v>40</v>
      </c>
    </row>
    <row r="49" spans="1:7" x14ac:dyDescent="0.2">
      <c r="A49" s="14" t="s">
        <v>1439</v>
      </c>
    </row>
    <row r="50" spans="1:7" x14ac:dyDescent="0.2">
      <c r="A50" s="14" t="s">
        <v>1249</v>
      </c>
    </row>
    <row r="51" spans="1:7" x14ac:dyDescent="0.2">
      <c r="A51" s="14"/>
    </row>
    <row r="52" spans="1:7" ht="42" customHeight="1" x14ac:dyDescent="0.2">
      <c r="A52" s="114" t="s">
        <v>1579</v>
      </c>
      <c r="B52" s="114"/>
      <c r="C52" s="114"/>
      <c r="D52" s="114"/>
      <c r="E52" s="114"/>
      <c r="F52" s="114"/>
      <c r="G52" s="114"/>
    </row>
    <row r="53" spans="1:7" x14ac:dyDescent="0.2">
      <c r="A53" s="14"/>
    </row>
    <row r="55" spans="1:7" x14ac:dyDescent="0.2">
      <c r="A55" s="14" t="s">
        <v>41</v>
      </c>
    </row>
    <row r="56" spans="1:7" x14ac:dyDescent="0.2">
      <c r="A56" s="14" t="s">
        <v>42</v>
      </c>
    </row>
    <row r="57" spans="1:7" x14ac:dyDescent="0.2">
      <c r="A57" s="14" t="s">
        <v>43</v>
      </c>
      <c r="B57" s="14"/>
      <c r="C57" s="30" t="s">
        <v>987</v>
      </c>
      <c r="D57" s="14" t="s">
        <v>44</v>
      </c>
    </row>
    <row r="58" spans="1:7" x14ac:dyDescent="0.2">
      <c r="A58" s="7" t="s">
        <v>46</v>
      </c>
      <c r="C58" s="31">
        <v>39.788800000000002</v>
      </c>
      <c r="D58" s="31">
        <v>41.403399999999998</v>
      </c>
    </row>
    <row r="59" spans="1:7" x14ac:dyDescent="0.2">
      <c r="A59" s="7" t="s">
        <v>1119</v>
      </c>
      <c r="C59" s="31">
        <v>10.2698</v>
      </c>
      <c r="D59" s="31">
        <v>10.2477</v>
      </c>
    </row>
    <row r="60" spans="1:7" x14ac:dyDescent="0.2">
      <c r="A60" s="7" t="s">
        <v>48</v>
      </c>
      <c r="C60" s="31">
        <v>43.355499999999999</v>
      </c>
      <c r="D60" s="31">
        <v>45.278599999999997</v>
      </c>
    </row>
    <row r="61" spans="1:7" x14ac:dyDescent="0.2">
      <c r="A61" s="7" t="s">
        <v>1123</v>
      </c>
      <c r="C61" s="31">
        <v>10.167</v>
      </c>
      <c r="D61" s="31">
        <v>10.1448</v>
      </c>
    </row>
    <row r="63" spans="1:7" x14ac:dyDescent="0.2">
      <c r="A63" s="7" t="s">
        <v>988</v>
      </c>
    </row>
    <row r="65" spans="1:5" x14ac:dyDescent="0.2">
      <c r="A65" s="14" t="s">
        <v>50</v>
      </c>
    </row>
    <row r="66" spans="1:5" x14ac:dyDescent="0.2">
      <c r="A66" s="112" t="s">
        <v>51</v>
      </c>
      <c r="B66" s="113"/>
      <c r="C66" s="32" t="s">
        <v>52</v>
      </c>
    </row>
    <row r="67" spans="1:5" x14ac:dyDescent="0.2">
      <c r="A67" s="108" t="s">
        <v>1119</v>
      </c>
      <c r="B67" s="109"/>
      <c r="C67" s="33">
        <v>0.43331731000000001</v>
      </c>
    </row>
    <row r="68" spans="1:5" x14ac:dyDescent="0.2">
      <c r="A68" s="108" t="s">
        <v>1123</v>
      </c>
      <c r="B68" s="109"/>
      <c r="C68" s="33">
        <v>0.458486</v>
      </c>
    </row>
    <row r="69" spans="1:5" x14ac:dyDescent="0.2">
      <c r="A69" s="7" t="s">
        <v>53</v>
      </c>
    </row>
    <row r="70" spans="1:5" x14ac:dyDescent="0.2">
      <c r="A70" s="7" t="s">
        <v>54</v>
      </c>
    </row>
    <row r="72" spans="1:5" x14ac:dyDescent="0.2">
      <c r="A72" s="56" t="s">
        <v>1250</v>
      </c>
    </row>
    <row r="73" spans="1:5" x14ac:dyDescent="0.2">
      <c r="A73" s="56"/>
    </row>
    <row r="74" spans="1:5" x14ac:dyDescent="0.2">
      <c r="A74" s="57" t="s">
        <v>1251</v>
      </c>
    </row>
    <row r="75" spans="1:5" x14ac:dyDescent="0.2">
      <c r="A75" s="57" t="s">
        <v>1252</v>
      </c>
    </row>
    <row r="76" spans="1:5" x14ac:dyDescent="0.2">
      <c r="A76" s="57"/>
    </row>
    <row r="77" spans="1:5" x14ac:dyDescent="0.2">
      <c r="A77" s="14" t="s">
        <v>282</v>
      </c>
      <c r="D77" s="34">
        <v>6.1390292264651798</v>
      </c>
      <c r="E77" s="10" t="s">
        <v>55</v>
      </c>
    </row>
    <row r="79" spans="1:5" x14ac:dyDescent="0.2">
      <c r="A79" s="14" t="s">
        <v>1420</v>
      </c>
      <c r="D79" s="30" t="s">
        <v>56</v>
      </c>
    </row>
    <row r="81" spans="1:9" x14ac:dyDescent="0.2">
      <c r="A81" s="56" t="s">
        <v>1253</v>
      </c>
      <c r="B81" s="57"/>
      <c r="C81" s="57"/>
      <c r="D81" s="57"/>
      <c r="E81" s="11"/>
      <c r="G81" s="11"/>
      <c r="H81" s="57"/>
      <c r="I81" s="57"/>
    </row>
    <row r="82" spans="1:9" ht="15" x14ac:dyDescent="0.25">
      <c r="A82" s="86"/>
      <c r="B82" s="57"/>
      <c r="C82" s="57"/>
      <c r="D82" s="57"/>
      <c r="E82" s="11"/>
      <c r="G82" s="11"/>
      <c r="H82" s="57"/>
      <c r="I82" s="57"/>
    </row>
    <row r="83" spans="1:9" x14ac:dyDescent="0.2">
      <c r="A83" s="56" t="s">
        <v>993</v>
      </c>
      <c r="B83" s="57"/>
      <c r="C83" s="57"/>
      <c r="D83" s="57"/>
      <c r="E83" s="11"/>
      <c r="G83" s="11"/>
      <c r="H83" s="57"/>
      <c r="I83" s="57"/>
    </row>
    <row r="84" spans="1:9" x14ac:dyDescent="0.2">
      <c r="A84" s="57"/>
      <c r="B84" s="57"/>
      <c r="C84" s="57"/>
      <c r="D84" s="57"/>
      <c r="E84" s="11"/>
      <c r="G84" s="11"/>
      <c r="H84" s="57"/>
      <c r="I84" s="57"/>
    </row>
    <row r="85" spans="1:9" x14ac:dyDescent="0.2">
      <c r="A85" s="57"/>
      <c r="B85" s="57"/>
      <c r="C85" s="57"/>
      <c r="D85" s="57"/>
      <c r="E85" s="11"/>
      <c r="G85" s="11"/>
      <c r="H85" s="57"/>
      <c r="I85" s="57"/>
    </row>
    <row r="86" spans="1:9" x14ac:dyDescent="0.2">
      <c r="A86" s="57"/>
      <c r="B86" s="57"/>
      <c r="C86" s="57"/>
      <c r="D86" s="57"/>
      <c r="E86" s="11"/>
      <c r="G86" s="11"/>
      <c r="H86" s="57"/>
      <c r="I86" s="57"/>
    </row>
    <row r="87" spans="1:9" x14ac:dyDescent="0.2">
      <c r="A87" s="57"/>
      <c r="B87" s="57"/>
      <c r="C87" s="57"/>
      <c r="D87" s="57"/>
      <c r="E87" s="11"/>
      <c r="G87" s="11"/>
      <c r="H87" s="57"/>
      <c r="I87" s="57"/>
    </row>
    <row r="88" spans="1:9" x14ac:dyDescent="0.2">
      <c r="A88" s="57"/>
      <c r="B88" s="57"/>
      <c r="C88" s="57"/>
      <c r="D88" s="57"/>
      <c r="E88" s="11"/>
      <c r="G88" s="11"/>
      <c r="H88" s="57"/>
      <c r="I88" s="57"/>
    </row>
    <row r="89" spans="1:9" x14ac:dyDescent="0.2">
      <c r="A89" s="57"/>
      <c r="B89" s="57"/>
      <c r="C89" s="57"/>
      <c r="D89" s="57"/>
      <c r="E89" s="11"/>
      <c r="G89" s="11"/>
      <c r="H89" s="57"/>
      <c r="I89" s="57"/>
    </row>
    <row r="90" spans="1:9" x14ac:dyDescent="0.2">
      <c r="A90" s="57"/>
      <c r="B90" s="57"/>
      <c r="C90" s="57"/>
      <c r="D90" s="57"/>
      <c r="E90" s="11"/>
      <c r="G90" s="11"/>
      <c r="H90" s="57"/>
      <c r="I90" s="57"/>
    </row>
    <row r="91" spans="1:9" x14ac:dyDescent="0.2">
      <c r="A91" s="57"/>
      <c r="B91" s="57"/>
      <c r="C91" s="57"/>
      <c r="D91" s="57"/>
      <c r="E91" s="11"/>
      <c r="G91" s="11"/>
      <c r="H91" s="57"/>
      <c r="I91" s="57"/>
    </row>
    <row r="92" spans="1:9" x14ac:dyDescent="0.2">
      <c r="A92" s="57"/>
      <c r="B92" s="57"/>
      <c r="C92" s="57"/>
      <c r="D92" s="57"/>
      <c r="E92" s="11"/>
      <c r="G92" s="11"/>
      <c r="H92" s="57"/>
      <c r="I92" s="57"/>
    </row>
    <row r="93" spans="1:9" x14ac:dyDescent="0.2">
      <c r="A93" s="57"/>
      <c r="B93" s="57"/>
      <c r="C93" s="57"/>
      <c r="D93" s="57"/>
      <c r="E93" s="11"/>
      <c r="G93" s="11"/>
      <c r="H93" s="57"/>
      <c r="I93" s="57"/>
    </row>
    <row r="94" spans="1:9" x14ac:dyDescent="0.2">
      <c r="A94" s="57"/>
      <c r="B94" s="57"/>
      <c r="C94" s="57"/>
      <c r="D94" s="57"/>
      <c r="E94" s="11"/>
      <c r="G94" s="11"/>
      <c r="H94" s="57"/>
      <c r="I94" s="57"/>
    </row>
    <row r="95" spans="1:9" x14ac:dyDescent="0.2">
      <c r="A95" s="57"/>
      <c r="B95" s="57"/>
      <c r="C95" s="57"/>
      <c r="D95" s="57"/>
      <c r="E95" s="11"/>
      <c r="G95" s="11"/>
      <c r="H95" s="57"/>
      <c r="I95" s="57"/>
    </row>
    <row r="96" spans="1:9" x14ac:dyDescent="0.2">
      <c r="A96" s="57"/>
      <c r="B96" s="57"/>
      <c r="C96" s="57"/>
      <c r="D96" s="57"/>
      <c r="E96" s="11"/>
      <c r="G96" s="11"/>
      <c r="H96" s="57"/>
      <c r="I96" s="57"/>
    </row>
    <row r="97" spans="1:9" x14ac:dyDescent="0.2">
      <c r="A97" s="57"/>
      <c r="B97" s="57"/>
      <c r="C97" s="57"/>
      <c r="D97" s="57"/>
      <c r="E97" s="11"/>
      <c r="G97" s="11"/>
      <c r="H97" s="57"/>
      <c r="I97" s="57"/>
    </row>
    <row r="98" spans="1:9" x14ac:dyDescent="0.2">
      <c r="A98" s="57"/>
      <c r="B98" s="57"/>
      <c r="C98" s="57"/>
      <c r="D98" s="57"/>
      <c r="E98" s="11"/>
      <c r="G98" s="11"/>
      <c r="H98" s="57"/>
      <c r="I98" s="57"/>
    </row>
    <row r="99" spans="1:9" x14ac:dyDescent="0.2">
      <c r="A99" s="56" t="s">
        <v>1254</v>
      </c>
      <c r="B99" s="57"/>
      <c r="C99" s="57"/>
      <c r="D99" s="57"/>
      <c r="E99" s="11"/>
      <c r="G99" s="11"/>
      <c r="H99" s="57"/>
      <c r="I99" s="57"/>
    </row>
    <row r="100" spans="1:9" x14ac:dyDescent="0.2">
      <c r="A100" s="57"/>
      <c r="B100" s="57"/>
      <c r="C100" s="57"/>
      <c r="D100" s="57"/>
      <c r="E100" s="11"/>
      <c r="G100" s="11"/>
      <c r="H100" s="57"/>
      <c r="I100" s="57"/>
    </row>
    <row r="101" spans="1:9" x14ac:dyDescent="0.2">
      <c r="A101" s="56" t="s">
        <v>994</v>
      </c>
      <c r="B101" s="57"/>
      <c r="C101" s="57"/>
      <c r="D101" s="57"/>
      <c r="E101" s="11"/>
      <c r="G101" s="11"/>
      <c r="H101" s="57"/>
      <c r="I101" s="57"/>
    </row>
    <row r="102" spans="1:9" x14ac:dyDescent="0.2">
      <c r="A102" s="57"/>
      <c r="B102" s="57"/>
      <c r="C102" s="57"/>
      <c r="D102" s="57"/>
      <c r="E102" s="11"/>
      <c r="G102" s="11"/>
      <c r="H102" s="57"/>
      <c r="I102" s="57"/>
    </row>
    <row r="103" spans="1:9" x14ac:dyDescent="0.2">
      <c r="A103" s="57"/>
      <c r="B103" s="57"/>
      <c r="C103" s="57"/>
      <c r="D103" s="57"/>
      <c r="E103" s="11"/>
      <c r="G103" s="11"/>
      <c r="H103" s="57"/>
      <c r="I103" s="57"/>
    </row>
    <row r="104" spans="1:9" x14ac:dyDescent="0.2">
      <c r="A104" s="57"/>
      <c r="B104" s="57"/>
      <c r="C104" s="57"/>
      <c r="D104" s="57"/>
      <c r="E104" s="11"/>
      <c r="G104" s="11"/>
      <c r="H104" s="57"/>
      <c r="I104" s="57"/>
    </row>
    <row r="105" spans="1:9" x14ac:dyDescent="0.2">
      <c r="A105" s="57"/>
      <c r="B105" s="57"/>
      <c r="C105" s="57"/>
      <c r="D105" s="57"/>
      <c r="E105" s="11"/>
      <c r="G105" s="11"/>
      <c r="H105" s="57"/>
      <c r="I105" s="57"/>
    </row>
    <row r="106" spans="1:9" x14ac:dyDescent="0.2">
      <c r="A106" s="57"/>
      <c r="B106" s="57"/>
      <c r="C106" s="57"/>
      <c r="D106" s="57"/>
      <c r="E106" s="11"/>
      <c r="G106" s="11"/>
      <c r="H106" s="57"/>
      <c r="I106" s="57"/>
    </row>
    <row r="107" spans="1:9" x14ac:dyDescent="0.2">
      <c r="A107" s="57"/>
      <c r="B107" s="57"/>
      <c r="C107" s="57"/>
      <c r="D107" s="57"/>
      <c r="E107" s="11"/>
      <c r="G107" s="11"/>
      <c r="H107" s="57"/>
      <c r="I107" s="57"/>
    </row>
    <row r="108" spans="1:9" x14ac:dyDescent="0.2">
      <c r="A108" s="57"/>
      <c r="B108" s="57"/>
      <c r="C108" s="57"/>
      <c r="D108" s="57"/>
      <c r="E108" s="11"/>
      <c r="G108" s="11"/>
      <c r="H108" s="57"/>
      <c r="I108" s="57"/>
    </row>
    <row r="109" spans="1:9" x14ac:dyDescent="0.2">
      <c r="A109" s="57"/>
      <c r="B109" s="57"/>
      <c r="C109" s="57"/>
      <c r="D109" s="57"/>
      <c r="E109" s="11"/>
      <c r="G109" s="11"/>
      <c r="H109" s="57"/>
      <c r="I109" s="57"/>
    </row>
    <row r="110" spans="1:9" x14ac:dyDescent="0.2">
      <c r="A110" s="57"/>
      <c r="B110" s="57"/>
      <c r="C110" s="57"/>
      <c r="D110" s="57"/>
      <c r="E110" s="11"/>
      <c r="G110" s="11"/>
      <c r="H110" s="57"/>
      <c r="I110" s="57"/>
    </row>
    <row r="111" spans="1:9" x14ac:dyDescent="0.2">
      <c r="A111" s="57"/>
      <c r="B111" s="57"/>
      <c r="C111" s="57"/>
      <c r="D111" s="57"/>
      <c r="E111" s="11"/>
      <c r="G111" s="11"/>
      <c r="H111" s="57"/>
      <c r="I111" s="57"/>
    </row>
    <row r="112" spans="1:9" x14ac:dyDescent="0.2">
      <c r="A112" s="57"/>
      <c r="B112" s="57"/>
      <c r="C112" s="57"/>
      <c r="D112" s="57"/>
      <c r="E112" s="11"/>
      <c r="G112" s="11"/>
      <c r="H112" s="57"/>
      <c r="I112" s="57"/>
    </row>
    <row r="113" spans="1:9" x14ac:dyDescent="0.2">
      <c r="A113" s="57"/>
      <c r="B113" s="57"/>
      <c r="C113" s="57"/>
      <c r="D113" s="57"/>
      <c r="E113" s="11"/>
      <c r="G113" s="11"/>
      <c r="H113" s="57"/>
      <c r="I113" s="57"/>
    </row>
    <row r="114" spans="1:9" x14ac:dyDescent="0.2">
      <c r="A114" s="57"/>
      <c r="B114" s="57"/>
      <c r="C114" s="57"/>
      <c r="D114" s="57"/>
      <c r="E114" s="11"/>
      <c r="G114" s="11"/>
      <c r="H114" s="57"/>
      <c r="I114" s="57"/>
    </row>
    <row r="115" spans="1:9" x14ac:dyDescent="0.2">
      <c r="A115" s="57"/>
      <c r="B115" s="57"/>
      <c r="C115" s="57"/>
      <c r="D115" s="57"/>
      <c r="E115" s="11"/>
      <c r="G115" s="11"/>
      <c r="H115" s="57"/>
      <c r="I115" s="57"/>
    </row>
    <row r="116" spans="1:9" x14ac:dyDescent="0.2">
      <c r="A116" s="57" t="s">
        <v>992</v>
      </c>
      <c r="B116" s="57"/>
      <c r="C116" s="57"/>
      <c r="D116" s="57"/>
      <c r="E116" s="11"/>
      <c r="G116" s="11"/>
      <c r="H116" s="57"/>
      <c r="I116" s="57"/>
    </row>
    <row r="117" spans="1:9" x14ac:dyDescent="0.2">
      <c r="A117" s="66"/>
      <c r="B117" s="57"/>
      <c r="C117" s="57"/>
      <c r="D117" s="57"/>
      <c r="E117" s="11"/>
      <c r="G117" s="11"/>
      <c r="H117" s="57"/>
      <c r="I117" s="57"/>
    </row>
    <row r="118" spans="1:9" x14ac:dyDescent="0.2">
      <c r="A118" s="57"/>
      <c r="B118" s="57"/>
      <c r="C118" s="57"/>
      <c r="D118" s="57"/>
      <c r="E118" s="11"/>
      <c r="G118" s="11"/>
      <c r="H118" s="57"/>
      <c r="I118" s="57"/>
    </row>
    <row r="119" spans="1:9" x14ac:dyDescent="0.2">
      <c r="A119" s="57"/>
      <c r="B119" s="57"/>
      <c r="C119" s="57"/>
      <c r="D119" s="57"/>
      <c r="E119" s="11"/>
      <c r="G119" s="11"/>
      <c r="H119" s="57"/>
      <c r="I119" s="57"/>
    </row>
    <row r="120" spans="1:9" x14ac:dyDescent="0.2">
      <c r="A120" s="66"/>
      <c r="B120" s="57"/>
      <c r="C120" s="57"/>
      <c r="D120" s="57"/>
      <c r="E120" s="11"/>
      <c r="G120" s="11"/>
      <c r="H120" s="57"/>
      <c r="I120" s="57"/>
    </row>
    <row r="121" spans="1:9" x14ac:dyDescent="0.2">
      <c r="A121" s="57"/>
      <c r="B121" s="57"/>
      <c r="C121" s="57"/>
      <c r="D121" s="57"/>
      <c r="E121" s="11"/>
      <c r="G121" s="11"/>
      <c r="H121" s="57"/>
      <c r="I121" s="57"/>
    </row>
    <row r="122" spans="1:9" x14ac:dyDescent="0.2">
      <c r="A122" s="57"/>
      <c r="B122" s="57"/>
      <c r="C122" s="57"/>
      <c r="D122" s="57"/>
      <c r="E122" s="11"/>
      <c r="G122" s="11"/>
      <c r="H122" s="57"/>
      <c r="I122" s="57"/>
    </row>
    <row r="123" spans="1:9" x14ac:dyDescent="0.2">
      <c r="A123" s="57"/>
      <c r="B123" s="57"/>
      <c r="C123" s="57"/>
      <c r="D123" s="57"/>
      <c r="E123" s="11"/>
      <c r="G123" s="11"/>
      <c r="H123" s="57"/>
      <c r="I123" s="57"/>
    </row>
    <row r="124" spans="1:9" x14ac:dyDescent="0.2">
      <c r="A124" s="57"/>
      <c r="B124" s="57"/>
      <c r="C124" s="57"/>
      <c r="D124" s="57"/>
      <c r="E124" s="11"/>
      <c r="G124" s="11"/>
      <c r="H124" s="57"/>
      <c r="I124" s="57"/>
    </row>
    <row r="125" spans="1:9" x14ac:dyDescent="0.2">
      <c r="A125" s="57"/>
      <c r="B125" s="57"/>
      <c r="C125" s="57"/>
      <c r="D125" s="57"/>
      <c r="E125" s="11"/>
      <c r="G125" s="11"/>
      <c r="H125" s="57"/>
      <c r="I125" s="57"/>
    </row>
    <row r="126" spans="1:9" x14ac:dyDescent="0.2">
      <c r="A126" s="57"/>
      <c r="B126" s="57"/>
      <c r="C126" s="57"/>
      <c r="D126" s="57"/>
      <c r="E126" s="11"/>
      <c r="G126" s="11"/>
      <c r="H126" s="57"/>
      <c r="I126" s="57"/>
    </row>
    <row r="127" spans="1:9" x14ac:dyDescent="0.2">
      <c r="A127" s="57"/>
      <c r="B127" s="57"/>
      <c r="C127" s="57"/>
      <c r="D127" s="57"/>
      <c r="E127" s="11"/>
      <c r="G127" s="11"/>
      <c r="H127" s="57"/>
      <c r="I127" s="57"/>
    </row>
    <row r="128" spans="1:9" x14ac:dyDescent="0.2">
      <c r="A128" s="57"/>
      <c r="B128" s="57"/>
      <c r="C128" s="57"/>
      <c r="D128" s="57"/>
      <c r="E128" s="11"/>
      <c r="G128" s="11"/>
      <c r="H128" s="57"/>
      <c r="I128" s="57"/>
    </row>
    <row r="129" spans="1:9" x14ac:dyDescent="0.2">
      <c r="A129" s="57"/>
      <c r="B129" s="57"/>
      <c r="C129" s="57"/>
      <c r="D129" s="57"/>
      <c r="E129" s="11"/>
      <c r="G129" s="11"/>
      <c r="H129" s="57"/>
      <c r="I129" s="57"/>
    </row>
    <row r="130" spans="1:9" x14ac:dyDescent="0.2">
      <c r="A130" s="57"/>
      <c r="B130" s="57"/>
      <c r="C130" s="57"/>
      <c r="D130" s="57"/>
      <c r="E130" s="11"/>
      <c r="G130" s="11"/>
      <c r="H130" s="57"/>
      <c r="I130" s="57"/>
    </row>
    <row r="131" spans="1:9" x14ac:dyDescent="0.2">
      <c r="A131" s="57"/>
      <c r="B131" s="57"/>
      <c r="C131" s="57"/>
      <c r="D131" s="57"/>
      <c r="E131" s="11"/>
      <c r="G131" s="11"/>
      <c r="H131" s="57"/>
      <c r="I131" s="57"/>
    </row>
    <row r="132" spans="1:9" x14ac:dyDescent="0.2">
      <c r="A132" s="57"/>
      <c r="B132" s="57"/>
      <c r="C132" s="57"/>
      <c r="D132" s="57"/>
      <c r="E132" s="11"/>
      <c r="G132" s="11"/>
      <c r="H132" s="57"/>
      <c r="I132" s="57"/>
    </row>
    <row r="133" spans="1:9" x14ac:dyDescent="0.2">
      <c r="A133" s="57"/>
      <c r="B133" s="57"/>
      <c r="C133" s="57"/>
      <c r="D133" s="57"/>
      <c r="E133" s="11"/>
      <c r="G133" s="11"/>
      <c r="H133" s="57"/>
      <c r="I133" s="57"/>
    </row>
    <row r="134" spans="1:9" x14ac:dyDescent="0.2">
      <c r="A134" s="57"/>
      <c r="B134" s="57"/>
      <c r="C134" s="57"/>
      <c r="D134" s="57"/>
      <c r="E134" s="11"/>
      <c r="G134" s="11"/>
      <c r="H134" s="57"/>
      <c r="I134" s="57"/>
    </row>
    <row r="135" spans="1:9" x14ac:dyDescent="0.2">
      <c r="A135" s="57"/>
      <c r="B135" s="57"/>
      <c r="C135" s="57"/>
      <c r="D135" s="57"/>
      <c r="E135" s="11"/>
      <c r="G135" s="11"/>
      <c r="H135" s="57"/>
      <c r="I135" s="57"/>
    </row>
    <row r="136" spans="1:9" x14ac:dyDescent="0.2">
      <c r="A136" s="57"/>
      <c r="B136" s="57"/>
      <c r="C136" s="57"/>
      <c r="D136" s="57"/>
      <c r="E136" s="11"/>
      <c r="G136" s="11"/>
      <c r="H136" s="57"/>
      <c r="I136" s="57"/>
    </row>
    <row r="137" spans="1:9" x14ac:dyDescent="0.2">
      <c r="A137" s="57"/>
      <c r="B137" s="57"/>
      <c r="C137" s="57"/>
      <c r="D137" s="57"/>
      <c r="E137" s="11"/>
      <c r="G137" s="11"/>
      <c r="H137" s="57"/>
      <c r="I137" s="57"/>
    </row>
    <row r="138" spans="1:9" x14ac:dyDescent="0.2">
      <c r="A138" s="57"/>
      <c r="B138" s="57"/>
      <c r="C138" s="57"/>
      <c r="D138" s="57"/>
      <c r="E138" s="11"/>
      <c r="G138" s="11"/>
      <c r="H138" s="57"/>
      <c r="I138" s="57"/>
    </row>
    <row r="139" spans="1:9" x14ac:dyDescent="0.2">
      <c r="A139" s="57"/>
      <c r="B139" s="57"/>
      <c r="C139" s="57"/>
      <c r="D139" s="57"/>
      <c r="E139" s="11"/>
      <c r="G139" s="11"/>
      <c r="H139" s="57"/>
      <c r="I139" s="57"/>
    </row>
    <row r="140" spans="1:9" x14ac:dyDescent="0.2">
      <c r="A140" s="57"/>
      <c r="B140" s="57"/>
      <c r="C140" s="57"/>
      <c r="D140" s="57"/>
      <c r="E140" s="11"/>
      <c r="G140" s="11"/>
      <c r="H140" s="57"/>
      <c r="I140" s="57"/>
    </row>
    <row r="141" spans="1:9" x14ac:dyDescent="0.2">
      <c r="A141" s="57"/>
      <c r="B141" s="57"/>
      <c r="C141" s="57"/>
      <c r="D141" s="57"/>
      <c r="E141" s="11"/>
      <c r="G141" s="11"/>
      <c r="H141" s="57"/>
      <c r="I141" s="57"/>
    </row>
    <row r="142" spans="1:9" x14ac:dyDescent="0.2">
      <c r="A142" s="57"/>
      <c r="B142" s="57"/>
      <c r="C142" s="57"/>
      <c r="D142" s="57"/>
      <c r="E142" s="11"/>
      <c r="G142" s="11"/>
      <c r="H142" s="57"/>
      <c r="I142" s="57"/>
    </row>
    <row r="143" spans="1:9" x14ac:dyDescent="0.2">
      <c r="A143" s="57"/>
      <c r="B143" s="57"/>
      <c r="C143" s="57"/>
      <c r="D143" s="57"/>
      <c r="E143" s="11"/>
      <c r="G143" s="11"/>
      <c r="H143" s="57"/>
      <c r="I143" s="57"/>
    </row>
    <row r="144" spans="1:9" x14ac:dyDescent="0.2">
      <c r="A144" s="57"/>
      <c r="B144" s="57"/>
      <c r="C144" s="57"/>
      <c r="D144" s="57"/>
      <c r="E144" s="11"/>
      <c r="G144" s="11"/>
      <c r="H144" s="57"/>
      <c r="I144" s="57"/>
    </row>
    <row r="145" spans="1:9" x14ac:dyDescent="0.2">
      <c r="A145" s="57"/>
      <c r="B145" s="57"/>
      <c r="C145" s="57"/>
      <c r="D145" s="57"/>
      <c r="E145" s="11"/>
      <c r="G145" s="11"/>
      <c r="H145" s="57"/>
      <c r="I145" s="57"/>
    </row>
    <row r="146" spans="1:9" x14ac:dyDescent="0.2">
      <c r="A146" s="57"/>
      <c r="B146" s="57"/>
      <c r="C146" s="57"/>
      <c r="D146" s="57"/>
      <c r="E146" s="11"/>
      <c r="G146" s="11"/>
      <c r="H146" s="57"/>
      <c r="I146" s="57"/>
    </row>
    <row r="147" spans="1:9" x14ac:dyDescent="0.2">
      <c r="A147" s="57"/>
      <c r="B147" s="57"/>
      <c r="C147" s="57"/>
      <c r="D147" s="57"/>
      <c r="E147" s="11"/>
      <c r="G147" s="11"/>
      <c r="H147" s="57"/>
      <c r="I147" s="57"/>
    </row>
    <row r="148" spans="1:9" x14ac:dyDescent="0.2">
      <c r="A148" s="57"/>
      <c r="B148" s="57"/>
      <c r="C148" s="57"/>
      <c r="D148" s="57"/>
      <c r="E148" s="11"/>
      <c r="G148" s="11"/>
      <c r="H148" s="57"/>
      <c r="I148" s="57"/>
    </row>
    <row r="149" spans="1:9" x14ac:dyDescent="0.2">
      <c r="A149" s="57"/>
      <c r="B149" s="57"/>
      <c r="C149" s="57"/>
      <c r="D149" s="57"/>
      <c r="E149" s="11"/>
      <c r="G149" s="11"/>
      <c r="H149" s="57"/>
      <c r="I149" s="57"/>
    </row>
    <row r="150" spans="1:9" x14ac:dyDescent="0.2">
      <c r="A150" s="57"/>
      <c r="B150" s="57"/>
      <c r="C150" s="57"/>
      <c r="D150" s="57"/>
      <c r="E150" s="11"/>
      <c r="G150" s="11"/>
      <c r="H150" s="57"/>
      <c r="I150" s="57"/>
    </row>
    <row r="151" spans="1:9" x14ac:dyDescent="0.2">
      <c r="A151" s="57"/>
      <c r="B151" s="57"/>
      <c r="C151" s="57"/>
      <c r="D151" s="57"/>
      <c r="E151" s="11"/>
      <c r="G151" s="11"/>
      <c r="H151" s="57"/>
      <c r="I151" s="57"/>
    </row>
    <row r="152" spans="1:9" x14ac:dyDescent="0.2">
      <c r="A152" s="57"/>
      <c r="B152" s="57"/>
      <c r="C152" s="57"/>
      <c r="D152" s="57"/>
      <c r="E152" s="11"/>
      <c r="G152" s="11"/>
      <c r="H152" s="57"/>
      <c r="I152" s="57"/>
    </row>
    <row r="153" spans="1:9" x14ac:dyDescent="0.2">
      <c r="A153" s="57"/>
      <c r="B153" s="57"/>
      <c r="C153" s="57"/>
      <c r="D153" s="57"/>
      <c r="E153" s="11"/>
      <c r="G153" s="11"/>
      <c r="H153" s="57"/>
      <c r="I153" s="57"/>
    </row>
    <row r="154" spans="1:9" x14ac:dyDescent="0.2">
      <c r="A154" s="57"/>
      <c r="B154" s="57"/>
      <c r="C154" s="57"/>
      <c r="D154" s="57"/>
      <c r="E154" s="11"/>
      <c r="G154" s="11"/>
      <c r="H154" s="57"/>
      <c r="I154" s="57"/>
    </row>
    <row r="155" spans="1:9" x14ac:dyDescent="0.2">
      <c r="A155" s="57"/>
      <c r="B155" s="57"/>
      <c r="C155" s="57"/>
      <c r="D155" s="57"/>
      <c r="E155" s="11"/>
      <c r="G155" s="11"/>
      <c r="H155" s="57"/>
      <c r="I155" s="57"/>
    </row>
    <row r="156" spans="1:9" x14ac:dyDescent="0.2">
      <c r="A156" s="57"/>
      <c r="B156" s="57"/>
      <c r="C156" s="57"/>
      <c r="D156" s="57"/>
      <c r="E156" s="11"/>
      <c r="G156" s="11"/>
      <c r="H156" s="57"/>
      <c r="I156" s="57"/>
    </row>
    <row r="157" spans="1:9" x14ac:dyDescent="0.2">
      <c r="A157" s="57"/>
      <c r="B157" s="57"/>
      <c r="C157" s="57"/>
      <c r="D157" s="57"/>
      <c r="E157" s="11"/>
      <c r="G157" s="11"/>
      <c r="H157" s="57"/>
      <c r="I157" s="57"/>
    </row>
    <row r="158" spans="1:9" x14ac:dyDescent="0.2">
      <c r="A158" s="57"/>
      <c r="B158" s="57"/>
      <c r="C158" s="57"/>
      <c r="D158" s="57"/>
      <c r="E158" s="11"/>
      <c r="G158" s="11"/>
      <c r="H158" s="57"/>
      <c r="I158" s="57"/>
    </row>
    <row r="159" spans="1:9" x14ac:dyDescent="0.2">
      <c r="A159" s="57"/>
      <c r="B159" s="57"/>
      <c r="C159" s="57"/>
      <c r="D159" s="57"/>
      <c r="E159" s="11"/>
      <c r="G159" s="11"/>
      <c r="H159" s="57"/>
      <c r="I159" s="57"/>
    </row>
    <row r="160" spans="1:9" x14ac:dyDescent="0.2">
      <c r="A160" s="57"/>
      <c r="B160" s="57"/>
      <c r="C160" s="57"/>
      <c r="D160" s="57"/>
      <c r="E160" s="11"/>
      <c r="G160" s="11"/>
      <c r="H160" s="57"/>
      <c r="I160" s="57"/>
    </row>
    <row r="161" spans="1:9" x14ac:dyDescent="0.2">
      <c r="A161" s="57"/>
      <c r="B161" s="57"/>
      <c r="C161" s="57"/>
      <c r="D161" s="57"/>
      <c r="E161" s="11"/>
      <c r="G161" s="11"/>
      <c r="H161" s="57"/>
      <c r="I161" s="57"/>
    </row>
    <row r="162" spans="1:9" x14ac:dyDescent="0.2">
      <c r="A162" s="57"/>
      <c r="B162" s="57"/>
      <c r="C162" s="57"/>
      <c r="D162" s="57"/>
      <c r="E162" s="11"/>
      <c r="G162" s="11"/>
      <c r="H162" s="57"/>
      <c r="I162" s="57"/>
    </row>
    <row r="163" spans="1:9" x14ac:dyDescent="0.2">
      <c r="A163" s="57"/>
      <c r="B163" s="57"/>
      <c r="C163" s="57"/>
      <c r="D163" s="57"/>
      <c r="E163" s="11"/>
      <c r="G163" s="11"/>
      <c r="H163" s="57"/>
      <c r="I163" s="57"/>
    </row>
    <row r="164" spans="1:9" x14ac:dyDescent="0.2">
      <c r="A164" s="57"/>
      <c r="B164" s="57"/>
      <c r="C164" s="57"/>
      <c r="D164" s="57"/>
      <c r="E164" s="11"/>
      <c r="G164" s="11"/>
      <c r="H164" s="57"/>
      <c r="I164" s="57"/>
    </row>
    <row r="165" spans="1:9" x14ac:dyDescent="0.2">
      <c r="A165" s="57"/>
      <c r="B165" s="57"/>
      <c r="C165" s="57"/>
      <c r="D165" s="57"/>
      <c r="E165" s="11"/>
      <c r="G165" s="11"/>
      <c r="H165" s="57"/>
      <c r="I165" s="57"/>
    </row>
    <row r="166" spans="1:9" x14ac:dyDescent="0.2">
      <c r="A166" s="57"/>
      <c r="B166" s="57"/>
      <c r="C166" s="57"/>
      <c r="D166" s="57"/>
      <c r="E166" s="11"/>
      <c r="G166" s="11"/>
      <c r="H166" s="57"/>
      <c r="I166" s="57"/>
    </row>
    <row r="167" spans="1:9" x14ac:dyDescent="0.2">
      <c r="A167" s="57"/>
      <c r="B167" s="57"/>
      <c r="C167" s="57"/>
      <c r="D167" s="57"/>
      <c r="E167" s="11"/>
      <c r="G167" s="11"/>
      <c r="H167" s="57"/>
      <c r="I167" s="57"/>
    </row>
    <row r="168" spans="1:9" x14ac:dyDescent="0.2">
      <c r="A168" s="57"/>
      <c r="B168" s="57"/>
      <c r="C168" s="57"/>
      <c r="D168" s="57"/>
      <c r="E168" s="11"/>
      <c r="G168" s="11"/>
      <c r="H168" s="57"/>
      <c r="I168" s="57"/>
    </row>
    <row r="169" spans="1:9" x14ac:dyDescent="0.2">
      <c r="A169" s="57"/>
      <c r="B169" s="57"/>
      <c r="C169" s="57"/>
      <c r="D169" s="57"/>
      <c r="E169" s="11"/>
      <c r="G169" s="11"/>
      <c r="H169" s="57"/>
      <c r="I169" s="57"/>
    </row>
    <row r="170" spans="1:9" x14ac:dyDescent="0.2">
      <c r="A170" s="57"/>
      <c r="B170" s="57"/>
      <c r="C170" s="57"/>
      <c r="D170" s="57"/>
      <c r="E170" s="11"/>
      <c r="G170" s="11"/>
      <c r="H170" s="57"/>
      <c r="I170" s="57"/>
    </row>
    <row r="171" spans="1:9" x14ac:dyDescent="0.2">
      <c r="A171" s="57"/>
      <c r="B171" s="57"/>
      <c r="C171" s="57"/>
      <c r="D171" s="57"/>
      <c r="E171" s="11"/>
      <c r="G171" s="11"/>
      <c r="H171" s="57"/>
      <c r="I171" s="57"/>
    </row>
    <row r="172" spans="1:9" x14ac:dyDescent="0.2">
      <c r="A172" s="57"/>
      <c r="B172" s="57"/>
      <c r="C172" s="57"/>
      <c r="D172" s="57"/>
      <c r="E172" s="11"/>
      <c r="G172" s="11"/>
      <c r="H172" s="57"/>
      <c r="I172" s="57"/>
    </row>
    <row r="173" spans="1:9" x14ac:dyDescent="0.2">
      <c r="A173" s="57"/>
      <c r="B173" s="57"/>
      <c r="C173" s="57"/>
      <c r="D173" s="57"/>
      <c r="E173" s="11"/>
      <c r="G173" s="11"/>
      <c r="H173" s="57"/>
      <c r="I173" s="57"/>
    </row>
    <row r="174" spans="1:9" x14ac:dyDescent="0.2">
      <c r="A174" s="57"/>
      <c r="B174" s="57"/>
      <c r="C174" s="57"/>
      <c r="D174" s="57"/>
      <c r="E174" s="11"/>
      <c r="G174" s="11"/>
      <c r="H174" s="57"/>
      <c r="I174" s="57"/>
    </row>
    <row r="175" spans="1:9" x14ac:dyDescent="0.2">
      <c r="A175" s="57"/>
      <c r="B175" s="57"/>
      <c r="C175" s="57"/>
      <c r="D175" s="57"/>
      <c r="E175" s="11"/>
      <c r="G175" s="11"/>
      <c r="H175" s="57"/>
      <c r="I175" s="57"/>
    </row>
    <row r="176" spans="1:9" x14ac:dyDescent="0.2">
      <c r="A176" s="57"/>
      <c r="B176" s="57"/>
      <c r="C176" s="57"/>
      <c r="D176" s="57"/>
      <c r="E176" s="11"/>
      <c r="G176" s="11"/>
      <c r="H176" s="57"/>
      <c r="I176" s="57"/>
    </row>
    <row r="177" spans="1:9" x14ac:dyDescent="0.2">
      <c r="A177" s="57"/>
      <c r="B177" s="57"/>
      <c r="C177" s="57"/>
      <c r="D177" s="57"/>
      <c r="E177" s="11"/>
      <c r="G177" s="11"/>
      <c r="H177" s="57"/>
      <c r="I177" s="57"/>
    </row>
    <row r="178" spans="1:9" x14ac:dyDescent="0.2">
      <c r="A178" s="57"/>
      <c r="B178" s="57"/>
      <c r="C178" s="57"/>
      <c r="D178" s="57"/>
      <c r="E178" s="11"/>
      <c r="G178" s="11"/>
      <c r="H178" s="57"/>
      <c r="I178" s="57"/>
    </row>
    <row r="179" spans="1:9" x14ac:dyDescent="0.2">
      <c r="A179" s="57"/>
      <c r="B179" s="57"/>
      <c r="C179" s="57"/>
      <c r="D179" s="57"/>
      <c r="E179" s="11"/>
      <c r="G179" s="11"/>
      <c r="H179" s="57"/>
      <c r="I179" s="57"/>
    </row>
    <row r="180" spans="1:9" x14ac:dyDescent="0.2">
      <c r="A180" s="57"/>
      <c r="B180" s="57"/>
      <c r="C180" s="57"/>
      <c r="D180" s="57"/>
      <c r="E180" s="11"/>
      <c r="G180" s="11"/>
      <c r="H180" s="57"/>
      <c r="I180" s="57"/>
    </row>
    <row r="181" spans="1:9" x14ac:dyDescent="0.2">
      <c r="A181" s="57"/>
      <c r="B181" s="57"/>
      <c r="C181" s="57"/>
      <c r="D181" s="57"/>
      <c r="E181" s="11"/>
      <c r="G181" s="11"/>
      <c r="H181" s="57"/>
      <c r="I181" s="57"/>
    </row>
    <row r="182" spans="1:9" x14ac:dyDescent="0.2">
      <c r="A182" s="57"/>
      <c r="B182" s="57"/>
      <c r="C182" s="57"/>
      <c r="D182" s="57"/>
      <c r="E182" s="11"/>
      <c r="G182" s="11"/>
      <c r="H182" s="57"/>
      <c r="I182" s="57"/>
    </row>
    <row r="183" spans="1:9" x14ac:dyDescent="0.2">
      <c r="A183" s="57"/>
      <c r="B183" s="57"/>
      <c r="C183" s="57"/>
      <c r="D183" s="57"/>
      <c r="E183" s="11"/>
      <c r="G183" s="11"/>
      <c r="H183" s="57"/>
      <c r="I183" s="57"/>
    </row>
    <row r="184" spans="1:9" x14ac:dyDescent="0.2">
      <c r="A184" s="57"/>
      <c r="B184" s="57"/>
      <c r="C184" s="57"/>
      <c r="D184" s="57"/>
      <c r="E184" s="11"/>
      <c r="G184" s="11"/>
      <c r="H184" s="57"/>
      <c r="I184" s="57"/>
    </row>
    <row r="185" spans="1:9" x14ac:dyDescent="0.2">
      <c r="A185" s="57"/>
      <c r="B185" s="57"/>
      <c r="C185" s="57"/>
      <c r="D185" s="57"/>
      <c r="E185" s="11"/>
      <c r="G185" s="11"/>
      <c r="H185" s="57"/>
      <c r="I185" s="57"/>
    </row>
    <row r="186" spans="1:9" x14ac:dyDescent="0.2">
      <c r="A186" s="57"/>
      <c r="B186" s="57"/>
      <c r="C186" s="57"/>
      <c r="D186" s="57"/>
      <c r="E186" s="11"/>
      <c r="G186" s="11"/>
      <c r="H186" s="57"/>
      <c r="I186" s="57"/>
    </row>
    <row r="187" spans="1:9" x14ac:dyDescent="0.2">
      <c r="A187" s="57"/>
      <c r="B187" s="57"/>
      <c r="C187" s="57"/>
      <c r="D187" s="57"/>
      <c r="E187" s="11"/>
      <c r="G187" s="11"/>
      <c r="H187" s="57"/>
      <c r="I187" s="57"/>
    </row>
    <row r="188" spans="1:9" x14ac:dyDescent="0.2">
      <c r="A188" s="57"/>
      <c r="B188" s="57"/>
      <c r="C188" s="57"/>
      <c r="D188" s="57"/>
      <c r="E188" s="11"/>
      <c r="G188" s="11"/>
      <c r="H188" s="57"/>
      <c r="I188" s="57"/>
    </row>
    <row r="189" spans="1:9" x14ac:dyDescent="0.2">
      <c r="A189" s="57"/>
      <c r="B189" s="57"/>
      <c r="C189" s="57"/>
      <c r="D189" s="57"/>
      <c r="E189" s="11"/>
      <c r="G189" s="11"/>
      <c r="H189" s="57"/>
      <c r="I189" s="57"/>
    </row>
    <row r="190" spans="1:9" x14ac:dyDescent="0.2">
      <c r="A190" s="57"/>
      <c r="B190" s="57"/>
      <c r="C190" s="57"/>
      <c r="D190" s="57"/>
      <c r="E190" s="11"/>
      <c r="G190" s="11"/>
      <c r="H190" s="57"/>
      <c r="I190" s="57"/>
    </row>
    <row r="191" spans="1:9" x14ac:dyDescent="0.2">
      <c r="A191" s="57"/>
      <c r="B191" s="57"/>
      <c r="C191" s="57"/>
      <c r="D191" s="57"/>
      <c r="E191" s="11"/>
      <c r="G191" s="11"/>
      <c r="H191" s="57"/>
      <c r="I191" s="57"/>
    </row>
    <row r="192" spans="1:9" x14ac:dyDescent="0.2">
      <c r="A192" s="57"/>
      <c r="B192" s="57"/>
      <c r="C192" s="57"/>
      <c r="D192" s="57"/>
      <c r="E192" s="11"/>
      <c r="G192" s="11"/>
      <c r="H192" s="57"/>
      <c r="I192" s="57"/>
    </row>
    <row r="193" spans="1:9" x14ac:dyDescent="0.2">
      <c r="A193" s="57"/>
      <c r="B193" s="57"/>
      <c r="C193" s="57"/>
      <c r="D193" s="57"/>
      <c r="E193" s="11"/>
      <c r="G193" s="11"/>
      <c r="H193" s="57"/>
      <c r="I193" s="57"/>
    </row>
    <row r="194" spans="1:9" x14ac:dyDescent="0.2">
      <c r="A194" s="57"/>
      <c r="B194" s="57"/>
      <c r="C194" s="57"/>
      <c r="D194" s="57"/>
      <c r="E194" s="11"/>
      <c r="G194" s="11"/>
      <c r="H194" s="57"/>
      <c r="I194" s="57"/>
    </row>
    <row r="195" spans="1:9" x14ac:dyDescent="0.2">
      <c r="A195" s="57"/>
      <c r="B195" s="57"/>
      <c r="C195" s="57"/>
      <c r="D195" s="57"/>
      <c r="E195" s="11"/>
      <c r="G195" s="11"/>
      <c r="H195" s="57"/>
      <c r="I195" s="57"/>
    </row>
    <row r="196" spans="1:9" x14ac:dyDescent="0.2">
      <c r="A196" s="57"/>
      <c r="B196" s="57"/>
      <c r="C196" s="57"/>
      <c r="D196" s="57"/>
      <c r="E196" s="11"/>
      <c r="G196" s="11"/>
      <c r="H196" s="57"/>
      <c r="I196" s="57"/>
    </row>
    <row r="197" spans="1:9" x14ac:dyDescent="0.2">
      <c r="A197" s="57"/>
      <c r="B197" s="57"/>
      <c r="C197" s="57"/>
      <c r="D197" s="57"/>
      <c r="E197" s="11"/>
      <c r="G197" s="11"/>
      <c r="H197" s="57"/>
      <c r="I197" s="57"/>
    </row>
    <row r="198" spans="1:9" x14ac:dyDescent="0.2">
      <c r="A198" s="57"/>
      <c r="B198" s="57"/>
      <c r="C198" s="57"/>
      <c r="D198" s="57"/>
      <c r="E198" s="11"/>
      <c r="G198" s="11"/>
      <c r="H198" s="57"/>
      <c r="I198" s="57"/>
    </row>
    <row r="199" spans="1:9" x14ac:dyDescent="0.2">
      <c r="A199" s="57"/>
      <c r="B199" s="57"/>
      <c r="C199" s="57"/>
      <c r="D199" s="57"/>
      <c r="E199" s="11"/>
      <c r="G199" s="11"/>
      <c r="H199" s="57"/>
      <c r="I199" s="57"/>
    </row>
    <row r="200" spans="1:9" x14ac:dyDescent="0.2">
      <c r="A200" s="57"/>
      <c r="B200" s="57"/>
      <c r="C200" s="57"/>
      <c r="D200" s="57"/>
      <c r="E200" s="11"/>
      <c r="G200" s="11"/>
      <c r="H200" s="57"/>
      <c r="I200" s="57"/>
    </row>
    <row r="201" spans="1:9" x14ac:dyDescent="0.2">
      <c r="A201" s="57"/>
      <c r="B201" s="57"/>
      <c r="C201" s="57"/>
      <c r="D201" s="57"/>
      <c r="E201" s="11"/>
      <c r="G201" s="11"/>
      <c r="H201" s="57"/>
      <c r="I201" s="57"/>
    </row>
    <row r="202" spans="1:9" x14ac:dyDescent="0.2">
      <c r="A202" s="57"/>
      <c r="B202" s="57"/>
      <c r="C202" s="57"/>
      <c r="D202" s="57"/>
      <c r="E202" s="11"/>
      <c r="G202" s="11"/>
      <c r="H202" s="57"/>
      <c r="I202" s="57"/>
    </row>
    <row r="203" spans="1:9" x14ac:dyDescent="0.2">
      <c r="A203" s="57"/>
      <c r="B203" s="57"/>
      <c r="C203" s="57"/>
      <c r="D203" s="57"/>
      <c r="E203" s="11"/>
      <c r="G203" s="11"/>
      <c r="H203" s="57"/>
      <c r="I203" s="57"/>
    </row>
    <row r="204" spans="1:9" x14ac:dyDescent="0.2">
      <c r="A204" s="57"/>
      <c r="B204" s="57"/>
      <c r="C204" s="57"/>
      <c r="D204" s="57"/>
      <c r="E204" s="11"/>
      <c r="G204" s="11"/>
      <c r="H204" s="57"/>
      <c r="I204" s="57"/>
    </row>
    <row r="205" spans="1:9" x14ac:dyDescent="0.2">
      <c r="A205" s="57"/>
      <c r="B205" s="57"/>
      <c r="C205" s="57"/>
      <c r="D205" s="57"/>
      <c r="E205" s="11"/>
      <c r="G205" s="11"/>
      <c r="H205" s="57"/>
      <c r="I205" s="57"/>
    </row>
    <row r="206" spans="1:9" x14ac:dyDescent="0.2">
      <c r="A206" s="57"/>
      <c r="B206" s="57"/>
      <c r="C206" s="57"/>
      <c r="D206" s="57"/>
      <c r="E206" s="11"/>
      <c r="G206" s="11"/>
      <c r="H206" s="57"/>
      <c r="I206" s="57"/>
    </row>
    <row r="207" spans="1:9" x14ac:dyDescent="0.2">
      <c r="A207" s="57"/>
      <c r="B207" s="57"/>
      <c r="C207" s="57"/>
      <c r="D207" s="57"/>
      <c r="E207" s="11"/>
      <c r="G207" s="11"/>
      <c r="H207" s="57"/>
      <c r="I207" s="57"/>
    </row>
    <row r="208" spans="1:9" x14ac:dyDescent="0.2">
      <c r="A208" s="57"/>
      <c r="B208" s="57"/>
      <c r="C208" s="57"/>
      <c r="D208" s="57"/>
      <c r="E208" s="11"/>
      <c r="G208" s="11"/>
      <c r="H208" s="57"/>
      <c r="I208" s="57"/>
    </row>
    <row r="209" spans="1:9" x14ac:dyDescent="0.2">
      <c r="A209" s="57"/>
      <c r="B209" s="57"/>
      <c r="C209" s="57"/>
      <c r="D209" s="57"/>
      <c r="E209" s="11"/>
      <c r="G209" s="11"/>
      <c r="H209" s="57"/>
      <c r="I209" s="57"/>
    </row>
    <row r="210" spans="1:9" x14ac:dyDescent="0.2">
      <c r="A210" s="57"/>
      <c r="B210" s="57"/>
      <c r="C210" s="57"/>
      <c r="D210" s="57"/>
      <c r="E210" s="11"/>
      <c r="G210" s="11"/>
      <c r="H210" s="57"/>
      <c r="I210" s="57"/>
    </row>
    <row r="211" spans="1:9" x14ac:dyDescent="0.2">
      <c r="A211" s="57"/>
      <c r="B211" s="57"/>
      <c r="C211" s="57"/>
      <c r="D211" s="57"/>
      <c r="E211" s="11"/>
      <c r="G211" s="11"/>
      <c r="H211" s="57"/>
      <c r="I211" s="57"/>
    </row>
    <row r="212" spans="1:9" x14ac:dyDescent="0.2">
      <c r="A212" s="57"/>
      <c r="B212" s="57"/>
      <c r="C212" s="57"/>
      <c r="D212" s="57"/>
      <c r="E212" s="11"/>
      <c r="G212" s="11"/>
      <c r="H212" s="57"/>
      <c r="I212" s="57"/>
    </row>
    <row r="213" spans="1:9" x14ac:dyDescent="0.2">
      <c r="A213" s="57"/>
      <c r="B213" s="57"/>
      <c r="C213" s="57"/>
      <c r="D213" s="57"/>
      <c r="E213" s="11"/>
      <c r="G213" s="11"/>
      <c r="H213" s="57"/>
      <c r="I213" s="57"/>
    </row>
    <row r="214" spans="1:9" x14ac:dyDescent="0.2">
      <c r="A214" s="57"/>
      <c r="B214" s="57"/>
      <c r="C214" s="57"/>
      <c r="D214" s="57"/>
      <c r="E214" s="11"/>
      <c r="G214" s="11"/>
      <c r="H214" s="57"/>
      <c r="I214" s="57"/>
    </row>
    <row r="215" spans="1:9" x14ac:dyDescent="0.2">
      <c r="A215" s="57"/>
      <c r="B215" s="57"/>
      <c r="C215" s="57"/>
      <c r="D215" s="57"/>
      <c r="E215" s="11"/>
      <c r="G215" s="11"/>
      <c r="H215" s="57"/>
      <c r="I215" s="57"/>
    </row>
    <row r="216" spans="1:9" x14ac:dyDescent="0.2">
      <c r="A216" s="57"/>
      <c r="B216" s="57"/>
      <c r="C216" s="57"/>
      <c r="D216" s="57"/>
      <c r="E216" s="11"/>
      <c r="G216" s="11"/>
      <c r="H216" s="57"/>
      <c r="I216" s="57"/>
    </row>
    <row r="217" spans="1:9" x14ac:dyDescent="0.2">
      <c r="A217" s="57"/>
      <c r="B217" s="57"/>
      <c r="C217" s="57"/>
      <c r="D217" s="57"/>
      <c r="E217" s="11"/>
      <c r="G217" s="11"/>
      <c r="H217" s="57"/>
      <c r="I217" s="57"/>
    </row>
    <row r="218" spans="1:9" x14ac:dyDescent="0.2">
      <c r="A218" s="57"/>
      <c r="B218" s="57"/>
      <c r="C218" s="57"/>
      <c r="D218" s="57"/>
      <c r="E218" s="11"/>
      <c r="G218" s="11"/>
      <c r="H218" s="57"/>
      <c r="I218" s="57"/>
    </row>
    <row r="219" spans="1:9" x14ac:dyDescent="0.2">
      <c r="A219" s="57"/>
      <c r="B219" s="57"/>
      <c r="C219" s="57"/>
      <c r="D219" s="57"/>
      <c r="E219" s="11"/>
      <c r="G219" s="11"/>
      <c r="H219" s="57"/>
      <c r="I219" s="57"/>
    </row>
    <row r="220" spans="1:9" x14ac:dyDescent="0.2">
      <c r="A220" s="57"/>
      <c r="B220" s="57"/>
      <c r="C220" s="57"/>
      <c r="D220" s="57"/>
      <c r="E220" s="11"/>
      <c r="G220" s="11"/>
      <c r="H220" s="57"/>
      <c r="I220" s="57"/>
    </row>
    <row r="221" spans="1:9" x14ac:dyDescent="0.2">
      <c r="A221" s="57"/>
      <c r="B221" s="57"/>
      <c r="C221" s="57"/>
      <c r="D221" s="57"/>
      <c r="E221" s="11"/>
      <c r="G221" s="11"/>
      <c r="H221" s="57"/>
      <c r="I221" s="57"/>
    </row>
  </sheetData>
  <mergeCells count="5">
    <mergeCell ref="A1:G1"/>
    <mergeCell ref="A52:G52"/>
    <mergeCell ref="A66:B66"/>
    <mergeCell ref="A67:B67"/>
    <mergeCell ref="A68:B68"/>
  </mergeCells>
  <conditionalFormatting sqref="F2:F3 F46:F51">
    <cfRule type="cellIs" dxfId="118" priority="4" stopIfTrue="1" operator="between">
      <formula>0.009</formula>
      <formula>-0.009</formula>
    </cfRule>
  </conditionalFormatting>
  <conditionalFormatting sqref="F5:F39">
    <cfRule type="cellIs" dxfId="117" priority="2" stopIfTrue="1" operator="between">
      <formula>0.009</formula>
      <formula>-0.009</formula>
    </cfRule>
  </conditionalFormatting>
  <conditionalFormatting sqref="F53:F65539">
    <cfRule type="cellIs" dxfId="116"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7"/>
  <sheetViews>
    <sheetView workbookViewId="0">
      <selection sqref="A1:G1"/>
    </sheetView>
  </sheetViews>
  <sheetFormatPr defaultColWidth="9.28515625" defaultRowHeight="11.25" x14ac:dyDescent="0.2"/>
  <cols>
    <col min="1" max="1" width="38.7109375" style="7" bestFit="1" customWidth="1"/>
    <col min="2" max="2" width="53.7109375" style="7" bestFit="1" customWidth="1"/>
    <col min="3" max="3" width="24.7109375" style="7" bestFit="1" customWidth="1"/>
    <col min="4" max="4" width="15.42578125" style="7" bestFit="1" customWidth="1"/>
    <col min="5" max="5" width="26.7109375" style="10" customWidth="1"/>
    <col min="6" max="6" width="13.5703125" style="11" bestFit="1" customWidth="1"/>
    <col min="7" max="7" width="4.5703125" style="10" bestFit="1" customWidth="1"/>
    <col min="8" max="16384" width="9.28515625" style="7"/>
  </cols>
  <sheetData>
    <row r="1" spans="1:7" s="1" customFormat="1" ht="15" x14ac:dyDescent="0.2">
      <c r="A1" s="110" t="s">
        <v>1255</v>
      </c>
      <c r="B1" s="111"/>
      <c r="C1" s="111"/>
      <c r="D1" s="111"/>
      <c r="E1" s="111"/>
      <c r="F1" s="111"/>
      <c r="G1" s="111"/>
    </row>
    <row r="2" spans="1:7" s="1" customFormat="1" ht="12" x14ac:dyDescent="0.2">
      <c r="E2" s="5"/>
      <c r="F2" s="9"/>
      <c r="G2" s="10"/>
    </row>
    <row r="3" spans="1:7" s="1" customFormat="1" ht="12" x14ac:dyDescent="0.2">
      <c r="A3" s="8" t="s">
        <v>7</v>
      </c>
      <c r="B3" s="2"/>
      <c r="C3" s="3"/>
      <c r="D3" s="3"/>
      <c r="E3" s="4"/>
      <c r="F3" s="9"/>
      <c r="G3" s="10"/>
    </row>
    <row r="4" spans="1:7" s="1" customFormat="1" ht="33.75" x14ac:dyDescent="0.2">
      <c r="A4" s="6" t="s">
        <v>2</v>
      </c>
      <c r="B4" s="6" t="s">
        <v>0</v>
      </c>
      <c r="C4" s="13" t="s">
        <v>1032</v>
      </c>
      <c r="D4" s="13" t="s">
        <v>1</v>
      </c>
      <c r="E4" s="52" t="s">
        <v>6</v>
      </c>
      <c r="F4" s="12" t="s">
        <v>3</v>
      </c>
      <c r="G4" s="12" t="s">
        <v>5</v>
      </c>
    </row>
    <row r="5" spans="1:7" x14ac:dyDescent="0.2">
      <c r="A5" s="16" t="s">
        <v>19</v>
      </c>
      <c r="B5" s="17"/>
      <c r="C5" s="17"/>
      <c r="D5" s="17"/>
      <c r="E5" s="18"/>
      <c r="F5" s="19"/>
      <c r="G5" s="18"/>
    </row>
    <row r="6" spans="1:7" x14ac:dyDescent="0.2">
      <c r="A6" s="20" t="s">
        <v>20</v>
      </c>
      <c r="B6" s="21"/>
      <c r="C6" s="21"/>
      <c r="D6" s="21"/>
      <c r="E6" s="22"/>
      <c r="F6" s="23"/>
      <c r="G6" s="22"/>
    </row>
    <row r="7" spans="1:7" x14ac:dyDescent="0.2">
      <c r="A7" s="21" t="s">
        <v>65</v>
      </c>
      <c r="B7" s="21" t="s">
        <v>64</v>
      </c>
      <c r="C7" s="21" t="s">
        <v>21</v>
      </c>
      <c r="D7" s="24">
        <v>7500</v>
      </c>
      <c r="E7" s="22">
        <v>7644.2821233000004</v>
      </c>
      <c r="F7" s="23">
        <v>6.3513138182283804</v>
      </c>
      <c r="G7" s="22">
        <v>6.6849999999999996</v>
      </c>
    </row>
    <row r="8" spans="1:7" x14ac:dyDescent="0.2">
      <c r="A8" s="21" t="s">
        <v>23</v>
      </c>
      <c r="B8" s="21" t="s">
        <v>22</v>
      </c>
      <c r="C8" s="21" t="s">
        <v>24</v>
      </c>
      <c r="D8" s="24">
        <v>6576</v>
      </c>
      <c r="E8" s="22">
        <v>6894.9425760000004</v>
      </c>
      <c r="F8" s="23">
        <v>5.7287189761561601</v>
      </c>
      <c r="G8" s="22">
        <v>8.3815000000000008</v>
      </c>
    </row>
    <row r="9" spans="1:7" x14ac:dyDescent="0.2">
      <c r="A9" s="21" t="s">
        <v>1256</v>
      </c>
      <c r="B9" s="21" t="s">
        <v>1257</v>
      </c>
      <c r="C9" s="21" t="s">
        <v>1258</v>
      </c>
      <c r="D9" s="24">
        <v>60</v>
      </c>
      <c r="E9" s="22">
        <v>6215.9599725999997</v>
      </c>
      <c r="F9" s="23">
        <v>5.1645807717109404</v>
      </c>
      <c r="G9" s="22">
        <v>6.665</v>
      </c>
    </row>
    <row r="10" spans="1:7" x14ac:dyDescent="0.2">
      <c r="A10" s="21" t="s">
        <v>1259</v>
      </c>
      <c r="B10" s="21" t="s">
        <v>1260</v>
      </c>
      <c r="C10" s="21" t="s">
        <v>59</v>
      </c>
      <c r="D10" s="24">
        <v>500</v>
      </c>
      <c r="E10" s="22">
        <v>5331.5416438000002</v>
      </c>
      <c r="F10" s="23">
        <v>4.42975462817021</v>
      </c>
      <c r="G10" s="22">
        <v>6.1349999999999998</v>
      </c>
    </row>
    <row r="11" spans="1:7" x14ac:dyDescent="0.2">
      <c r="A11" s="21" t="s">
        <v>86</v>
      </c>
      <c r="B11" s="21" t="s">
        <v>85</v>
      </c>
      <c r="C11" s="21" t="s">
        <v>21</v>
      </c>
      <c r="D11" s="24">
        <v>5000</v>
      </c>
      <c r="E11" s="22">
        <v>5224.8235616000002</v>
      </c>
      <c r="F11" s="23">
        <v>4.3410870437981304</v>
      </c>
      <c r="G11" s="22">
        <v>7.39</v>
      </c>
    </row>
    <row r="12" spans="1:7" x14ac:dyDescent="0.2">
      <c r="A12" s="21" t="s">
        <v>1261</v>
      </c>
      <c r="B12" s="21" t="s">
        <v>1262</v>
      </c>
      <c r="C12" s="21" t="s">
        <v>21</v>
      </c>
      <c r="D12" s="24">
        <v>500</v>
      </c>
      <c r="E12" s="22">
        <v>5188.3237670999997</v>
      </c>
      <c r="F12" s="23">
        <v>4.3107608934244102</v>
      </c>
      <c r="G12" s="22">
        <v>6.2667000000000002</v>
      </c>
    </row>
    <row r="13" spans="1:7" x14ac:dyDescent="0.2">
      <c r="A13" s="21" t="s">
        <v>1263</v>
      </c>
      <c r="B13" s="21" t="s">
        <v>1264</v>
      </c>
      <c r="C13" s="21" t="s">
        <v>21</v>
      </c>
      <c r="D13" s="24">
        <v>500</v>
      </c>
      <c r="E13" s="22">
        <v>5146.8595205000001</v>
      </c>
      <c r="F13" s="23">
        <v>4.2763099877480899</v>
      </c>
      <c r="G13" s="22">
        <v>6.66</v>
      </c>
    </row>
    <row r="14" spans="1:7" x14ac:dyDescent="0.2">
      <c r="A14" s="21" t="s">
        <v>88</v>
      </c>
      <c r="B14" s="21" t="s">
        <v>87</v>
      </c>
      <c r="C14" s="21" t="s">
        <v>21</v>
      </c>
      <c r="D14" s="24">
        <v>9000</v>
      </c>
      <c r="E14" s="22">
        <v>5021.7389999999996</v>
      </c>
      <c r="F14" s="23">
        <v>4.1723525882202299</v>
      </c>
      <c r="G14" s="22">
        <v>6.6287000000000003</v>
      </c>
    </row>
    <row r="15" spans="1:7" x14ac:dyDescent="0.2">
      <c r="A15" s="21" t="s">
        <v>90</v>
      </c>
      <c r="B15" s="21" t="s">
        <v>89</v>
      </c>
      <c r="C15" s="21" t="s">
        <v>21</v>
      </c>
      <c r="D15" s="24">
        <v>5000</v>
      </c>
      <c r="E15" s="22">
        <v>5020.8526712000003</v>
      </c>
      <c r="F15" s="23">
        <v>4.1716161747461902</v>
      </c>
      <c r="G15" s="22">
        <v>7.2210000000000001</v>
      </c>
    </row>
    <row r="16" spans="1:7" x14ac:dyDescent="0.2">
      <c r="A16" s="21" t="s">
        <v>1265</v>
      </c>
      <c r="B16" s="21" t="s">
        <v>1266</v>
      </c>
      <c r="C16" s="21" t="s">
        <v>1258</v>
      </c>
      <c r="D16" s="24">
        <v>4550</v>
      </c>
      <c r="E16" s="22">
        <v>4830.7475904000003</v>
      </c>
      <c r="F16" s="23">
        <v>4.0136658260901399</v>
      </c>
      <c r="G16" s="22">
        <v>7.0350000000000001</v>
      </c>
    </row>
    <row r="17" spans="1:7" x14ac:dyDescent="0.2">
      <c r="A17" s="21" t="s">
        <v>26</v>
      </c>
      <c r="B17" s="21" t="s">
        <v>25</v>
      </c>
      <c r="C17" s="21" t="s">
        <v>24</v>
      </c>
      <c r="D17" s="24">
        <v>4269</v>
      </c>
      <c r="E17" s="22">
        <v>4463.7304350000004</v>
      </c>
      <c r="F17" s="23">
        <v>3.7087266450107501</v>
      </c>
      <c r="G17" s="22">
        <v>8.3263999999999996</v>
      </c>
    </row>
    <row r="18" spans="1:7" x14ac:dyDescent="0.2">
      <c r="A18" s="21" t="s">
        <v>1235</v>
      </c>
      <c r="B18" s="21" t="s">
        <v>1236</v>
      </c>
      <c r="C18" s="21" t="s">
        <v>21</v>
      </c>
      <c r="D18" s="24">
        <v>300</v>
      </c>
      <c r="E18" s="22">
        <v>3147.8533561999998</v>
      </c>
      <c r="F18" s="23">
        <v>2.6154194987192301</v>
      </c>
      <c r="G18" s="22">
        <v>6.76</v>
      </c>
    </row>
    <row r="19" spans="1:7" x14ac:dyDescent="0.2">
      <c r="A19" s="21" t="s">
        <v>1267</v>
      </c>
      <c r="B19" s="21" t="s">
        <v>1268</v>
      </c>
      <c r="C19" s="21" t="s">
        <v>1258</v>
      </c>
      <c r="D19" s="24">
        <v>2500</v>
      </c>
      <c r="E19" s="22">
        <v>2651.2923288000002</v>
      </c>
      <c r="F19" s="23">
        <v>2.2028477406326998</v>
      </c>
      <c r="G19" s="22">
        <v>6.7553000000000001</v>
      </c>
    </row>
    <row r="20" spans="1:7" x14ac:dyDescent="0.2">
      <c r="A20" s="21" t="s">
        <v>1269</v>
      </c>
      <c r="B20" s="21" t="s">
        <v>1270</v>
      </c>
      <c r="C20" s="21" t="s">
        <v>59</v>
      </c>
      <c r="D20" s="24">
        <v>2500</v>
      </c>
      <c r="E20" s="22">
        <v>2649.4433218999998</v>
      </c>
      <c r="F20" s="23">
        <v>2.2013114782493202</v>
      </c>
      <c r="G20" s="22">
        <v>7.06</v>
      </c>
    </row>
    <row r="21" spans="1:7" x14ac:dyDescent="0.2">
      <c r="A21" s="21" t="s">
        <v>1271</v>
      </c>
      <c r="B21" s="21" t="s">
        <v>1272</v>
      </c>
      <c r="C21" s="21" t="s">
        <v>21</v>
      </c>
      <c r="D21" s="24">
        <v>250</v>
      </c>
      <c r="E21" s="22">
        <v>2630.5412329000001</v>
      </c>
      <c r="F21" s="23">
        <v>2.1856065242559102</v>
      </c>
      <c r="G21" s="22">
        <v>6.2450000000000001</v>
      </c>
    </row>
    <row r="22" spans="1:7" x14ac:dyDescent="0.2">
      <c r="A22" s="21" t="s">
        <v>1273</v>
      </c>
      <c r="B22" s="21" t="s">
        <v>1440</v>
      </c>
      <c r="C22" s="21" t="s">
        <v>21</v>
      </c>
      <c r="D22" s="24">
        <v>2500</v>
      </c>
      <c r="E22" s="22">
        <v>2624.0450753</v>
      </c>
      <c r="F22" s="23">
        <v>2.1802091390123</v>
      </c>
      <c r="G22" s="22">
        <v>7.1449999999999996</v>
      </c>
    </row>
    <row r="23" spans="1:7" x14ac:dyDescent="0.2">
      <c r="A23" s="21" t="s">
        <v>1274</v>
      </c>
      <c r="B23" s="21" t="s">
        <v>1441</v>
      </c>
      <c r="C23" s="21" t="s">
        <v>21</v>
      </c>
      <c r="D23" s="24">
        <v>250</v>
      </c>
      <c r="E23" s="22">
        <v>2624.0081507</v>
      </c>
      <c r="F23" s="23">
        <v>2.1801784599088299</v>
      </c>
      <c r="G23" s="22">
        <v>6.3249000000000004</v>
      </c>
    </row>
    <row r="24" spans="1:7" x14ac:dyDescent="0.2">
      <c r="A24" s="21" t="s">
        <v>92</v>
      </c>
      <c r="B24" s="21" t="s">
        <v>91</v>
      </c>
      <c r="C24" s="21" t="s">
        <v>21</v>
      </c>
      <c r="D24" s="24">
        <v>250</v>
      </c>
      <c r="E24" s="22">
        <v>2619.7332191999999</v>
      </c>
      <c r="F24" s="23">
        <v>2.1766265983906399</v>
      </c>
      <c r="G24" s="22">
        <v>7.0350000000000001</v>
      </c>
    </row>
    <row r="25" spans="1:7" x14ac:dyDescent="0.2">
      <c r="A25" s="21" t="s">
        <v>94</v>
      </c>
      <c r="B25" s="21" t="s">
        <v>93</v>
      </c>
      <c r="C25" s="21" t="s">
        <v>21</v>
      </c>
      <c r="D25" s="24">
        <v>2500</v>
      </c>
      <c r="E25" s="22">
        <v>2589.0925342</v>
      </c>
      <c r="F25" s="23">
        <v>2.1511685366784401</v>
      </c>
      <c r="G25" s="22">
        <v>7.4977999999999998</v>
      </c>
    </row>
    <row r="26" spans="1:7" x14ac:dyDescent="0.2">
      <c r="A26" s="21" t="s">
        <v>1275</v>
      </c>
      <c r="B26" s="21" t="s">
        <v>1442</v>
      </c>
      <c r="C26" s="21" t="s">
        <v>59</v>
      </c>
      <c r="D26" s="24">
        <v>2500</v>
      </c>
      <c r="E26" s="22">
        <v>2585.5749658</v>
      </c>
      <c r="F26" s="23">
        <v>2.1482459364361799</v>
      </c>
      <c r="G26" s="22">
        <v>6.85</v>
      </c>
    </row>
    <row r="27" spans="1:7" x14ac:dyDescent="0.2">
      <c r="A27" s="21" t="s">
        <v>1276</v>
      </c>
      <c r="B27" s="21" t="s">
        <v>1277</v>
      </c>
      <c r="C27" s="21" t="s">
        <v>1258</v>
      </c>
      <c r="D27" s="24">
        <v>2500</v>
      </c>
      <c r="E27" s="22">
        <v>2556.7490410999999</v>
      </c>
      <c r="F27" s="23">
        <v>2.1242956830419</v>
      </c>
      <c r="G27" s="22">
        <v>7.04</v>
      </c>
    </row>
    <row r="28" spans="1:7" x14ac:dyDescent="0.2">
      <c r="A28" s="21" t="s">
        <v>1278</v>
      </c>
      <c r="B28" s="21" t="s">
        <v>1279</v>
      </c>
      <c r="C28" s="21" t="s">
        <v>59</v>
      </c>
      <c r="D28" s="24">
        <v>2500</v>
      </c>
      <c r="E28" s="22">
        <v>2538.5821233000001</v>
      </c>
      <c r="F28" s="23">
        <v>2.10920155200427</v>
      </c>
      <c r="G28" s="22">
        <v>6.72</v>
      </c>
    </row>
    <row r="29" spans="1:7" x14ac:dyDescent="0.2">
      <c r="A29" s="21" t="s">
        <v>1280</v>
      </c>
      <c r="B29" s="21" t="s">
        <v>1281</v>
      </c>
      <c r="C29" s="21" t="s">
        <v>21</v>
      </c>
      <c r="D29" s="24">
        <v>2000</v>
      </c>
      <c r="E29" s="22">
        <v>2304.4015067999999</v>
      </c>
      <c r="F29" s="23">
        <v>1.91463068693844</v>
      </c>
      <c r="G29" s="22">
        <v>7.7663000000000002</v>
      </c>
    </row>
    <row r="30" spans="1:7" x14ac:dyDescent="0.2">
      <c r="A30" s="21" t="s">
        <v>1282</v>
      </c>
      <c r="B30" s="21" t="s">
        <v>1283</v>
      </c>
      <c r="C30" s="21" t="s">
        <v>21</v>
      </c>
      <c r="D30" s="24">
        <v>2000</v>
      </c>
      <c r="E30" s="22">
        <v>2227.1391781000002</v>
      </c>
      <c r="F30" s="23">
        <v>1.85043665432875</v>
      </c>
      <c r="G30" s="22">
        <v>7.4509999999999996</v>
      </c>
    </row>
    <row r="31" spans="1:7" x14ac:dyDescent="0.2">
      <c r="A31" s="21" t="s">
        <v>1284</v>
      </c>
      <c r="B31" s="21" t="s">
        <v>1285</v>
      </c>
      <c r="C31" s="21" t="s">
        <v>59</v>
      </c>
      <c r="D31" s="24">
        <v>2050</v>
      </c>
      <c r="E31" s="22">
        <v>2193.9855130000001</v>
      </c>
      <c r="F31" s="23">
        <v>1.8228906627132999</v>
      </c>
      <c r="G31" s="22">
        <v>6.7115999999999998</v>
      </c>
    </row>
    <row r="32" spans="1:7" x14ac:dyDescent="0.2">
      <c r="A32" s="21" t="s">
        <v>96</v>
      </c>
      <c r="B32" s="21" t="s">
        <v>95</v>
      </c>
      <c r="C32" s="21" t="s">
        <v>21</v>
      </c>
      <c r="D32" s="24">
        <v>1000</v>
      </c>
      <c r="E32" s="22">
        <v>1042.3108164</v>
      </c>
      <c r="F32" s="23">
        <v>0.86601239780412298</v>
      </c>
      <c r="G32" s="22">
        <v>7.1345999999999998</v>
      </c>
    </row>
    <row r="33" spans="1:9" x14ac:dyDescent="0.2">
      <c r="A33" s="21" t="s">
        <v>1286</v>
      </c>
      <c r="B33" s="21" t="s">
        <v>1287</v>
      </c>
      <c r="C33" s="21" t="s">
        <v>21</v>
      </c>
      <c r="D33" s="24">
        <v>50</v>
      </c>
      <c r="E33" s="22">
        <v>542.28408899999999</v>
      </c>
      <c r="F33" s="23">
        <v>0.45056113475626602</v>
      </c>
      <c r="G33" s="22">
        <v>6.84</v>
      </c>
    </row>
    <row r="34" spans="1:9" x14ac:dyDescent="0.2">
      <c r="A34" s="20" t="s">
        <v>27</v>
      </c>
      <c r="B34" s="20"/>
      <c r="C34" s="20"/>
      <c r="D34" s="20"/>
      <c r="E34" s="25">
        <f>SUM(E6:E33)</f>
        <v>98510.839314200013</v>
      </c>
      <c r="F34" s="26">
        <f>SUM(F6:F33)</f>
        <v>81.848530037174228</v>
      </c>
      <c r="G34" s="25"/>
      <c r="H34" s="14"/>
      <c r="I34" s="14"/>
    </row>
    <row r="35" spans="1:9" x14ac:dyDescent="0.2">
      <c r="A35" s="21"/>
      <c r="B35" s="21"/>
      <c r="C35" s="21"/>
      <c r="D35" s="21"/>
      <c r="E35" s="22"/>
      <c r="F35" s="23"/>
      <c r="G35" s="22"/>
    </row>
    <row r="36" spans="1:9" x14ac:dyDescent="0.2">
      <c r="A36" s="20" t="s">
        <v>28</v>
      </c>
      <c r="B36" s="21"/>
      <c r="C36" s="21"/>
      <c r="D36" s="21"/>
      <c r="E36" s="22"/>
      <c r="F36" s="23"/>
      <c r="G36" s="22"/>
    </row>
    <row r="37" spans="1:9" x14ac:dyDescent="0.2">
      <c r="A37" s="20" t="s">
        <v>29</v>
      </c>
      <c r="B37" s="21"/>
      <c r="C37" s="21"/>
      <c r="D37" s="21"/>
      <c r="E37" s="22"/>
      <c r="F37" s="23"/>
      <c r="G37" s="22"/>
    </row>
    <row r="38" spans="1:9" x14ac:dyDescent="0.2">
      <c r="A38" s="21" t="s">
        <v>1164</v>
      </c>
      <c r="B38" s="21" t="s">
        <v>1165</v>
      </c>
      <c r="C38" s="21" t="s">
        <v>32</v>
      </c>
      <c r="D38" s="24">
        <v>1000</v>
      </c>
      <c r="E38" s="22">
        <v>4919.6899999999996</v>
      </c>
      <c r="F38" s="23">
        <v>4.0875643486730704</v>
      </c>
      <c r="G38" s="22">
        <v>6.0799000000000003</v>
      </c>
    </row>
    <row r="39" spans="1:9" x14ac:dyDescent="0.2">
      <c r="A39" s="20" t="s">
        <v>27</v>
      </c>
      <c r="B39" s="20"/>
      <c r="C39" s="20"/>
      <c r="D39" s="20"/>
      <c r="E39" s="25">
        <f>SUM(E37:E38)</f>
        <v>4919.6899999999996</v>
      </c>
      <c r="F39" s="26">
        <f>SUM(F37:F38)</f>
        <v>4.0875643486730704</v>
      </c>
      <c r="G39" s="25"/>
      <c r="H39" s="14"/>
      <c r="I39" s="14"/>
    </row>
    <row r="40" spans="1:9" x14ac:dyDescent="0.2">
      <c r="A40" s="21"/>
      <c r="B40" s="21"/>
      <c r="C40" s="21"/>
      <c r="D40" s="21"/>
      <c r="E40" s="22"/>
      <c r="F40" s="23"/>
      <c r="G40" s="22"/>
    </row>
    <row r="41" spans="1:9" x14ac:dyDescent="0.2">
      <c r="A41" s="20" t="s">
        <v>34</v>
      </c>
      <c r="B41" s="21"/>
      <c r="C41" s="21"/>
      <c r="D41" s="21"/>
      <c r="E41" s="22"/>
      <c r="F41" s="23"/>
      <c r="G41" s="22"/>
    </row>
    <row r="42" spans="1:9" x14ac:dyDescent="0.2">
      <c r="A42" s="21" t="s">
        <v>61</v>
      </c>
      <c r="B42" s="21" t="s">
        <v>1450</v>
      </c>
      <c r="C42" s="21" t="s">
        <v>35</v>
      </c>
      <c r="D42" s="24">
        <v>3904500</v>
      </c>
      <c r="E42" s="22">
        <v>3850.854773</v>
      </c>
      <c r="F42" s="23">
        <v>3.19951392913626</v>
      </c>
      <c r="G42" s="22">
        <v>7.3824212512499896</v>
      </c>
    </row>
    <row r="43" spans="1:9" x14ac:dyDescent="0.2">
      <c r="A43" s="21" t="s">
        <v>71</v>
      </c>
      <c r="B43" s="21" t="s">
        <v>70</v>
      </c>
      <c r="C43" s="21" t="s">
        <v>35</v>
      </c>
      <c r="D43" s="24">
        <v>2600000</v>
      </c>
      <c r="E43" s="22">
        <v>2622.3045333</v>
      </c>
      <c r="F43" s="23">
        <v>2.1787629955710401</v>
      </c>
      <c r="G43" s="22">
        <v>6.6798873370124996</v>
      </c>
    </row>
    <row r="44" spans="1:9" x14ac:dyDescent="0.2">
      <c r="A44" s="21" t="s">
        <v>69</v>
      </c>
      <c r="B44" s="21" t="s">
        <v>68</v>
      </c>
      <c r="C44" s="21" t="s">
        <v>35</v>
      </c>
      <c r="D44" s="24">
        <v>2000000</v>
      </c>
      <c r="E44" s="22">
        <v>2077.3486667000002</v>
      </c>
      <c r="F44" s="23">
        <v>1.7259819927203699</v>
      </c>
      <c r="G44" s="22">
        <v>7.6274740449999996</v>
      </c>
    </row>
    <row r="45" spans="1:9" x14ac:dyDescent="0.2">
      <c r="A45" s="21" t="s">
        <v>73</v>
      </c>
      <c r="B45" s="21" t="s">
        <v>72</v>
      </c>
      <c r="C45" s="21" t="s">
        <v>35</v>
      </c>
      <c r="D45" s="24">
        <v>1700000</v>
      </c>
      <c r="E45" s="22">
        <v>1664.3034</v>
      </c>
      <c r="F45" s="23">
        <v>1.38279998195321</v>
      </c>
      <c r="G45" s="22">
        <v>7.5046702999999999</v>
      </c>
    </row>
    <row r="46" spans="1:9" x14ac:dyDescent="0.2">
      <c r="A46" s="21" t="s">
        <v>75</v>
      </c>
      <c r="B46" s="21" t="s">
        <v>74</v>
      </c>
      <c r="C46" s="21" t="s">
        <v>35</v>
      </c>
      <c r="D46" s="24">
        <v>52560</v>
      </c>
      <c r="E46" s="22">
        <v>52.791509300000001</v>
      </c>
      <c r="F46" s="23">
        <v>4.3862253785771702E-2</v>
      </c>
      <c r="G46" s="22">
        <v>7.4648035349999997</v>
      </c>
    </row>
    <row r="47" spans="1:9" x14ac:dyDescent="0.2">
      <c r="A47" s="21" t="s">
        <v>77</v>
      </c>
      <c r="B47" s="21" t="s">
        <v>76</v>
      </c>
      <c r="C47" s="21" t="s">
        <v>35</v>
      </c>
      <c r="D47" s="24">
        <v>50000</v>
      </c>
      <c r="E47" s="22">
        <v>50.030783300000003</v>
      </c>
      <c r="F47" s="23">
        <v>4.1568482191615401E-2</v>
      </c>
      <c r="G47" s="22">
        <v>7.5131061649999999</v>
      </c>
    </row>
    <row r="48" spans="1:9" x14ac:dyDescent="0.2">
      <c r="A48" s="21" t="s">
        <v>79</v>
      </c>
      <c r="B48" s="21" t="s">
        <v>78</v>
      </c>
      <c r="C48" s="21" t="s">
        <v>35</v>
      </c>
      <c r="D48" s="24">
        <v>41700</v>
      </c>
      <c r="E48" s="22">
        <v>40.341627099999997</v>
      </c>
      <c r="F48" s="23">
        <v>3.3518168157226101E-2</v>
      </c>
      <c r="G48" s="22">
        <v>7.5850179750000004</v>
      </c>
    </row>
    <row r="49" spans="1:9" x14ac:dyDescent="0.2">
      <c r="A49" s="21" t="s">
        <v>63</v>
      </c>
      <c r="B49" s="21" t="s">
        <v>62</v>
      </c>
      <c r="C49" s="21" t="s">
        <v>35</v>
      </c>
      <c r="D49" s="24">
        <v>37300</v>
      </c>
      <c r="E49" s="22">
        <v>37.810852500000003</v>
      </c>
      <c r="F49" s="23">
        <v>3.1415453549296E-2</v>
      </c>
      <c r="G49" s="22">
        <v>7.3272086066125004</v>
      </c>
    </row>
    <row r="50" spans="1:9" x14ac:dyDescent="0.2">
      <c r="A50" s="20" t="s">
        <v>27</v>
      </c>
      <c r="B50" s="20"/>
      <c r="C50" s="20"/>
      <c r="D50" s="20"/>
      <c r="E50" s="25">
        <f>SUM(E42:E49)</f>
        <v>10395.786145200002</v>
      </c>
      <c r="F50" s="26">
        <f>SUM(F42:F49)</f>
        <v>8.6374232570647909</v>
      </c>
      <c r="G50" s="25"/>
      <c r="H50" s="14"/>
      <c r="I50" s="14"/>
    </row>
    <row r="51" spans="1:9" x14ac:dyDescent="0.2">
      <c r="A51" s="21"/>
      <c r="B51" s="21"/>
      <c r="C51" s="21"/>
      <c r="D51" s="21"/>
      <c r="E51" s="22"/>
      <c r="F51" s="23"/>
      <c r="G51" s="22"/>
    </row>
    <row r="52" spans="1:9" x14ac:dyDescent="0.2">
      <c r="A52" s="20" t="s">
        <v>1438</v>
      </c>
      <c r="B52" s="21"/>
      <c r="C52" s="21"/>
      <c r="D52" s="21"/>
      <c r="E52" s="22"/>
      <c r="F52" s="23"/>
      <c r="G52" s="22"/>
    </row>
    <row r="53" spans="1:9" x14ac:dyDescent="0.2">
      <c r="A53" s="21" t="s">
        <v>1080</v>
      </c>
      <c r="B53" s="21" t="s">
        <v>1081</v>
      </c>
      <c r="C53" s="21" t="s">
        <v>1082</v>
      </c>
      <c r="D53" s="24">
        <v>2645.6950000000002</v>
      </c>
      <c r="E53" s="22">
        <v>301.226517</v>
      </c>
      <c r="F53" s="23">
        <v>0.25027649542230601</v>
      </c>
      <c r="G53" s="22">
        <v>5.62</v>
      </c>
    </row>
    <row r="54" spans="1:9" x14ac:dyDescent="0.2">
      <c r="A54" s="20" t="s">
        <v>27</v>
      </c>
      <c r="B54" s="20"/>
      <c r="C54" s="20"/>
      <c r="D54" s="20"/>
      <c r="E54" s="25">
        <f>SUM(E53:E53)</f>
        <v>301.226517</v>
      </c>
      <c r="F54" s="26">
        <f>SUM(F53:F53)</f>
        <v>0.25027649542230601</v>
      </c>
      <c r="G54" s="25"/>
      <c r="H54" s="14"/>
      <c r="I54" s="14"/>
    </row>
    <row r="55" spans="1:9" x14ac:dyDescent="0.2">
      <c r="A55" s="21"/>
      <c r="B55" s="21"/>
      <c r="C55" s="21"/>
      <c r="D55" s="21"/>
      <c r="E55" s="22"/>
      <c r="F55" s="23"/>
      <c r="G55" s="22"/>
    </row>
    <row r="56" spans="1:9" x14ac:dyDescent="0.2">
      <c r="A56" s="20" t="s">
        <v>37</v>
      </c>
      <c r="B56" s="20"/>
      <c r="C56" s="20"/>
      <c r="D56" s="20"/>
      <c r="E56" s="25">
        <f>E34+E39+E50+E54</f>
        <v>114127.54197640003</v>
      </c>
      <c r="F56" s="26">
        <f>F34+F39+F50+F54</f>
        <v>94.823794138334407</v>
      </c>
      <c r="G56" s="25"/>
      <c r="H56" s="14"/>
      <c r="I56" s="14"/>
    </row>
    <row r="57" spans="1:9" x14ac:dyDescent="0.2">
      <c r="A57" s="20"/>
      <c r="B57" s="20"/>
      <c r="C57" s="20"/>
      <c r="D57" s="20"/>
      <c r="E57" s="25"/>
      <c r="F57" s="26"/>
      <c r="G57" s="25"/>
      <c r="H57" s="14"/>
      <c r="I57" s="14"/>
    </row>
    <row r="58" spans="1:9" x14ac:dyDescent="0.2">
      <c r="A58" s="20" t="s">
        <v>337</v>
      </c>
      <c r="B58" s="20"/>
      <c r="C58" s="20"/>
      <c r="D58" s="20"/>
      <c r="E58" s="25">
        <v>16.040107940000002</v>
      </c>
      <c r="F58" s="26">
        <f>+E58/E62*100</f>
        <v>1.3327053811197843E-2</v>
      </c>
      <c r="G58" s="25"/>
      <c r="H58" s="14"/>
      <c r="I58" s="14"/>
    </row>
    <row r="59" spans="1:9" x14ac:dyDescent="0.2">
      <c r="A59" s="20"/>
      <c r="B59" s="20"/>
      <c r="C59" s="20"/>
      <c r="D59" s="20"/>
      <c r="E59" s="25"/>
      <c r="F59" s="26"/>
      <c r="G59" s="25"/>
      <c r="H59" s="14"/>
      <c r="I59" s="14"/>
    </row>
    <row r="60" spans="1:9" x14ac:dyDescent="0.2">
      <c r="A60" s="20" t="s">
        <v>39</v>
      </c>
      <c r="B60" s="20"/>
      <c r="C60" s="20"/>
      <c r="D60" s="20"/>
      <c r="E60" s="25">
        <f>E62-(E34+E39+E50+E54+E58)</f>
        <v>6213.9115315599774</v>
      </c>
      <c r="F60" s="26">
        <f>F62-(F34+F39+F50+F54+F58)</f>
        <v>5.1628788078543977</v>
      </c>
      <c r="G60" s="25"/>
      <c r="H60" s="14"/>
      <c r="I60" s="14"/>
    </row>
    <row r="61" spans="1:9" x14ac:dyDescent="0.2">
      <c r="A61" s="20"/>
      <c r="B61" s="20"/>
      <c r="C61" s="20"/>
      <c r="D61" s="20"/>
      <c r="E61" s="25"/>
      <c r="F61" s="26"/>
      <c r="G61" s="25"/>
      <c r="H61" s="14"/>
      <c r="I61" s="14"/>
    </row>
    <row r="62" spans="1:9" x14ac:dyDescent="0.2">
      <c r="A62" s="27" t="s">
        <v>38</v>
      </c>
      <c r="B62" s="27"/>
      <c r="C62" s="27"/>
      <c r="D62" s="27"/>
      <c r="E62" s="28">
        <v>120357.49361590001</v>
      </c>
      <c r="F62" s="29">
        <v>100</v>
      </c>
      <c r="G62" s="28"/>
      <c r="H62" s="14"/>
      <c r="I62" s="14"/>
    </row>
    <row r="64" spans="1:9" x14ac:dyDescent="0.2">
      <c r="A64" s="73" t="s">
        <v>1244</v>
      </c>
      <c r="B64" s="73"/>
      <c r="C64" s="73"/>
      <c r="D64" s="73"/>
      <c r="E64" s="74"/>
      <c r="F64" s="74"/>
      <c r="G64" s="74"/>
    </row>
    <row r="65" spans="1:7" x14ac:dyDescent="0.2">
      <c r="A65" s="75"/>
      <c r="B65" s="75"/>
      <c r="C65" s="75"/>
      <c r="D65" s="75"/>
      <c r="E65" s="26"/>
      <c r="F65" s="26"/>
      <c r="G65" s="26"/>
    </row>
    <row r="66" spans="1:7" x14ac:dyDescent="0.2">
      <c r="A66" s="76" t="s">
        <v>1245</v>
      </c>
      <c r="B66" s="77"/>
      <c r="C66" s="75"/>
      <c r="D66" s="75"/>
      <c r="E66" s="78" t="s">
        <v>1246</v>
      </c>
      <c r="F66" s="76" t="s">
        <v>3</v>
      </c>
      <c r="G66" s="26"/>
    </row>
    <row r="67" spans="1:7" x14ac:dyDescent="0.2">
      <c r="A67" s="77" t="s">
        <v>1288</v>
      </c>
      <c r="B67" s="77"/>
      <c r="C67" s="75"/>
      <c r="D67" s="75"/>
      <c r="E67" s="23">
        <v>1500</v>
      </c>
      <c r="F67" s="23">
        <f>E67/$E$62*100</f>
        <v>1.2462871691122024</v>
      </c>
      <c r="G67" s="26"/>
    </row>
    <row r="68" spans="1:7" x14ac:dyDescent="0.2">
      <c r="A68" s="77" t="s">
        <v>1288</v>
      </c>
      <c r="B68" s="77"/>
      <c r="C68" s="75"/>
      <c r="D68" s="75"/>
      <c r="E68" s="23">
        <v>2500</v>
      </c>
      <c r="F68" s="23">
        <f t="shared" ref="F68:F73" si="0">E68/$E$62*100</f>
        <v>2.0771452818536709</v>
      </c>
      <c r="G68" s="26"/>
    </row>
    <row r="69" spans="1:7" x14ac:dyDescent="0.2">
      <c r="A69" s="77" t="s">
        <v>1288</v>
      </c>
      <c r="B69" s="77"/>
      <c r="C69" s="75"/>
      <c r="D69" s="75"/>
      <c r="E69" s="23">
        <v>1000</v>
      </c>
      <c r="F69" s="23">
        <f t="shared" si="0"/>
        <v>0.83085811274146837</v>
      </c>
      <c r="G69" s="26"/>
    </row>
    <row r="70" spans="1:7" x14ac:dyDescent="0.2">
      <c r="A70" s="77" t="s">
        <v>1288</v>
      </c>
      <c r="B70" s="77"/>
      <c r="C70" s="75"/>
      <c r="D70" s="75"/>
      <c r="E70" s="23">
        <v>2000</v>
      </c>
      <c r="F70" s="23">
        <f t="shared" si="0"/>
        <v>1.6617162254829367</v>
      </c>
      <c r="G70" s="26"/>
    </row>
    <row r="71" spans="1:7" x14ac:dyDescent="0.2">
      <c r="A71" s="77" t="s">
        <v>1247</v>
      </c>
      <c r="B71" s="77"/>
      <c r="C71" s="75"/>
      <c r="D71" s="75"/>
      <c r="E71" s="23">
        <v>2500</v>
      </c>
      <c r="F71" s="23">
        <f t="shared" si="0"/>
        <v>2.0771452818536709</v>
      </c>
      <c r="G71" s="26"/>
    </row>
    <row r="72" spans="1:7" x14ac:dyDescent="0.2">
      <c r="A72" s="77" t="s">
        <v>1247</v>
      </c>
      <c r="B72" s="77"/>
      <c r="C72" s="75"/>
      <c r="D72" s="75"/>
      <c r="E72" s="23">
        <v>6500</v>
      </c>
      <c r="F72" s="23">
        <f t="shared" si="0"/>
        <v>5.4005777328195439</v>
      </c>
      <c r="G72" s="26"/>
    </row>
    <row r="73" spans="1:7" x14ac:dyDescent="0.2">
      <c r="A73" s="77" t="s">
        <v>1247</v>
      </c>
      <c r="B73" s="77"/>
      <c r="C73" s="81"/>
      <c r="D73" s="87"/>
      <c r="E73" s="23">
        <v>2500</v>
      </c>
      <c r="F73" s="23">
        <f t="shared" si="0"/>
        <v>2.0771452818536709</v>
      </c>
      <c r="G73" s="26"/>
    </row>
    <row r="74" spans="1:7" x14ac:dyDescent="0.2">
      <c r="A74" s="83" t="s">
        <v>1248</v>
      </c>
      <c r="B74" s="84"/>
      <c r="C74" s="84"/>
      <c r="D74" s="83"/>
      <c r="E74" s="85">
        <f>SUM(E67:E73)</f>
        <v>18500</v>
      </c>
      <c r="F74" s="85">
        <f>SUM(F67:F73)</f>
        <v>15.370875085717163</v>
      </c>
      <c r="G74" s="29"/>
    </row>
    <row r="75" spans="1:7" x14ac:dyDescent="0.2">
      <c r="A75" s="7" t="s">
        <v>1498</v>
      </c>
    </row>
    <row r="77" spans="1:7" x14ac:dyDescent="0.2">
      <c r="A77" s="14" t="s">
        <v>40</v>
      </c>
    </row>
    <row r="78" spans="1:7" x14ac:dyDescent="0.2">
      <c r="A78" s="14" t="s">
        <v>1439</v>
      </c>
    </row>
    <row r="79" spans="1:7" x14ac:dyDescent="0.2">
      <c r="A79" s="14"/>
    </row>
    <row r="80" spans="1:7" ht="36" customHeight="1" x14ac:dyDescent="0.2">
      <c r="A80" s="114" t="s">
        <v>1579</v>
      </c>
      <c r="B80" s="114"/>
      <c r="C80" s="114"/>
      <c r="D80" s="114"/>
      <c r="E80" s="114"/>
      <c r="F80" s="114"/>
      <c r="G80" s="114"/>
    </row>
    <row r="81" spans="1:4" x14ac:dyDescent="0.2">
      <c r="A81" s="14"/>
    </row>
    <row r="82" spans="1:4" x14ac:dyDescent="0.2">
      <c r="A82" s="14" t="s">
        <v>41</v>
      </c>
    </row>
    <row r="83" spans="1:4" x14ac:dyDescent="0.2">
      <c r="A83" s="14" t="s">
        <v>42</v>
      </c>
    </row>
    <row r="84" spans="1:4" x14ac:dyDescent="0.2">
      <c r="A84" s="14" t="s">
        <v>43</v>
      </c>
      <c r="B84" s="14"/>
      <c r="C84" s="14" t="s">
        <v>987</v>
      </c>
      <c r="D84" s="14" t="s">
        <v>44</v>
      </c>
    </row>
    <row r="85" spans="1:4" x14ac:dyDescent="0.2">
      <c r="A85" s="7" t="s">
        <v>46</v>
      </c>
      <c r="C85" s="31">
        <v>96.1892</v>
      </c>
      <c r="D85" s="31">
        <v>101.26519999999999</v>
      </c>
    </row>
    <row r="86" spans="1:4" x14ac:dyDescent="0.2">
      <c r="A86" s="7" t="s">
        <v>97</v>
      </c>
      <c r="C86" s="31">
        <v>15.081099999999999</v>
      </c>
      <c r="D86" s="31">
        <v>15.339700000000001</v>
      </c>
    </row>
    <row r="87" spans="1:4" x14ac:dyDescent="0.2">
      <c r="A87" s="7" t="s">
        <v>98</v>
      </c>
      <c r="C87" s="31">
        <v>11.8576</v>
      </c>
      <c r="D87" s="31">
        <v>12.044600000000001</v>
      </c>
    </row>
    <row r="88" spans="1:4" x14ac:dyDescent="0.2">
      <c r="A88" s="7" t="s">
        <v>1289</v>
      </c>
      <c r="C88" s="31">
        <v>12.4122</v>
      </c>
      <c r="D88" s="31">
        <v>12.5161</v>
      </c>
    </row>
    <row r="89" spans="1:4" x14ac:dyDescent="0.2">
      <c r="A89" s="7" t="s">
        <v>1290</v>
      </c>
      <c r="C89" s="31">
        <v>16.4206</v>
      </c>
      <c r="D89" s="31">
        <v>17.287099999999999</v>
      </c>
    </row>
    <row r="90" spans="1:4" x14ac:dyDescent="0.2">
      <c r="A90" s="7" t="s">
        <v>48</v>
      </c>
      <c r="C90" s="31">
        <v>104.01349999999999</v>
      </c>
      <c r="D90" s="31">
        <v>109.8181</v>
      </c>
    </row>
    <row r="91" spans="1:4" x14ac:dyDescent="0.2">
      <c r="A91" s="7" t="s">
        <v>99</v>
      </c>
      <c r="C91" s="31">
        <v>16.935600000000001</v>
      </c>
      <c r="D91" s="31">
        <v>17.222000000000001</v>
      </c>
    </row>
    <row r="92" spans="1:4" x14ac:dyDescent="0.2">
      <c r="A92" s="7" t="s">
        <v>100</v>
      </c>
      <c r="C92" s="31">
        <v>13.4773</v>
      </c>
      <c r="D92" s="31">
        <v>13.700100000000001</v>
      </c>
    </row>
    <row r="93" spans="1:4" x14ac:dyDescent="0.2">
      <c r="A93" s="7" t="s">
        <v>1291</v>
      </c>
      <c r="C93" s="31">
        <v>14.598800000000001</v>
      </c>
      <c r="D93" s="31">
        <v>14.754</v>
      </c>
    </row>
    <row r="94" spans="1:4" x14ac:dyDescent="0.2">
      <c r="A94" s="7" t="s">
        <v>1292</v>
      </c>
      <c r="C94" s="31">
        <v>18.410699999999999</v>
      </c>
      <c r="D94" s="31">
        <v>19.437899999999999</v>
      </c>
    </row>
    <row r="96" spans="1:4" x14ac:dyDescent="0.2">
      <c r="A96" s="7" t="s">
        <v>988</v>
      </c>
    </row>
    <row r="98" spans="1:3" x14ac:dyDescent="0.2">
      <c r="A98" s="14" t="s">
        <v>50</v>
      </c>
    </row>
    <row r="99" spans="1:3" x14ac:dyDescent="0.2">
      <c r="A99" s="112" t="s">
        <v>51</v>
      </c>
      <c r="B99" s="113"/>
      <c r="C99" s="32" t="s">
        <v>52</v>
      </c>
    </row>
    <row r="100" spans="1:3" x14ac:dyDescent="0.2">
      <c r="A100" s="108" t="s">
        <v>97</v>
      </c>
      <c r="B100" s="109"/>
      <c r="C100" s="33">
        <v>0.53</v>
      </c>
    </row>
    <row r="101" spans="1:3" x14ac:dyDescent="0.2">
      <c r="A101" s="108" t="s">
        <v>98</v>
      </c>
      <c r="B101" s="109"/>
      <c r="C101" s="33">
        <v>0.435</v>
      </c>
    </row>
    <row r="102" spans="1:3" x14ac:dyDescent="0.2">
      <c r="A102" s="108" t="s">
        <v>1289</v>
      </c>
      <c r="B102" s="109"/>
      <c r="C102" s="33">
        <v>0.55000000000000004</v>
      </c>
    </row>
    <row r="103" spans="1:3" x14ac:dyDescent="0.2">
      <c r="A103" s="108" t="s">
        <v>99</v>
      </c>
      <c r="B103" s="109"/>
      <c r="C103" s="33">
        <v>0.65</v>
      </c>
    </row>
    <row r="104" spans="1:3" x14ac:dyDescent="0.2">
      <c r="A104" s="108" t="s">
        <v>100</v>
      </c>
      <c r="B104" s="109"/>
      <c r="C104" s="33">
        <v>0.52500000000000002</v>
      </c>
    </row>
    <row r="105" spans="1:3" x14ac:dyDescent="0.2">
      <c r="A105" s="108" t="s">
        <v>1291</v>
      </c>
      <c r="B105" s="109"/>
      <c r="C105" s="33">
        <v>0.66</v>
      </c>
    </row>
    <row r="106" spans="1:3" x14ac:dyDescent="0.2">
      <c r="A106" s="7" t="s">
        <v>53</v>
      </c>
    </row>
    <row r="107" spans="1:3" x14ac:dyDescent="0.2">
      <c r="A107" s="7" t="s">
        <v>54</v>
      </c>
    </row>
    <row r="109" spans="1:3" x14ac:dyDescent="0.2">
      <c r="A109" s="56" t="s">
        <v>1250</v>
      </c>
    </row>
    <row r="110" spans="1:3" x14ac:dyDescent="0.2">
      <c r="A110" s="56"/>
    </row>
    <row r="111" spans="1:3" x14ac:dyDescent="0.2">
      <c r="A111" s="57" t="s">
        <v>1293</v>
      </c>
    </row>
    <row r="112" spans="1:3" x14ac:dyDescent="0.2">
      <c r="A112" s="57" t="s">
        <v>1294</v>
      </c>
    </row>
    <row r="114" spans="1:9" x14ac:dyDescent="0.2">
      <c r="A114" s="14" t="s">
        <v>282</v>
      </c>
      <c r="D114" s="34">
        <v>4.1836871379094998</v>
      </c>
      <c r="E114" s="10" t="s">
        <v>55</v>
      </c>
    </row>
    <row r="116" spans="1:9" x14ac:dyDescent="0.2">
      <c r="A116" s="14" t="s">
        <v>1420</v>
      </c>
      <c r="D116" s="30" t="s">
        <v>56</v>
      </c>
    </row>
    <row r="118" spans="1:9" x14ac:dyDescent="0.2">
      <c r="A118" s="56" t="s">
        <v>1253</v>
      </c>
      <c r="B118" s="57"/>
      <c r="C118" s="57"/>
      <c r="D118" s="57"/>
      <c r="E118" s="11"/>
      <c r="G118" s="11"/>
      <c r="H118" s="57"/>
      <c r="I118" s="57"/>
    </row>
    <row r="119" spans="1:9" x14ac:dyDescent="0.2">
      <c r="A119" s="56"/>
      <c r="B119" s="57"/>
      <c r="C119" s="57"/>
      <c r="D119" s="57"/>
      <c r="E119" s="11"/>
      <c r="G119" s="11"/>
      <c r="H119" s="57"/>
      <c r="I119" s="57"/>
    </row>
    <row r="120" spans="1:9" x14ac:dyDescent="0.2">
      <c r="A120" s="56" t="s">
        <v>993</v>
      </c>
      <c r="B120" s="57"/>
      <c r="C120" s="57"/>
      <c r="D120" s="57"/>
      <c r="E120" s="11"/>
      <c r="G120" s="11"/>
      <c r="H120" s="57"/>
      <c r="I120" s="57"/>
    </row>
    <row r="121" spans="1:9" x14ac:dyDescent="0.2">
      <c r="A121" s="66"/>
      <c r="B121" s="57"/>
      <c r="C121" s="57"/>
      <c r="D121" s="57"/>
      <c r="E121" s="11"/>
      <c r="G121" s="11"/>
      <c r="H121" s="57"/>
      <c r="I121" s="57"/>
    </row>
    <row r="122" spans="1:9" x14ac:dyDescent="0.2">
      <c r="A122" s="57"/>
      <c r="B122" s="57"/>
      <c r="C122" s="57"/>
      <c r="D122" s="57"/>
      <c r="E122" s="11"/>
      <c r="G122" s="11"/>
      <c r="H122" s="57"/>
      <c r="I122" s="57"/>
    </row>
    <row r="123" spans="1:9" x14ac:dyDescent="0.2">
      <c r="A123" s="57"/>
      <c r="B123" s="57"/>
      <c r="C123" s="57"/>
      <c r="D123" s="57"/>
      <c r="E123" s="11"/>
      <c r="G123" s="11"/>
      <c r="H123" s="57"/>
      <c r="I123" s="57"/>
    </row>
    <row r="124" spans="1:9" x14ac:dyDescent="0.2">
      <c r="A124" s="57"/>
      <c r="B124" s="57"/>
      <c r="C124" s="57"/>
      <c r="D124" s="57"/>
      <c r="E124" s="11"/>
      <c r="G124" s="11"/>
      <c r="H124" s="57"/>
      <c r="I124" s="57"/>
    </row>
    <row r="125" spans="1:9" x14ac:dyDescent="0.2">
      <c r="A125" s="57"/>
      <c r="B125" s="57"/>
      <c r="C125" s="57"/>
      <c r="D125" s="57"/>
      <c r="E125" s="11"/>
      <c r="G125" s="11"/>
      <c r="H125" s="57"/>
      <c r="I125" s="57"/>
    </row>
    <row r="126" spans="1:9" x14ac:dyDescent="0.2">
      <c r="A126" s="57"/>
      <c r="B126" s="57"/>
      <c r="C126" s="57"/>
      <c r="D126" s="57"/>
      <c r="E126" s="11"/>
      <c r="G126" s="11"/>
      <c r="H126" s="57"/>
      <c r="I126" s="57"/>
    </row>
    <row r="127" spans="1:9" x14ac:dyDescent="0.2">
      <c r="A127" s="57"/>
      <c r="B127" s="57"/>
      <c r="C127" s="57"/>
      <c r="D127" s="57"/>
      <c r="E127" s="11"/>
      <c r="G127" s="11"/>
      <c r="H127" s="57"/>
      <c r="I127" s="57"/>
    </row>
    <row r="128" spans="1:9" x14ac:dyDescent="0.2">
      <c r="A128" s="57"/>
      <c r="B128" s="57"/>
      <c r="C128" s="57"/>
      <c r="D128" s="57"/>
      <c r="E128" s="11"/>
      <c r="G128" s="11"/>
      <c r="H128" s="57"/>
      <c r="I128" s="57"/>
    </row>
    <row r="129" spans="1:9" x14ac:dyDescent="0.2">
      <c r="A129" s="57"/>
      <c r="B129" s="57"/>
      <c r="C129" s="57"/>
      <c r="D129" s="57"/>
      <c r="E129" s="11"/>
      <c r="G129" s="11"/>
      <c r="H129" s="57"/>
      <c r="I129" s="57"/>
    </row>
    <row r="130" spans="1:9" x14ac:dyDescent="0.2">
      <c r="A130" s="57"/>
      <c r="B130" s="57"/>
      <c r="C130" s="57"/>
      <c r="D130" s="57"/>
      <c r="E130" s="11"/>
      <c r="G130" s="11"/>
      <c r="H130" s="57"/>
      <c r="I130" s="57"/>
    </row>
    <row r="131" spans="1:9" x14ac:dyDescent="0.2">
      <c r="A131" s="57"/>
      <c r="B131" s="57"/>
      <c r="C131" s="57"/>
      <c r="D131" s="57"/>
      <c r="E131" s="11"/>
      <c r="G131" s="11"/>
      <c r="H131" s="57"/>
      <c r="I131" s="57"/>
    </row>
    <row r="132" spans="1:9" x14ac:dyDescent="0.2">
      <c r="A132" s="57"/>
      <c r="B132" s="57"/>
      <c r="C132" s="57"/>
      <c r="D132" s="57"/>
      <c r="E132" s="11"/>
      <c r="G132" s="11"/>
      <c r="H132" s="57"/>
      <c r="I132" s="57"/>
    </row>
    <row r="133" spans="1:9" x14ac:dyDescent="0.2">
      <c r="A133" s="57"/>
      <c r="B133" s="57"/>
      <c r="C133" s="57"/>
      <c r="D133" s="57"/>
      <c r="E133" s="11"/>
      <c r="G133" s="11"/>
      <c r="H133" s="57"/>
      <c r="I133" s="57"/>
    </row>
    <row r="134" spans="1:9" x14ac:dyDescent="0.2">
      <c r="A134" s="57"/>
      <c r="B134" s="57"/>
      <c r="C134" s="57"/>
      <c r="D134" s="57"/>
      <c r="E134" s="11"/>
      <c r="G134" s="11"/>
      <c r="H134" s="57"/>
      <c r="I134" s="57"/>
    </row>
    <row r="135" spans="1:9" x14ac:dyDescent="0.2">
      <c r="A135" s="57"/>
      <c r="B135" s="57"/>
      <c r="C135" s="57"/>
      <c r="D135" s="57"/>
      <c r="E135" s="11"/>
      <c r="G135" s="11"/>
      <c r="H135" s="57"/>
      <c r="I135" s="57"/>
    </row>
    <row r="136" spans="1:9" x14ac:dyDescent="0.2">
      <c r="A136" s="56" t="s">
        <v>1295</v>
      </c>
      <c r="B136" s="57"/>
      <c r="C136" s="57"/>
      <c r="D136" s="57"/>
      <c r="E136" s="11"/>
      <c r="G136" s="11"/>
      <c r="H136" s="57"/>
      <c r="I136" s="57"/>
    </row>
    <row r="137" spans="1:9" x14ac:dyDescent="0.2">
      <c r="A137" s="57"/>
      <c r="B137" s="57"/>
      <c r="C137" s="57"/>
      <c r="D137" s="57"/>
      <c r="E137" s="11"/>
      <c r="G137" s="11"/>
      <c r="H137" s="57"/>
      <c r="I137" s="57"/>
    </row>
    <row r="138" spans="1:9" x14ac:dyDescent="0.2">
      <c r="A138" s="56" t="s">
        <v>994</v>
      </c>
      <c r="B138" s="57"/>
      <c r="C138" s="57"/>
      <c r="D138" s="57"/>
      <c r="E138" s="11"/>
      <c r="G138" s="11"/>
      <c r="H138" s="57"/>
      <c r="I138" s="57"/>
    </row>
    <row r="139" spans="1:9" x14ac:dyDescent="0.2">
      <c r="A139" s="57"/>
      <c r="B139" s="57"/>
      <c r="C139" s="57"/>
      <c r="D139" s="57"/>
      <c r="E139" s="11"/>
      <c r="G139" s="11"/>
      <c r="H139" s="57"/>
      <c r="I139" s="57"/>
    </row>
    <row r="140" spans="1:9" x14ac:dyDescent="0.2">
      <c r="A140" s="57"/>
      <c r="B140" s="57"/>
      <c r="C140" s="57"/>
      <c r="D140" s="57"/>
      <c r="E140" s="11"/>
      <c r="G140" s="11"/>
      <c r="H140" s="57"/>
      <c r="I140" s="57"/>
    </row>
    <row r="141" spans="1:9" x14ac:dyDescent="0.2">
      <c r="A141" s="57"/>
      <c r="B141" s="57"/>
      <c r="C141" s="57"/>
      <c r="D141" s="57"/>
      <c r="E141" s="11"/>
      <c r="G141" s="11"/>
      <c r="H141" s="57"/>
      <c r="I141" s="57"/>
    </row>
    <row r="142" spans="1:9" x14ac:dyDescent="0.2">
      <c r="A142" s="57"/>
      <c r="B142" s="57"/>
      <c r="C142" s="57"/>
      <c r="D142" s="57"/>
      <c r="E142" s="11"/>
      <c r="G142" s="11"/>
      <c r="H142" s="57"/>
      <c r="I142" s="57"/>
    </row>
    <row r="143" spans="1:9" x14ac:dyDescent="0.2">
      <c r="A143" s="57"/>
      <c r="B143" s="57"/>
      <c r="C143" s="57"/>
      <c r="D143" s="57"/>
      <c r="E143" s="11"/>
      <c r="G143" s="11"/>
      <c r="H143" s="57"/>
      <c r="I143" s="57"/>
    </row>
    <row r="144" spans="1:9" x14ac:dyDescent="0.2">
      <c r="A144" s="57"/>
      <c r="B144" s="57"/>
      <c r="C144" s="57"/>
      <c r="D144" s="57"/>
      <c r="E144" s="11"/>
      <c r="G144" s="11"/>
      <c r="H144" s="57"/>
      <c r="I144" s="57"/>
    </row>
    <row r="145" spans="1:9" x14ac:dyDescent="0.2">
      <c r="A145" s="57"/>
      <c r="B145" s="57"/>
      <c r="C145" s="57"/>
      <c r="D145" s="57"/>
      <c r="E145" s="11"/>
      <c r="G145" s="11"/>
      <c r="H145" s="57"/>
      <c r="I145" s="57"/>
    </row>
    <row r="146" spans="1:9" x14ac:dyDescent="0.2">
      <c r="A146" s="57"/>
      <c r="B146" s="57"/>
      <c r="C146" s="57"/>
      <c r="D146" s="57"/>
      <c r="E146" s="11"/>
      <c r="G146" s="11"/>
      <c r="H146" s="57"/>
      <c r="I146" s="57"/>
    </row>
    <row r="147" spans="1:9" x14ac:dyDescent="0.2">
      <c r="A147" s="57"/>
      <c r="B147" s="57"/>
      <c r="C147" s="57"/>
      <c r="D147" s="57"/>
      <c r="E147" s="11"/>
      <c r="G147" s="11"/>
      <c r="H147" s="57"/>
      <c r="I147" s="57"/>
    </row>
    <row r="148" spans="1:9" x14ac:dyDescent="0.2">
      <c r="A148" s="57"/>
      <c r="B148" s="57"/>
      <c r="C148" s="57"/>
      <c r="D148" s="57"/>
      <c r="E148" s="11"/>
      <c r="G148" s="11"/>
      <c r="H148" s="57"/>
      <c r="I148" s="57"/>
    </row>
    <row r="149" spans="1:9" x14ac:dyDescent="0.2">
      <c r="A149" s="57"/>
      <c r="B149" s="57"/>
      <c r="C149" s="57"/>
      <c r="D149" s="57"/>
      <c r="E149" s="11"/>
      <c r="G149" s="11"/>
      <c r="H149" s="57"/>
      <c r="I149" s="57"/>
    </row>
    <row r="150" spans="1:9" x14ac:dyDescent="0.2">
      <c r="A150" s="57"/>
      <c r="B150" s="57"/>
      <c r="C150" s="57"/>
      <c r="D150" s="57"/>
      <c r="E150" s="11"/>
      <c r="G150" s="11"/>
      <c r="H150" s="57"/>
      <c r="I150" s="57"/>
    </row>
    <row r="151" spans="1:9" x14ac:dyDescent="0.2">
      <c r="A151" s="57"/>
      <c r="B151" s="57"/>
      <c r="C151" s="57"/>
      <c r="D151" s="57"/>
      <c r="E151" s="11"/>
      <c r="G151" s="11"/>
      <c r="H151" s="57"/>
      <c r="I151" s="57"/>
    </row>
    <row r="152" spans="1:9" x14ac:dyDescent="0.2">
      <c r="A152" s="57"/>
      <c r="B152" s="57"/>
      <c r="C152" s="57"/>
      <c r="D152" s="57"/>
      <c r="E152" s="11"/>
      <c r="G152" s="11"/>
      <c r="H152" s="57"/>
      <c r="I152" s="57"/>
    </row>
    <row r="153" spans="1:9" x14ac:dyDescent="0.2">
      <c r="A153" s="57"/>
      <c r="B153" s="57"/>
      <c r="C153" s="57"/>
      <c r="D153" s="57"/>
      <c r="E153" s="11"/>
      <c r="G153" s="11"/>
      <c r="H153" s="57"/>
      <c r="I153" s="57"/>
    </row>
    <row r="154" spans="1:9" x14ac:dyDescent="0.2">
      <c r="A154" s="57" t="s">
        <v>992</v>
      </c>
      <c r="B154" s="57"/>
      <c r="C154" s="57"/>
      <c r="D154" s="57"/>
      <c r="E154" s="11"/>
      <c r="G154" s="11"/>
      <c r="H154" s="57"/>
      <c r="I154" s="57"/>
    </row>
    <row r="155" spans="1:9" x14ac:dyDescent="0.2">
      <c r="A155" s="57"/>
      <c r="B155" s="57"/>
      <c r="C155" s="57"/>
      <c r="D155" s="57"/>
      <c r="E155" s="11"/>
      <c r="G155" s="11"/>
      <c r="H155" s="57"/>
      <c r="I155" s="57"/>
    </row>
    <row r="156" spans="1:9" x14ac:dyDescent="0.2">
      <c r="A156" s="57"/>
      <c r="B156" s="57"/>
      <c r="C156" s="57"/>
      <c r="D156" s="57"/>
      <c r="E156" s="11"/>
      <c r="G156" s="11"/>
      <c r="H156" s="57"/>
      <c r="I156" s="57"/>
    </row>
    <row r="157" spans="1:9" x14ac:dyDescent="0.2">
      <c r="A157" s="57"/>
      <c r="B157" s="57"/>
      <c r="C157" s="57"/>
      <c r="D157" s="57"/>
      <c r="E157" s="11"/>
      <c r="G157" s="11"/>
      <c r="H157" s="57"/>
      <c r="I157" s="57"/>
    </row>
    <row r="158" spans="1:9" x14ac:dyDescent="0.2">
      <c r="A158" s="66"/>
      <c r="B158" s="57"/>
      <c r="C158" s="57"/>
      <c r="D158" s="57"/>
      <c r="E158" s="11"/>
      <c r="G158" s="11"/>
      <c r="H158" s="57"/>
      <c r="I158" s="57"/>
    </row>
    <row r="159" spans="1:9" x14ac:dyDescent="0.2">
      <c r="A159" s="57"/>
      <c r="B159" s="57"/>
      <c r="C159" s="57"/>
      <c r="D159" s="57"/>
      <c r="E159" s="11"/>
      <c r="G159" s="11"/>
      <c r="H159" s="57"/>
      <c r="I159" s="57"/>
    </row>
    <row r="160" spans="1:9" x14ac:dyDescent="0.2">
      <c r="A160" s="57"/>
      <c r="B160" s="57"/>
      <c r="C160" s="57"/>
      <c r="D160" s="57"/>
      <c r="E160" s="11"/>
      <c r="G160" s="11"/>
      <c r="H160" s="57"/>
      <c r="I160" s="57"/>
    </row>
    <row r="161" spans="1:9" x14ac:dyDescent="0.2">
      <c r="A161" s="57"/>
      <c r="B161" s="57"/>
      <c r="C161" s="57"/>
      <c r="D161" s="57"/>
      <c r="E161" s="11"/>
      <c r="G161" s="11"/>
      <c r="H161" s="57"/>
      <c r="I161" s="57"/>
    </row>
    <row r="162" spans="1:9" x14ac:dyDescent="0.2">
      <c r="A162" s="57"/>
      <c r="B162" s="57"/>
      <c r="C162" s="57"/>
      <c r="D162" s="57"/>
      <c r="E162" s="11"/>
      <c r="G162" s="11"/>
      <c r="H162" s="57"/>
      <c r="I162" s="57"/>
    </row>
    <row r="163" spans="1:9" x14ac:dyDescent="0.2">
      <c r="A163" s="57"/>
      <c r="B163" s="57"/>
      <c r="C163" s="57"/>
      <c r="D163" s="57"/>
      <c r="E163" s="11"/>
      <c r="G163" s="11"/>
      <c r="H163" s="57"/>
      <c r="I163" s="57"/>
    </row>
    <row r="164" spans="1:9" x14ac:dyDescent="0.2">
      <c r="A164" s="57"/>
      <c r="B164" s="57"/>
      <c r="C164" s="57"/>
      <c r="D164" s="57"/>
      <c r="E164" s="11"/>
      <c r="G164" s="11"/>
      <c r="H164" s="57"/>
      <c r="I164" s="57"/>
    </row>
    <row r="165" spans="1:9" x14ac:dyDescent="0.2">
      <c r="A165" s="57"/>
      <c r="B165" s="57"/>
      <c r="C165" s="57"/>
      <c r="D165" s="57"/>
      <c r="E165" s="11"/>
      <c r="G165" s="11"/>
      <c r="H165" s="57"/>
      <c r="I165" s="57"/>
    </row>
    <row r="166" spans="1:9" x14ac:dyDescent="0.2">
      <c r="A166" s="57"/>
      <c r="B166" s="57"/>
      <c r="C166" s="57"/>
      <c r="D166" s="57"/>
      <c r="E166" s="11"/>
      <c r="G166" s="11"/>
      <c r="H166" s="57"/>
      <c r="I166" s="57"/>
    </row>
    <row r="167" spans="1:9" x14ac:dyDescent="0.2">
      <c r="A167" s="57"/>
      <c r="B167" s="57"/>
      <c r="C167" s="57"/>
      <c r="D167" s="57"/>
      <c r="E167" s="11"/>
      <c r="G167" s="11"/>
      <c r="H167" s="57"/>
      <c r="I167" s="57"/>
    </row>
    <row r="168" spans="1:9" x14ac:dyDescent="0.2">
      <c r="A168" s="57"/>
      <c r="B168" s="57"/>
      <c r="C168" s="57"/>
      <c r="D168" s="57"/>
      <c r="E168" s="11"/>
      <c r="G168" s="11"/>
      <c r="H168" s="57"/>
      <c r="I168" s="57"/>
    </row>
    <row r="169" spans="1:9" x14ac:dyDescent="0.2">
      <c r="A169" s="57"/>
      <c r="B169" s="57"/>
      <c r="C169" s="57"/>
      <c r="D169" s="57"/>
      <c r="E169" s="11"/>
      <c r="G169" s="11"/>
      <c r="H169" s="57"/>
      <c r="I169" s="57"/>
    </row>
    <row r="170" spans="1:9" x14ac:dyDescent="0.2">
      <c r="A170" s="57"/>
      <c r="B170" s="57"/>
      <c r="C170" s="57"/>
      <c r="D170" s="57"/>
      <c r="E170" s="11"/>
      <c r="G170" s="11"/>
      <c r="H170" s="57"/>
      <c r="I170" s="57"/>
    </row>
    <row r="171" spans="1:9" x14ac:dyDescent="0.2">
      <c r="A171" s="57"/>
      <c r="B171" s="57"/>
      <c r="C171" s="57"/>
      <c r="D171" s="57"/>
      <c r="E171" s="11"/>
      <c r="G171" s="11"/>
      <c r="H171" s="57"/>
      <c r="I171" s="57"/>
    </row>
    <row r="172" spans="1:9" x14ac:dyDescent="0.2">
      <c r="A172" s="57"/>
      <c r="B172" s="57"/>
      <c r="C172" s="57"/>
      <c r="D172" s="57"/>
      <c r="E172" s="11"/>
      <c r="G172" s="11"/>
      <c r="H172" s="57"/>
      <c r="I172" s="57"/>
    </row>
    <row r="173" spans="1:9" x14ac:dyDescent="0.2">
      <c r="A173" s="57"/>
      <c r="B173" s="57"/>
      <c r="C173" s="57"/>
      <c r="D173" s="57"/>
      <c r="E173" s="11"/>
      <c r="G173" s="11"/>
      <c r="H173" s="57"/>
      <c r="I173" s="57"/>
    </row>
    <row r="174" spans="1:9" x14ac:dyDescent="0.2">
      <c r="A174" s="57"/>
      <c r="B174" s="57"/>
      <c r="C174" s="57"/>
      <c r="D174" s="57"/>
      <c r="E174" s="11"/>
      <c r="G174" s="11"/>
      <c r="H174" s="57"/>
      <c r="I174" s="57"/>
    </row>
    <row r="175" spans="1:9" x14ac:dyDescent="0.2">
      <c r="A175" s="57"/>
      <c r="B175" s="57"/>
      <c r="C175" s="57"/>
      <c r="D175" s="57"/>
      <c r="E175" s="11"/>
      <c r="G175" s="11"/>
      <c r="H175" s="57"/>
      <c r="I175" s="57"/>
    </row>
    <row r="176" spans="1:9" x14ac:dyDescent="0.2">
      <c r="A176" s="57"/>
      <c r="B176" s="57"/>
      <c r="C176" s="57"/>
      <c r="D176" s="57"/>
      <c r="E176" s="11"/>
      <c r="G176" s="11"/>
      <c r="H176" s="57"/>
      <c r="I176" s="57"/>
    </row>
    <row r="177" spans="1:9" x14ac:dyDescent="0.2">
      <c r="A177" s="57"/>
      <c r="B177" s="57"/>
      <c r="C177" s="57"/>
      <c r="D177" s="57"/>
      <c r="E177" s="11"/>
      <c r="G177" s="11"/>
      <c r="H177" s="57"/>
      <c r="I177" s="57"/>
    </row>
    <row r="178" spans="1:9" x14ac:dyDescent="0.2">
      <c r="A178" s="57"/>
      <c r="B178" s="57"/>
      <c r="C178" s="57"/>
      <c r="D178" s="57"/>
      <c r="E178" s="11"/>
      <c r="G178" s="11"/>
      <c r="H178" s="57"/>
      <c r="I178" s="57"/>
    </row>
    <row r="179" spans="1:9" x14ac:dyDescent="0.2">
      <c r="A179" s="57"/>
      <c r="B179" s="57"/>
      <c r="C179" s="57"/>
      <c r="D179" s="57"/>
      <c r="E179" s="11"/>
      <c r="G179" s="11"/>
      <c r="H179" s="57"/>
      <c r="I179" s="57"/>
    </row>
    <row r="180" spans="1:9" x14ac:dyDescent="0.2">
      <c r="A180" s="57"/>
      <c r="B180" s="57"/>
      <c r="C180" s="57"/>
      <c r="D180" s="57"/>
      <c r="E180" s="11"/>
      <c r="G180" s="11"/>
      <c r="H180" s="57"/>
      <c r="I180" s="57"/>
    </row>
    <row r="181" spans="1:9" x14ac:dyDescent="0.2">
      <c r="A181" s="57"/>
      <c r="B181" s="57"/>
      <c r="C181" s="57"/>
      <c r="D181" s="57"/>
      <c r="E181" s="11"/>
      <c r="G181" s="11"/>
      <c r="H181" s="57"/>
      <c r="I181" s="57"/>
    </row>
    <row r="182" spans="1:9" x14ac:dyDescent="0.2">
      <c r="A182" s="57"/>
      <c r="B182" s="57"/>
      <c r="C182" s="57"/>
      <c r="D182" s="57"/>
      <c r="E182" s="11"/>
      <c r="G182" s="11"/>
      <c r="H182" s="57"/>
      <c r="I182" s="57"/>
    </row>
    <row r="183" spans="1:9" x14ac:dyDescent="0.2">
      <c r="A183" s="57"/>
      <c r="B183" s="57"/>
      <c r="C183" s="57"/>
      <c r="D183" s="57"/>
      <c r="E183" s="11"/>
      <c r="G183" s="11"/>
      <c r="H183" s="57"/>
      <c r="I183" s="57"/>
    </row>
    <row r="184" spans="1:9" x14ac:dyDescent="0.2">
      <c r="A184" s="57"/>
      <c r="B184" s="57"/>
      <c r="C184" s="57"/>
      <c r="D184" s="57"/>
      <c r="E184" s="11"/>
      <c r="G184" s="11"/>
      <c r="H184" s="57"/>
      <c r="I184" s="57"/>
    </row>
    <row r="185" spans="1:9" x14ac:dyDescent="0.2">
      <c r="A185" s="57"/>
      <c r="B185" s="57"/>
      <c r="C185" s="57"/>
      <c r="D185" s="57"/>
      <c r="E185" s="11"/>
      <c r="G185" s="11"/>
      <c r="H185" s="57"/>
      <c r="I185" s="57"/>
    </row>
    <row r="186" spans="1:9" x14ac:dyDescent="0.2">
      <c r="A186" s="57"/>
      <c r="B186" s="57"/>
      <c r="C186" s="57"/>
      <c r="D186" s="57"/>
      <c r="E186" s="11"/>
      <c r="G186" s="11"/>
      <c r="H186" s="57"/>
      <c r="I186" s="57"/>
    </row>
    <row r="187" spans="1:9" x14ac:dyDescent="0.2">
      <c r="A187" s="57"/>
      <c r="B187" s="57"/>
      <c r="C187" s="57"/>
      <c r="D187" s="57"/>
      <c r="E187" s="11"/>
      <c r="G187" s="11"/>
      <c r="H187" s="57"/>
      <c r="I187" s="57"/>
    </row>
    <row r="188" spans="1:9" x14ac:dyDescent="0.2">
      <c r="A188" s="57"/>
      <c r="B188" s="57"/>
      <c r="C188" s="57"/>
      <c r="D188" s="57"/>
      <c r="E188" s="11"/>
      <c r="G188" s="11"/>
      <c r="H188" s="57"/>
      <c r="I188" s="57"/>
    </row>
    <row r="189" spans="1:9" x14ac:dyDescent="0.2">
      <c r="A189" s="57"/>
      <c r="B189" s="57"/>
      <c r="C189" s="57"/>
      <c r="D189" s="57"/>
      <c r="E189" s="11"/>
      <c r="G189" s="11"/>
      <c r="H189" s="57"/>
      <c r="I189" s="57"/>
    </row>
    <row r="190" spans="1:9" x14ac:dyDescent="0.2">
      <c r="A190" s="57"/>
      <c r="B190" s="57"/>
      <c r="C190" s="57"/>
      <c r="D190" s="57"/>
      <c r="E190" s="11"/>
      <c r="G190" s="11"/>
      <c r="H190" s="57"/>
      <c r="I190" s="57"/>
    </row>
    <row r="191" spans="1:9" x14ac:dyDescent="0.2">
      <c r="A191" s="57"/>
      <c r="B191" s="57"/>
      <c r="C191" s="57"/>
      <c r="D191" s="57"/>
      <c r="E191" s="11"/>
      <c r="G191" s="11"/>
      <c r="H191" s="57"/>
      <c r="I191" s="57"/>
    </row>
    <row r="192" spans="1:9" x14ac:dyDescent="0.2">
      <c r="A192" s="57"/>
      <c r="B192" s="57"/>
      <c r="C192" s="57"/>
      <c r="D192" s="57"/>
      <c r="E192" s="11"/>
      <c r="G192" s="11"/>
      <c r="H192" s="57"/>
      <c r="I192" s="57"/>
    </row>
    <row r="193" spans="1:9" x14ac:dyDescent="0.2">
      <c r="A193" s="57"/>
      <c r="B193" s="57"/>
      <c r="C193" s="57"/>
      <c r="D193" s="57"/>
      <c r="E193" s="11"/>
      <c r="G193" s="11"/>
      <c r="H193" s="57"/>
      <c r="I193" s="57"/>
    </row>
    <row r="194" spans="1:9" x14ac:dyDescent="0.2">
      <c r="A194" s="57"/>
      <c r="B194" s="57"/>
      <c r="C194" s="57"/>
      <c r="D194" s="57"/>
      <c r="E194" s="11"/>
      <c r="G194" s="11"/>
      <c r="H194" s="57"/>
      <c r="I194" s="57"/>
    </row>
    <row r="195" spans="1:9" x14ac:dyDescent="0.2">
      <c r="A195" s="57"/>
      <c r="B195" s="57"/>
      <c r="C195" s="57"/>
      <c r="D195" s="57"/>
      <c r="E195" s="11"/>
      <c r="G195" s="11"/>
      <c r="H195" s="57"/>
      <c r="I195" s="57"/>
    </row>
    <row r="196" spans="1:9" x14ac:dyDescent="0.2">
      <c r="A196" s="57"/>
      <c r="B196" s="57"/>
      <c r="C196" s="57"/>
      <c r="D196" s="57"/>
      <c r="E196" s="11"/>
      <c r="G196" s="11"/>
      <c r="H196" s="57"/>
      <c r="I196" s="57"/>
    </row>
    <row r="197" spans="1:9" x14ac:dyDescent="0.2">
      <c r="A197" s="57"/>
      <c r="B197" s="57"/>
      <c r="C197" s="57"/>
      <c r="D197" s="57"/>
      <c r="E197" s="11"/>
      <c r="G197" s="11"/>
      <c r="H197" s="57"/>
      <c r="I197" s="57"/>
    </row>
    <row r="198" spans="1:9" x14ac:dyDescent="0.2">
      <c r="A198" s="57"/>
      <c r="B198" s="57"/>
      <c r="C198" s="57"/>
      <c r="D198" s="57"/>
      <c r="E198" s="11"/>
      <c r="G198" s="11"/>
      <c r="H198" s="57"/>
      <c r="I198" s="57"/>
    </row>
    <row r="199" spans="1:9" x14ac:dyDescent="0.2">
      <c r="A199" s="57"/>
      <c r="B199" s="57"/>
      <c r="C199" s="57"/>
      <c r="D199" s="57"/>
      <c r="E199" s="11"/>
      <c r="G199" s="11"/>
      <c r="H199" s="57"/>
      <c r="I199" s="57"/>
    </row>
    <row r="200" spans="1:9" x14ac:dyDescent="0.2">
      <c r="A200" s="57"/>
      <c r="B200" s="57"/>
      <c r="C200" s="57"/>
      <c r="D200" s="57"/>
      <c r="E200" s="11"/>
      <c r="G200" s="11"/>
      <c r="H200" s="57"/>
      <c r="I200" s="57"/>
    </row>
    <row r="201" spans="1:9" x14ac:dyDescent="0.2">
      <c r="A201" s="57"/>
      <c r="B201" s="57"/>
      <c r="C201" s="57"/>
      <c r="D201" s="57"/>
      <c r="E201" s="11"/>
      <c r="G201" s="11"/>
      <c r="H201" s="57"/>
      <c r="I201" s="57"/>
    </row>
    <row r="202" spans="1:9" x14ac:dyDescent="0.2">
      <c r="A202" s="57"/>
      <c r="B202" s="57"/>
      <c r="C202" s="57"/>
      <c r="D202" s="57"/>
      <c r="E202" s="11"/>
      <c r="G202" s="11"/>
      <c r="H202" s="57"/>
      <c r="I202" s="57"/>
    </row>
    <row r="203" spans="1:9" x14ac:dyDescent="0.2">
      <c r="A203" s="57"/>
      <c r="B203" s="57"/>
      <c r="C203" s="57"/>
      <c r="D203" s="57"/>
      <c r="E203" s="11"/>
      <c r="G203" s="11"/>
      <c r="H203" s="57"/>
      <c r="I203" s="57"/>
    </row>
    <row r="204" spans="1:9" x14ac:dyDescent="0.2">
      <c r="A204" s="57"/>
      <c r="B204" s="57"/>
      <c r="C204" s="57"/>
      <c r="D204" s="57"/>
      <c r="E204" s="11"/>
      <c r="G204" s="11"/>
      <c r="H204" s="57"/>
      <c r="I204" s="57"/>
    </row>
    <row r="205" spans="1:9" x14ac:dyDescent="0.2">
      <c r="A205" s="57"/>
      <c r="B205" s="57"/>
      <c r="C205" s="57"/>
      <c r="D205" s="57"/>
      <c r="E205" s="11"/>
      <c r="G205" s="11"/>
      <c r="H205" s="57"/>
      <c r="I205" s="57"/>
    </row>
    <row r="206" spans="1:9" x14ac:dyDescent="0.2">
      <c r="A206" s="57"/>
      <c r="B206" s="57"/>
      <c r="C206" s="57"/>
      <c r="D206" s="57"/>
      <c r="E206" s="11"/>
      <c r="G206" s="11"/>
      <c r="H206" s="57"/>
      <c r="I206" s="57"/>
    </row>
    <row r="207" spans="1:9" x14ac:dyDescent="0.2">
      <c r="A207" s="57"/>
      <c r="B207" s="57"/>
      <c r="C207" s="57"/>
      <c r="D207" s="57"/>
      <c r="E207" s="11"/>
      <c r="G207" s="11"/>
      <c r="H207" s="57"/>
      <c r="I207" s="57"/>
    </row>
    <row r="208" spans="1:9" x14ac:dyDescent="0.2">
      <c r="A208" s="57"/>
      <c r="B208" s="57"/>
      <c r="C208" s="57"/>
      <c r="D208" s="57"/>
      <c r="E208" s="11"/>
      <c r="G208" s="11"/>
      <c r="H208" s="57"/>
      <c r="I208" s="57"/>
    </row>
    <row r="209" spans="1:9" x14ac:dyDescent="0.2">
      <c r="A209" s="57"/>
      <c r="B209" s="57"/>
      <c r="C209" s="57"/>
      <c r="D209" s="57"/>
      <c r="E209" s="11"/>
      <c r="G209" s="11"/>
      <c r="H209" s="57"/>
      <c r="I209" s="57"/>
    </row>
    <row r="210" spans="1:9" x14ac:dyDescent="0.2">
      <c r="A210" s="57"/>
      <c r="B210" s="57"/>
      <c r="C210" s="57"/>
      <c r="D210" s="57"/>
      <c r="E210" s="11"/>
      <c r="G210" s="11"/>
      <c r="H210" s="57"/>
      <c r="I210" s="57"/>
    </row>
    <row r="211" spans="1:9" x14ac:dyDescent="0.2">
      <c r="A211" s="57"/>
      <c r="B211" s="57"/>
      <c r="C211" s="57"/>
      <c r="D211" s="57"/>
      <c r="E211" s="11"/>
      <c r="G211" s="11"/>
      <c r="H211" s="57"/>
      <c r="I211" s="57"/>
    </row>
    <row r="212" spans="1:9" x14ac:dyDescent="0.2">
      <c r="A212" s="57"/>
      <c r="B212" s="57"/>
      <c r="C212" s="57"/>
      <c r="D212" s="57"/>
      <c r="E212" s="11"/>
      <c r="G212" s="11"/>
      <c r="H212" s="57"/>
      <c r="I212" s="57"/>
    </row>
    <row r="213" spans="1:9" x14ac:dyDescent="0.2">
      <c r="A213" s="57"/>
      <c r="B213" s="57"/>
      <c r="C213" s="57"/>
      <c r="D213" s="57"/>
      <c r="E213" s="11"/>
      <c r="G213" s="11"/>
      <c r="H213" s="57"/>
      <c r="I213" s="57"/>
    </row>
    <row r="214" spans="1:9" x14ac:dyDescent="0.2">
      <c r="A214" s="57"/>
      <c r="B214" s="57"/>
      <c r="C214" s="57"/>
      <c r="D214" s="57"/>
      <c r="E214" s="11"/>
      <c r="G214" s="11"/>
      <c r="H214" s="57"/>
      <c r="I214" s="57"/>
    </row>
    <row r="215" spans="1:9" x14ac:dyDescent="0.2">
      <c r="A215" s="57"/>
      <c r="B215" s="57"/>
      <c r="C215" s="57"/>
      <c r="D215" s="57"/>
      <c r="E215" s="11"/>
      <c r="G215" s="11"/>
      <c r="H215" s="57"/>
      <c r="I215" s="57"/>
    </row>
    <row r="216" spans="1:9" x14ac:dyDescent="0.2">
      <c r="A216" s="57"/>
      <c r="B216" s="57"/>
      <c r="C216" s="57"/>
      <c r="D216" s="57"/>
      <c r="E216" s="11"/>
      <c r="G216" s="11"/>
      <c r="H216" s="57"/>
      <c r="I216" s="57"/>
    </row>
    <row r="217" spans="1:9" x14ac:dyDescent="0.2">
      <c r="A217" s="57"/>
      <c r="B217" s="57"/>
      <c r="C217" s="57"/>
      <c r="D217" s="57"/>
      <c r="E217" s="11"/>
      <c r="G217" s="11"/>
      <c r="H217" s="57"/>
      <c r="I217" s="57"/>
    </row>
    <row r="218" spans="1:9" x14ac:dyDescent="0.2">
      <c r="A218" s="57"/>
      <c r="B218" s="57"/>
      <c r="C218" s="57"/>
      <c r="D218" s="57"/>
      <c r="E218" s="11"/>
      <c r="G218" s="11"/>
      <c r="H218" s="57"/>
      <c r="I218" s="57"/>
    </row>
    <row r="219" spans="1:9" x14ac:dyDescent="0.2">
      <c r="A219" s="57"/>
      <c r="B219" s="57"/>
      <c r="C219" s="57"/>
      <c r="D219" s="57"/>
      <c r="E219" s="11"/>
      <c r="G219" s="11"/>
      <c r="H219" s="57"/>
      <c r="I219" s="57"/>
    </row>
    <row r="220" spans="1:9" x14ac:dyDescent="0.2">
      <c r="A220" s="57"/>
      <c r="B220" s="57"/>
      <c r="C220" s="57"/>
      <c r="D220" s="57"/>
      <c r="E220" s="11"/>
      <c r="G220" s="11"/>
      <c r="H220" s="57"/>
      <c r="I220" s="57"/>
    </row>
    <row r="221" spans="1:9" x14ac:dyDescent="0.2">
      <c r="A221" s="57"/>
      <c r="B221" s="57"/>
      <c r="C221" s="57"/>
      <c r="D221" s="57"/>
      <c r="E221" s="11"/>
      <c r="G221" s="11"/>
      <c r="H221" s="57"/>
      <c r="I221" s="57"/>
    </row>
    <row r="222" spans="1:9" x14ac:dyDescent="0.2">
      <c r="A222" s="57"/>
      <c r="B222" s="57"/>
      <c r="C222" s="57"/>
      <c r="D222" s="57"/>
      <c r="E222" s="11"/>
      <c r="G222" s="11"/>
      <c r="H222" s="57"/>
      <c r="I222" s="57"/>
    </row>
    <row r="223" spans="1:9" x14ac:dyDescent="0.2">
      <c r="A223" s="57"/>
      <c r="B223" s="57"/>
      <c r="C223" s="57"/>
      <c r="D223" s="57"/>
      <c r="E223" s="11"/>
      <c r="G223" s="11"/>
      <c r="H223" s="57"/>
      <c r="I223" s="57"/>
    </row>
    <row r="224" spans="1:9" x14ac:dyDescent="0.2">
      <c r="A224" s="57"/>
      <c r="B224" s="57"/>
      <c r="C224" s="57"/>
      <c r="D224" s="57"/>
      <c r="E224" s="11"/>
      <c r="G224" s="11"/>
      <c r="H224" s="57"/>
      <c r="I224" s="57"/>
    </row>
    <row r="225" spans="1:9" x14ac:dyDescent="0.2">
      <c r="A225" s="57"/>
      <c r="B225" s="57"/>
      <c r="C225" s="57"/>
      <c r="D225" s="57"/>
      <c r="E225" s="11"/>
      <c r="G225" s="11"/>
      <c r="H225" s="57"/>
      <c r="I225" s="57"/>
    </row>
    <row r="226" spans="1:9" x14ac:dyDescent="0.2">
      <c r="A226" s="57"/>
      <c r="B226" s="57"/>
      <c r="C226" s="57"/>
      <c r="D226" s="57"/>
      <c r="E226" s="11"/>
      <c r="G226" s="11"/>
      <c r="H226" s="57"/>
      <c r="I226" s="57"/>
    </row>
    <row r="227" spans="1:9" x14ac:dyDescent="0.2">
      <c r="A227" s="57"/>
      <c r="B227" s="57"/>
      <c r="C227" s="57"/>
      <c r="D227" s="57"/>
      <c r="E227" s="11"/>
      <c r="G227" s="11"/>
      <c r="H227" s="57"/>
      <c r="I227" s="57"/>
    </row>
    <row r="228" spans="1:9" x14ac:dyDescent="0.2">
      <c r="A228" s="57"/>
      <c r="B228" s="57"/>
      <c r="C228" s="57"/>
      <c r="D228" s="57"/>
      <c r="E228" s="11"/>
      <c r="G228" s="11"/>
      <c r="H228" s="57"/>
      <c r="I228" s="57"/>
    </row>
    <row r="229" spans="1:9" x14ac:dyDescent="0.2">
      <c r="A229" s="57"/>
      <c r="B229" s="57"/>
      <c r="C229" s="57"/>
      <c r="D229" s="57"/>
      <c r="E229" s="11"/>
      <c r="G229" s="11"/>
      <c r="H229" s="57"/>
      <c r="I229" s="57"/>
    </row>
    <row r="230" spans="1:9" x14ac:dyDescent="0.2">
      <c r="A230" s="57"/>
      <c r="B230" s="57"/>
      <c r="C230" s="57"/>
      <c r="D230" s="57"/>
      <c r="E230" s="11"/>
      <c r="G230" s="11"/>
      <c r="H230" s="57"/>
      <c r="I230" s="57"/>
    </row>
    <row r="231" spans="1:9" x14ac:dyDescent="0.2">
      <c r="A231" s="57"/>
      <c r="B231" s="57"/>
      <c r="C231" s="57"/>
      <c r="D231" s="57"/>
      <c r="E231" s="11"/>
      <c r="G231" s="11"/>
      <c r="H231" s="57"/>
      <c r="I231" s="57"/>
    </row>
    <row r="232" spans="1:9" x14ac:dyDescent="0.2">
      <c r="A232" s="57"/>
      <c r="B232" s="57"/>
      <c r="C232" s="57"/>
      <c r="D232" s="57"/>
      <c r="E232" s="11"/>
      <c r="G232" s="11"/>
      <c r="H232" s="57"/>
      <c r="I232" s="57"/>
    </row>
    <row r="233" spans="1:9" x14ac:dyDescent="0.2">
      <c r="A233" s="57"/>
      <c r="B233" s="57"/>
      <c r="C233" s="57"/>
      <c r="D233" s="57"/>
      <c r="E233" s="11"/>
      <c r="G233" s="11"/>
      <c r="H233" s="57"/>
      <c r="I233" s="57"/>
    </row>
    <row r="234" spans="1:9" x14ac:dyDescent="0.2">
      <c r="A234" s="57"/>
      <c r="B234" s="57"/>
      <c r="C234" s="57"/>
      <c r="D234" s="57"/>
      <c r="E234" s="11"/>
      <c r="G234" s="11"/>
      <c r="H234" s="57"/>
      <c r="I234" s="57"/>
    </row>
    <row r="235" spans="1:9" x14ac:dyDescent="0.2">
      <c r="A235" s="57"/>
      <c r="B235" s="57"/>
      <c r="C235" s="57"/>
      <c r="D235" s="57"/>
      <c r="E235" s="11"/>
      <c r="G235" s="11"/>
      <c r="H235" s="57"/>
      <c r="I235" s="57"/>
    </row>
    <row r="236" spans="1:9" x14ac:dyDescent="0.2">
      <c r="A236" s="57"/>
      <c r="B236" s="57"/>
      <c r="C236" s="57"/>
      <c r="D236" s="57"/>
      <c r="E236" s="11"/>
      <c r="G236" s="11"/>
      <c r="H236" s="57"/>
      <c r="I236" s="57"/>
    </row>
    <row r="237" spans="1:9" x14ac:dyDescent="0.2">
      <c r="A237" s="57"/>
      <c r="B237" s="57"/>
      <c r="C237" s="57"/>
      <c r="D237" s="57"/>
      <c r="E237" s="11"/>
      <c r="G237" s="11"/>
      <c r="H237" s="57"/>
      <c r="I237" s="57"/>
    </row>
    <row r="238" spans="1:9" x14ac:dyDescent="0.2">
      <c r="A238" s="57"/>
      <c r="B238" s="57"/>
      <c r="C238" s="57"/>
      <c r="D238" s="57"/>
      <c r="E238" s="11"/>
      <c r="G238" s="11"/>
      <c r="H238" s="57"/>
      <c r="I238" s="57"/>
    </row>
    <row r="239" spans="1:9" x14ac:dyDescent="0.2">
      <c r="A239" s="57"/>
      <c r="B239" s="57"/>
      <c r="C239" s="57"/>
      <c r="D239" s="57"/>
      <c r="E239" s="11"/>
      <c r="G239" s="11"/>
      <c r="H239" s="57"/>
      <c r="I239" s="57"/>
    </row>
    <row r="240" spans="1:9" x14ac:dyDescent="0.2">
      <c r="A240" s="57"/>
      <c r="B240" s="57"/>
      <c r="C240" s="57"/>
      <c r="D240" s="57"/>
      <c r="E240" s="11"/>
      <c r="G240" s="11"/>
      <c r="H240" s="57"/>
      <c r="I240" s="57"/>
    </row>
    <row r="241" spans="1:9" x14ac:dyDescent="0.2">
      <c r="A241" s="57"/>
      <c r="B241" s="57"/>
      <c r="C241" s="57"/>
      <c r="D241" s="57"/>
      <c r="E241" s="11"/>
      <c r="G241" s="11"/>
      <c r="H241" s="57"/>
      <c r="I241" s="57"/>
    </row>
    <row r="242" spans="1:9" x14ac:dyDescent="0.2">
      <c r="A242" s="57"/>
      <c r="B242" s="57"/>
      <c r="C242" s="57"/>
      <c r="D242" s="57"/>
      <c r="E242" s="11"/>
      <c r="G242" s="11"/>
      <c r="H242" s="57"/>
      <c r="I242" s="57"/>
    </row>
    <row r="243" spans="1:9" x14ac:dyDescent="0.2">
      <c r="A243" s="57"/>
      <c r="B243" s="57"/>
      <c r="C243" s="57"/>
      <c r="D243" s="57"/>
      <c r="E243" s="11"/>
      <c r="G243" s="11"/>
      <c r="H243" s="57"/>
      <c r="I243" s="57"/>
    </row>
    <row r="244" spans="1:9" x14ac:dyDescent="0.2">
      <c r="A244" s="57"/>
      <c r="B244" s="57"/>
      <c r="C244" s="57"/>
      <c r="D244" s="57"/>
      <c r="E244" s="11"/>
      <c r="G244" s="11"/>
      <c r="H244" s="57"/>
      <c r="I244" s="57"/>
    </row>
    <row r="245" spans="1:9" x14ac:dyDescent="0.2">
      <c r="A245" s="57"/>
      <c r="B245" s="57"/>
      <c r="C245" s="57"/>
      <c r="D245" s="57"/>
      <c r="E245" s="11"/>
      <c r="G245" s="11"/>
      <c r="H245" s="57"/>
      <c r="I245" s="57"/>
    </row>
    <row r="246" spans="1:9" x14ac:dyDescent="0.2">
      <c r="A246" s="57"/>
      <c r="B246" s="57"/>
      <c r="C246" s="57"/>
      <c r="D246" s="57"/>
      <c r="E246" s="11"/>
      <c r="G246" s="11"/>
      <c r="H246" s="57"/>
      <c r="I246" s="57"/>
    </row>
    <row r="247" spans="1:9" x14ac:dyDescent="0.2">
      <c r="A247" s="57"/>
      <c r="B247" s="57"/>
      <c r="C247" s="57"/>
      <c r="D247" s="57"/>
      <c r="E247" s="11"/>
      <c r="G247" s="11"/>
      <c r="H247" s="57"/>
      <c r="I247" s="57"/>
    </row>
    <row r="248" spans="1:9" x14ac:dyDescent="0.2">
      <c r="A248" s="57"/>
      <c r="B248" s="57"/>
      <c r="C248" s="57"/>
      <c r="D248" s="57"/>
      <c r="E248" s="11"/>
      <c r="G248" s="11"/>
      <c r="H248" s="57"/>
      <c r="I248" s="57"/>
    </row>
    <row r="249" spans="1:9" x14ac:dyDescent="0.2">
      <c r="A249" s="57"/>
      <c r="B249" s="57"/>
      <c r="C249" s="57"/>
      <c r="D249" s="57"/>
      <c r="E249" s="11"/>
      <c r="G249" s="11"/>
      <c r="H249" s="57"/>
      <c r="I249" s="57"/>
    </row>
    <row r="250" spans="1:9" x14ac:dyDescent="0.2">
      <c r="A250" s="57"/>
      <c r="B250" s="57"/>
      <c r="C250" s="57"/>
      <c r="D250" s="57"/>
      <c r="E250" s="11"/>
      <c r="G250" s="11"/>
      <c r="H250" s="57"/>
      <c r="I250" s="57"/>
    </row>
    <row r="251" spans="1:9" x14ac:dyDescent="0.2">
      <c r="A251" s="57"/>
      <c r="B251" s="57"/>
      <c r="C251" s="57"/>
      <c r="D251" s="57"/>
      <c r="E251" s="11"/>
      <c r="G251" s="11"/>
      <c r="H251" s="57"/>
      <c r="I251" s="57"/>
    </row>
    <row r="252" spans="1:9" x14ac:dyDescent="0.2">
      <c r="A252" s="57"/>
      <c r="B252" s="57"/>
      <c r="C252" s="57"/>
      <c r="D252" s="57"/>
      <c r="E252" s="11"/>
      <c r="G252" s="11"/>
      <c r="H252" s="57"/>
      <c r="I252" s="57"/>
    </row>
    <row r="253" spans="1:9" x14ac:dyDescent="0.2">
      <c r="A253" s="57"/>
      <c r="B253" s="57"/>
      <c r="C253" s="57"/>
      <c r="D253" s="57"/>
      <c r="E253" s="11"/>
      <c r="G253" s="11"/>
      <c r="H253" s="57"/>
      <c r="I253" s="57"/>
    </row>
    <row r="254" spans="1:9" x14ac:dyDescent="0.2">
      <c r="A254" s="57"/>
      <c r="B254" s="57"/>
      <c r="C254" s="57"/>
      <c r="D254" s="57"/>
      <c r="E254" s="11"/>
      <c r="G254" s="11"/>
      <c r="H254" s="57"/>
      <c r="I254" s="57"/>
    </row>
    <row r="255" spans="1:9" x14ac:dyDescent="0.2">
      <c r="A255" s="57"/>
      <c r="B255" s="57"/>
      <c r="C255" s="57"/>
      <c r="D255" s="57"/>
      <c r="E255" s="11"/>
      <c r="G255" s="11"/>
      <c r="H255" s="57"/>
      <c r="I255" s="57"/>
    </row>
    <row r="256" spans="1:9" x14ac:dyDescent="0.2">
      <c r="A256" s="57"/>
      <c r="B256" s="57"/>
      <c r="C256" s="57"/>
      <c r="D256" s="57"/>
      <c r="E256" s="11"/>
      <c r="G256" s="11"/>
      <c r="H256" s="57"/>
      <c r="I256" s="57"/>
    </row>
    <row r="257" spans="1:9" x14ac:dyDescent="0.2">
      <c r="A257" s="57"/>
      <c r="B257" s="57"/>
      <c r="C257" s="57"/>
      <c r="D257" s="57"/>
      <c r="E257" s="11"/>
      <c r="G257" s="11"/>
      <c r="H257" s="57"/>
      <c r="I257" s="57"/>
    </row>
  </sheetData>
  <mergeCells count="9">
    <mergeCell ref="A104:B104"/>
    <mergeCell ref="A105:B105"/>
    <mergeCell ref="A1:G1"/>
    <mergeCell ref="A99:B99"/>
    <mergeCell ref="A100:B100"/>
    <mergeCell ref="A101:B101"/>
    <mergeCell ref="A102:B102"/>
    <mergeCell ref="A103:B103"/>
    <mergeCell ref="A80:G80"/>
  </mergeCells>
  <conditionalFormatting sqref="F2:F3 F81:F65541">
    <cfRule type="cellIs" dxfId="115" priority="3" stopIfTrue="1" operator="between">
      <formula>0.009</formula>
      <formula>-0.009</formula>
    </cfRule>
  </conditionalFormatting>
  <conditionalFormatting sqref="F5:F66">
    <cfRule type="cellIs" dxfId="114" priority="2" stopIfTrue="1" operator="between">
      <formula>0.009</formula>
      <formula>-0.009</formula>
    </cfRule>
  </conditionalFormatting>
  <conditionalFormatting sqref="F75:F79">
    <cfRule type="cellIs" dxfId="113"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39"/>
  <sheetViews>
    <sheetView workbookViewId="0">
      <selection sqref="A1:G1"/>
    </sheetView>
  </sheetViews>
  <sheetFormatPr defaultColWidth="9.28515625" defaultRowHeight="11.25" x14ac:dyDescent="0.2"/>
  <cols>
    <col min="1" max="1" width="38.7109375" style="7" bestFit="1" customWidth="1"/>
    <col min="2" max="2" width="52.7109375" style="7" bestFit="1" customWidth="1"/>
    <col min="3" max="3" width="24.7109375" style="7" bestFit="1" customWidth="1"/>
    <col min="4" max="4" width="15.42578125" style="7" bestFit="1" customWidth="1"/>
    <col min="5" max="5" width="26.7109375" style="10" customWidth="1"/>
    <col min="6" max="6" width="13.5703125" style="11" bestFit="1" customWidth="1"/>
    <col min="7" max="7" width="4.5703125" style="10" bestFit="1" customWidth="1"/>
    <col min="8" max="16384" width="9.28515625" style="7"/>
  </cols>
  <sheetData>
    <row r="1" spans="1:8" s="1" customFormat="1" ht="15" x14ac:dyDescent="0.2">
      <c r="A1" s="110" t="s">
        <v>1296</v>
      </c>
      <c r="B1" s="111"/>
      <c r="C1" s="111"/>
      <c r="D1" s="111"/>
      <c r="E1" s="111"/>
      <c r="F1" s="111"/>
      <c r="G1" s="111"/>
    </row>
    <row r="2" spans="1:8" s="1" customFormat="1" ht="12" x14ac:dyDescent="0.2">
      <c r="E2" s="5"/>
      <c r="F2" s="9"/>
      <c r="G2" s="10"/>
    </row>
    <row r="3" spans="1:8" s="1" customFormat="1" ht="12" x14ac:dyDescent="0.2">
      <c r="A3" s="8" t="s">
        <v>7</v>
      </c>
      <c r="B3" s="2"/>
      <c r="C3" s="3"/>
      <c r="D3" s="3"/>
      <c r="E3" s="4"/>
      <c r="F3" s="9"/>
      <c r="G3" s="10"/>
    </row>
    <row r="4" spans="1:8" s="1" customFormat="1" ht="33.75" x14ac:dyDescent="0.2">
      <c r="A4" s="6" t="s">
        <v>2</v>
      </c>
      <c r="B4" s="6" t="s">
        <v>0</v>
      </c>
      <c r="C4" s="13" t="s">
        <v>1032</v>
      </c>
      <c r="D4" s="13" t="s">
        <v>1</v>
      </c>
      <c r="E4" s="52" t="s">
        <v>6</v>
      </c>
      <c r="F4" s="12" t="s">
        <v>3</v>
      </c>
      <c r="G4" s="12" t="s">
        <v>5</v>
      </c>
      <c r="H4" s="12" t="s">
        <v>1297</v>
      </c>
    </row>
    <row r="5" spans="1:8" x14ac:dyDescent="0.2">
      <c r="A5" s="16" t="s">
        <v>19</v>
      </c>
      <c r="B5" s="17"/>
      <c r="C5" s="17"/>
      <c r="D5" s="17"/>
      <c r="E5" s="18"/>
      <c r="F5" s="19"/>
      <c r="G5" s="18"/>
      <c r="H5" s="18"/>
    </row>
    <row r="6" spans="1:8" x14ac:dyDescent="0.2">
      <c r="A6" s="20" t="s">
        <v>20</v>
      </c>
      <c r="B6" s="21"/>
      <c r="C6" s="21"/>
      <c r="D6" s="21"/>
      <c r="E6" s="22"/>
      <c r="F6" s="23"/>
      <c r="G6" s="22"/>
      <c r="H6" s="22"/>
    </row>
    <row r="7" spans="1:8" x14ac:dyDescent="0.2">
      <c r="A7" s="21" t="s">
        <v>23</v>
      </c>
      <c r="B7" s="21" t="s">
        <v>22</v>
      </c>
      <c r="C7" s="21" t="s">
        <v>24</v>
      </c>
      <c r="D7" s="24">
        <v>3747</v>
      </c>
      <c r="E7" s="22">
        <v>3928.7332470000001</v>
      </c>
      <c r="F7" s="23">
        <v>7.8689095122274697</v>
      </c>
      <c r="G7" s="22">
        <v>8.3815000000000008</v>
      </c>
      <c r="H7" s="22"/>
    </row>
    <row r="8" spans="1:8" x14ac:dyDescent="0.2">
      <c r="A8" s="21" t="s">
        <v>88</v>
      </c>
      <c r="B8" s="21" t="s">
        <v>87</v>
      </c>
      <c r="C8" s="21" t="s">
        <v>21</v>
      </c>
      <c r="D8" s="24">
        <v>6000</v>
      </c>
      <c r="E8" s="22">
        <v>3347.826</v>
      </c>
      <c r="F8" s="23">
        <v>6.7054030397198998</v>
      </c>
      <c r="G8" s="22">
        <v>6.6287000000000003</v>
      </c>
      <c r="H8" s="22"/>
    </row>
    <row r="9" spans="1:8" x14ac:dyDescent="0.2">
      <c r="A9" s="21" t="s">
        <v>1298</v>
      </c>
      <c r="B9" s="21" t="s">
        <v>1299</v>
      </c>
      <c r="C9" s="21" t="s">
        <v>84</v>
      </c>
      <c r="D9" s="24">
        <v>3000</v>
      </c>
      <c r="E9" s="22">
        <v>3194.1070685</v>
      </c>
      <c r="F9" s="23">
        <v>6.3975174475348302</v>
      </c>
      <c r="G9" s="22">
        <v>6.7683999999999997</v>
      </c>
      <c r="H9" s="22"/>
    </row>
    <row r="10" spans="1:8" x14ac:dyDescent="0.2">
      <c r="A10" s="21" t="s">
        <v>1259</v>
      </c>
      <c r="B10" s="21" t="s">
        <v>1260</v>
      </c>
      <c r="C10" s="21" t="s">
        <v>59</v>
      </c>
      <c r="D10" s="24">
        <v>250</v>
      </c>
      <c r="E10" s="22">
        <v>2665.7708219000001</v>
      </c>
      <c r="F10" s="23">
        <v>5.3393060966624004</v>
      </c>
      <c r="G10" s="22">
        <v>6.1349999999999998</v>
      </c>
      <c r="H10" s="22"/>
    </row>
    <row r="11" spans="1:8" x14ac:dyDescent="0.2">
      <c r="A11" s="21" t="s">
        <v>1265</v>
      </c>
      <c r="B11" s="21" t="s">
        <v>1266</v>
      </c>
      <c r="C11" s="21" t="s">
        <v>1258</v>
      </c>
      <c r="D11" s="24">
        <v>2500</v>
      </c>
      <c r="E11" s="22">
        <v>2654.2569177999999</v>
      </c>
      <c r="F11" s="23">
        <v>5.3162447525091503</v>
      </c>
      <c r="G11" s="22">
        <v>7.0350000000000001</v>
      </c>
      <c r="H11" s="22"/>
    </row>
    <row r="12" spans="1:8" x14ac:dyDescent="0.2">
      <c r="A12" s="21" t="s">
        <v>1276</v>
      </c>
      <c r="B12" s="21" t="s">
        <v>1277</v>
      </c>
      <c r="C12" s="21" t="s">
        <v>1258</v>
      </c>
      <c r="D12" s="24">
        <v>2500</v>
      </c>
      <c r="E12" s="22">
        <v>2556.7490410999999</v>
      </c>
      <c r="F12" s="23">
        <v>5.1209449929574902</v>
      </c>
      <c r="G12" s="22">
        <v>7.04</v>
      </c>
      <c r="H12" s="88"/>
    </row>
    <row r="13" spans="1:8" x14ac:dyDescent="0.2">
      <c r="A13" s="21" t="s">
        <v>1300</v>
      </c>
      <c r="B13" s="21" t="s">
        <v>1301</v>
      </c>
      <c r="C13" s="21" t="s">
        <v>59</v>
      </c>
      <c r="D13" s="24">
        <v>25</v>
      </c>
      <c r="E13" s="22">
        <v>2536.8588014000002</v>
      </c>
      <c r="F13" s="23">
        <v>5.0811065802845601</v>
      </c>
      <c r="G13" s="22">
        <v>7.4996</v>
      </c>
      <c r="H13" s="89">
        <v>7.5147000000000004</v>
      </c>
    </row>
    <row r="14" spans="1:8" x14ac:dyDescent="0.2">
      <c r="A14" s="21" t="s">
        <v>1302</v>
      </c>
      <c r="B14" s="21" t="s">
        <v>1303</v>
      </c>
      <c r="C14" s="21" t="s">
        <v>21</v>
      </c>
      <c r="D14" s="24">
        <v>2500</v>
      </c>
      <c r="E14" s="22">
        <v>2532.9046575000002</v>
      </c>
      <c r="F14" s="23">
        <v>5.0731867754540403</v>
      </c>
      <c r="G14" s="22">
        <v>6.67</v>
      </c>
      <c r="H14" s="88"/>
    </row>
    <row r="15" spans="1:8" x14ac:dyDescent="0.2">
      <c r="A15" s="21" t="s">
        <v>1304</v>
      </c>
      <c r="B15" s="21" t="s">
        <v>1305</v>
      </c>
      <c r="C15" s="21" t="s">
        <v>1258</v>
      </c>
      <c r="D15" s="24">
        <v>250</v>
      </c>
      <c r="E15" s="22">
        <v>2528.3363356</v>
      </c>
      <c r="F15" s="23">
        <v>5.0640368257390103</v>
      </c>
      <c r="G15" s="22">
        <v>7.18</v>
      </c>
      <c r="H15" s="88"/>
    </row>
    <row r="16" spans="1:8" x14ac:dyDescent="0.2">
      <c r="A16" s="21" t="s">
        <v>1306</v>
      </c>
      <c r="B16" s="21" t="s">
        <v>1307</v>
      </c>
      <c r="C16" s="21" t="s">
        <v>21</v>
      </c>
      <c r="D16" s="24">
        <v>20</v>
      </c>
      <c r="E16" s="22">
        <v>2081.8463287999998</v>
      </c>
      <c r="F16" s="23">
        <v>4.16975634377809</v>
      </c>
      <c r="G16" s="22">
        <v>6.665</v>
      </c>
      <c r="H16" s="88"/>
    </row>
    <row r="17" spans="1:9" x14ac:dyDescent="0.2">
      <c r="A17" s="21" t="s">
        <v>1308</v>
      </c>
      <c r="B17" s="21" t="s">
        <v>1309</v>
      </c>
      <c r="C17" s="21" t="s">
        <v>21</v>
      </c>
      <c r="D17" s="24">
        <v>1500</v>
      </c>
      <c r="E17" s="22">
        <v>1544.4921781</v>
      </c>
      <c r="F17" s="23">
        <v>3.0934829187225801</v>
      </c>
      <c r="G17" s="22">
        <v>6.62</v>
      </c>
      <c r="H17" s="22"/>
    </row>
    <row r="18" spans="1:9" x14ac:dyDescent="0.2">
      <c r="A18" s="21" t="s">
        <v>26</v>
      </c>
      <c r="B18" s="21" t="s">
        <v>25</v>
      </c>
      <c r="C18" s="21" t="s">
        <v>24</v>
      </c>
      <c r="D18" s="24">
        <v>1154</v>
      </c>
      <c r="E18" s="22">
        <v>1206.6397099999999</v>
      </c>
      <c r="F18" s="23">
        <v>2.41679393710448</v>
      </c>
      <c r="G18" s="22">
        <v>8.3263999999999996</v>
      </c>
      <c r="H18" s="88"/>
    </row>
    <row r="19" spans="1:9" x14ac:dyDescent="0.2">
      <c r="A19" s="21" t="s">
        <v>102</v>
      </c>
      <c r="B19" s="21" t="s">
        <v>101</v>
      </c>
      <c r="C19" s="21" t="s">
        <v>21</v>
      </c>
      <c r="D19" s="24">
        <v>1000</v>
      </c>
      <c r="E19" s="22">
        <v>1055.9406712</v>
      </c>
      <c r="F19" s="23">
        <v>2.1149569262047501</v>
      </c>
      <c r="G19" s="22">
        <v>6.7187000000000001</v>
      </c>
      <c r="H19" s="88"/>
    </row>
    <row r="20" spans="1:9" x14ac:dyDescent="0.2">
      <c r="A20" s="21" t="s">
        <v>1310</v>
      </c>
      <c r="B20" s="21" t="s">
        <v>1311</v>
      </c>
      <c r="C20" s="21" t="s">
        <v>1258</v>
      </c>
      <c r="D20" s="24">
        <v>1000</v>
      </c>
      <c r="E20" s="22">
        <v>1042.3713150999999</v>
      </c>
      <c r="F20" s="23">
        <v>2.0877786912427299</v>
      </c>
      <c r="G20" s="22">
        <v>6.5780000000000003</v>
      </c>
      <c r="H20" s="22"/>
    </row>
    <row r="21" spans="1:9" x14ac:dyDescent="0.2">
      <c r="A21" s="21" t="s">
        <v>1312</v>
      </c>
      <c r="B21" s="21" t="s">
        <v>1313</v>
      </c>
      <c r="C21" s="21" t="s">
        <v>21</v>
      </c>
      <c r="D21" s="24">
        <v>1000</v>
      </c>
      <c r="E21" s="22">
        <v>1040.7702055</v>
      </c>
      <c r="F21" s="23">
        <v>2.0845718085735698</v>
      </c>
      <c r="G21" s="22">
        <v>6.6521999999999997</v>
      </c>
      <c r="H21" s="22"/>
    </row>
    <row r="22" spans="1:9" x14ac:dyDescent="0.2">
      <c r="A22" s="21" t="s">
        <v>1314</v>
      </c>
      <c r="B22" s="21" t="s">
        <v>1315</v>
      </c>
      <c r="C22" s="21" t="s">
        <v>21</v>
      </c>
      <c r="D22" s="24">
        <v>5</v>
      </c>
      <c r="E22" s="22">
        <v>526.21416439999996</v>
      </c>
      <c r="F22" s="23">
        <v>1.05396100559331</v>
      </c>
      <c r="G22" s="22">
        <v>6.83</v>
      </c>
      <c r="H22" s="22"/>
    </row>
    <row r="23" spans="1:9" x14ac:dyDescent="0.2">
      <c r="A23" s="20" t="s">
        <v>27</v>
      </c>
      <c r="B23" s="20"/>
      <c r="C23" s="20"/>
      <c r="D23" s="20"/>
      <c r="E23" s="25">
        <f>SUM(E6:E22)</f>
        <v>34443.817463899992</v>
      </c>
      <c r="F23" s="26">
        <f>SUM(F6:F22)</f>
        <v>68.98795765430836</v>
      </c>
      <c r="G23" s="25"/>
      <c r="H23" s="22"/>
      <c r="I23" s="14"/>
    </row>
    <row r="24" spans="1:9" x14ac:dyDescent="0.2">
      <c r="A24" s="21"/>
      <c r="B24" s="21"/>
      <c r="C24" s="21"/>
      <c r="D24" s="21"/>
      <c r="E24" s="22"/>
      <c r="F24" s="23"/>
      <c r="G24" s="22"/>
      <c r="H24" s="22"/>
    </row>
    <row r="25" spans="1:9" x14ac:dyDescent="0.2">
      <c r="A25" s="20" t="s">
        <v>28</v>
      </c>
      <c r="B25" s="21"/>
      <c r="C25" s="21"/>
      <c r="D25" s="21"/>
      <c r="E25" s="22"/>
      <c r="F25" s="23"/>
      <c r="G25" s="22"/>
      <c r="H25" s="22"/>
    </row>
    <row r="26" spans="1:9" x14ac:dyDescent="0.2">
      <c r="A26" s="20" t="s">
        <v>29</v>
      </c>
      <c r="B26" s="21"/>
      <c r="C26" s="21"/>
      <c r="D26" s="21"/>
      <c r="E26" s="22"/>
      <c r="F26" s="23"/>
      <c r="G26" s="22"/>
      <c r="H26" s="22"/>
    </row>
    <row r="27" spans="1:9" x14ac:dyDescent="0.2">
      <c r="A27" s="21" t="s">
        <v>1316</v>
      </c>
      <c r="B27" s="21" t="s">
        <v>1317</v>
      </c>
      <c r="C27" s="21" t="s">
        <v>32</v>
      </c>
      <c r="D27" s="24">
        <v>500</v>
      </c>
      <c r="E27" s="22">
        <v>2471.915</v>
      </c>
      <c r="F27" s="23">
        <v>4.9510298190315796</v>
      </c>
      <c r="G27" s="22">
        <v>5.76</v>
      </c>
      <c r="H27" s="22"/>
    </row>
    <row r="28" spans="1:9" x14ac:dyDescent="0.2">
      <c r="A28" s="21" t="s">
        <v>1152</v>
      </c>
      <c r="B28" s="21" t="s">
        <v>1153</v>
      </c>
      <c r="C28" s="21" t="s">
        <v>32</v>
      </c>
      <c r="D28" s="24">
        <v>500</v>
      </c>
      <c r="E28" s="22">
        <v>2459.4425000000001</v>
      </c>
      <c r="F28" s="23">
        <v>4.9260484910256102</v>
      </c>
      <c r="G28" s="22">
        <v>6.08</v>
      </c>
      <c r="H28" s="22"/>
    </row>
    <row r="29" spans="1:9" x14ac:dyDescent="0.2">
      <c r="A29" s="21" t="s">
        <v>1318</v>
      </c>
      <c r="B29" s="21" t="s">
        <v>1319</v>
      </c>
      <c r="C29" s="21" t="s">
        <v>32</v>
      </c>
      <c r="D29" s="24">
        <v>400</v>
      </c>
      <c r="E29" s="22">
        <v>1951.6020000000001</v>
      </c>
      <c r="F29" s="23">
        <v>3.9088883302547499</v>
      </c>
      <c r="G29" s="22">
        <v>6.0750000000000002</v>
      </c>
      <c r="H29" s="22"/>
    </row>
    <row r="30" spans="1:9" x14ac:dyDescent="0.2">
      <c r="A30" s="20" t="s">
        <v>27</v>
      </c>
      <c r="B30" s="20"/>
      <c r="C30" s="20"/>
      <c r="D30" s="20"/>
      <c r="E30" s="25">
        <f>SUM(E26:E29)</f>
        <v>6882.9594999999999</v>
      </c>
      <c r="F30" s="26">
        <f>SUM(F26:F29)</f>
        <v>13.785966640311941</v>
      </c>
      <c r="G30" s="25"/>
      <c r="H30" s="22"/>
      <c r="I30" s="14"/>
    </row>
    <row r="31" spans="1:9" x14ac:dyDescent="0.2">
      <c r="A31" s="21"/>
      <c r="B31" s="21"/>
      <c r="C31" s="21"/>
      <c r="D31" s="21"/>
      <c r="E31" s="22"/>
      <c r="F31" s="23"/>
      <c r="G31" s="22"/>
      <c r="H31" s="22"/>
    </row>
    <row r="32" spans="1:9" x14ac:dyDescent="0.2">
      <c r="A32" s="20" t="s">
        <v>34</v>
      </c>
      <c r="B32" s="21"/>
      <c r="C32" s="21"/>
      <c r="D32" s="21"/>
      <c r="E32" s="22"/>
      <c r="F32" s="23"/>
      <c r="G32" s="22"/>
      <c r="H32" s="22"/>
    </row>
    <row r="33" spans="1:9" x14ac:dyDescent="0.2">
      <c r="A33" s="21" t="s">
        <v>73</v>
      </c>
      <c r="B33" s="21" t="s">
        <v>72</v>
      </c>
      <c r="C33" s="21" t="s">
        <v>35</v>
      </c>
      <c r="D33" s="24">
        <v>1275000</v>
      </c>
      <c r="E33" s="22">
        <v>1248.2275500000001</v>
      </c>
      <c r="F33" s="23">
        <v>2.5000907478561101</v>
      </c>
      <c r="G33" s="22">
        <v>7.5046702999999999</v>
      </c>
      <c r="H33" s="25"/>
    </row>
    <row r="34" spans="1:9" x14ac:dyDescent="0.2">
      <c r="A34" s="21" t="s">
        <v>69</v>
      </c>
      <c r="B34" s="21" t="s">
        <v>68</v>
      </c>
      <c r="C34" s="21" t="s">
        <v>35</v>
      </c>
      <c r="D34" s="24">
        <v>1000000</v>
      </c>
      <c r="E34" s="22">
        <v>1038.6743332999999</v>
      </c>
      <c r="F34" s="23">
        <v>2.0803739596349602</v>
      </c>
      <c r="G34" s="22">
        <v>7.6274740449999996</v>
      </c>
      <c r="H34" s="22"/>
    </row>
    <row r="35" spans="1:9" x14ac:dyDescent="0.2">
      <c r="A35" s="21" t="s">
        <v>63</v>
      </c>
      <c r="B35" s="21" t="s">
        <v>62</v>
      </c>
      <c r="C35" s="21" t="s">
        <v>35</v>
      </c>
      <c r="D35" s="24">
        <v>765000</v>
      </c>
      <c r="E35" s="22">
        <v>775.47726999999998</v>
      </c>
      <c r="F35" s="23">
        <v>1.5532132325550001</v>
      </c>
      <c r="G35" s="22">
        <v>7.3272086066125004</v>
      </c>
      <c r="H35" s="22"/>
    </row>
    <row r="36" spans="1:9" x14ac:dyDescent="0.2">
      <c r="A36" s="21" t="s">
        <v>61</v>
      </c>
      <c r="B36" s="21" t="s">
        <v>1450</v>
      </c>
      <c r="C36" s="21" t="s">
        <v>35</v>
      </c>
      <c r="D36" s="24">
        <v>546200</v>
      </c>
      <c r="E36" s="22">
        <v>538.69557610000004</v>
      </c>
      <c r="F36" s="23">
        <v>1.0789601829559301</v>
      </c>
      <c r="G36" s="22">
        <v>7.3824212512499896</v>
      </c>
      <c r="H36" s="22"/>
    </row>
    <row r="37" spans="1:9" x14ac:dyDescent="0.2">
      <c r="A37" s="21" t="s">
        <v>71</v>
      </c>
      <c r="B37" s="21" t="s">
        <v>70</v>
      </c>
      <c r="C37" s="21" t="s">
        <v>35</v>
      </c>
      <c r="D37" s="24">
        <v>250000</v>
      </c>
      <c r="E37" s="22">
        <v>252.14466669999999</v>
      </c>
      <c r="F37" s="23">
        <v>0.50502374213574497</v>
      </c>
      <c r="G37" s="22">
        <v>6.6798873370124996</v>
      </c>
      <c r="H37" s="25"/>
    </row>
    <row r="38" spans="1:9" x14ac:dyDescent="0.2">
      <c r="A38" s="21" t="s">
        <v>75</v>
      </c>
      <c r="B38" s="21" t="s">
        <v>74</v>
      </c>
      <c r="C38" s="21" t="s">
        <v>35</v>
      </c>
      <c r="D38" s="24">
        <v>52560</v>
      </c>
      <c r="E38" s="22">
        <v>52.791509300000001</v>
      </c>
      <c r="F38" s="23">
        <v>0.105736781700011</v>
      </c>
      <c r="G38" s="22">
        <v>7.4648035349999997</v>
      </c>
      <c r="H38" s="22"/>
    </row>
    <row r="39" spans="1:9" x14ac:dyDescent="0.2">
      <c r="A39" s="21" t="s">
        <v>77</v>
      </c>
      <c r="B39" s="21" t="s">
        <v>76</v>
      </c>
      <c r="C39" s="21" t="s">
        <v>35</v>
      </c>
      <c r="D39" s="24">
        <v>50000</v>
      </c>
      <c r="E39" s="22">
        <v>50.030783300000003</v>
      </c>
      <c r="F39" s="23">
        <v>0.10020728867611001</v>
      </c>
      <c r="G39" s="22">
        <v>7.5131061649999999</v>
      </c>
      <c r="H39" s="22"/>
    </row>
    <row r="40" spans="1:9" x14ac:dyDescent="0.2">
      <c r="A40" s="21" t="s">
        <v>79</v>
      </c>
      <c r="B40" s="21" t="s">
        <v>78</v>
      </c>
      <c r="C40" s="21" t="s">
        <v>35</v>
      </c>
      <c r="D40" s="24">
        <v>41700</v>
      </c>
      <c r="E40" s="22">
        <v>40.341627099999997</v>
      </c>
      <c r="F40" s="23">
        <v>8.0800755171740402E-2</v>
      </c>
      <c r="G40" s="22">
        <v>7.5850179750000004</v>
      </c>
      <c r="H40" s="22"/>
    </row>
    <row r="41" spans="1:9" x14ac:dyDescent="0.2">
      <c r="A41" s="20" t="s">
        <v>27</v>
      </c>
      <c r="B41" s="20"/>
      <c r="C41" s="20"/>
      <c r="D41" s="20"/>
      <c r="E41" s="25">
        <f>SUM(E33:E40)</f>
        <v>3996.3833158000002</v>
      </c>
      <c r="F41" s="26">
        <f>SUM(F33:F40)</f>
        <v>8.004406690685606</v>
      </c>
      <c r="G41" s="25"/>
      <c r="H41" s="25"/>
      <c r="I41" s="14"/>
    </row>
    <row r="42" spans="1:9" x14ac:dyDescent="0.2">
      <c r="A42" s="21"/>
      <c r="B42" s="21"/>
      <c r="C42" s="21"/>
      <c r="D42" s="21"/>
      <c r="E42" s="22"/>
      <c r="F42" s="23"/>
      <c r="G42" s="22"/>
      <c r="H42" s="22"/>
    </row>
    <row r="43" spans="1:9" x14ac:dyDescent="0.2">
      <c r="A43" s="20" t="s">
        <v>1438</v>
      </c>
      <c r="B43" s="21"/>
      <c r="C43" s="21"/>
      <c r="D43" s="21"/>
      <c r="E43" s="22"/>
      <c r="F43" s="23"/>
      <c r="G43" s="22"/>
      <c r="H43" s="22"/>
    </row>
    <row r="44" spans="1:9" x14ac:dyDescent="0.2">
      <c r="A44" s="21" t="s">
        <v>1080</v>
      </c>
      <c r="B44" s="21" t="s">
        <v>1081</v>
      </c>
      <c r="C44" s="21" t="s">
        <v>1082</v>
      </c>
      <c r="D44" s="24">
        <v>1762.3119999999999</v>
      </c>
      <c r="E44" s="22">
        <v>200.64864080000001</v>
      </c>
      <c r="F44" s="23">
        <v>0.401881700523261</v>
      </c>
      <c r="G44" s="22">
        <v>5.62</v>
      </c>
      <c r="H44" s="20"/>
    </row>
    <row r="45" spans="1:9" x14ac:dyDescent="0.2">
      <c r="A45" s="20" t="s">
        <v>27</v>
      </c>
      <c r="B45" s="20"/>
      <c r="C45" s="20"/>
      <c r="D45" s="20"/>
      <c r="E45" s="25">
        <f>SUM(E44:E44)</f>
        <v>200.64864080000001</v>
      </c>
      <c r="F45" s="26">
        <f>SUM(F44:F44)</f>
        <v>0.401881700523261</v>
      </c>
      <c r="G45" s="25"/>
      <c r="H45" s="20"/>
      <c r="I45" s="14"/>
    </row>
    <row r="46" spans="1:9" x14ac:dyDescent="0.2">
      <c r="A46" s="21"/>
      <c r="B46" s="21"/>
      <c r="C46" s="21"/>
      <c r="D46" s="21"/>
      <c r="E46" s="22"/>
      <c r="F46" s="23"/>
      <c r="G46" s="22"/>
      <c r="H46" s="20"/>
    </row>
    <row r="47" spans="1:9" x14ac:dyDescent="0.2">
      <c r="A47" s="20" t="s">
        <v>37</v>
      </c>
      <c r="B47" s="20"/>
      <c r="C47" s="20"/>
      <c r="D47" s="20"/>
      <c r="E47" s="25">
        <f>E23+E30+E41+E45</f>
        <v>45523.808920499985</v>
      </c>
      <c r="F47" s="26">
        <f>F23+F30+F41+F45</f>
        <v>91.180212685829162</v>
      </c>
      <c r="G47" s="25"/>
      <c r="H47" s="20"/>
      <c r="I47" s="14"/>
    </row>
    <row r="48" spans="1:9" x14ac:dyDescent="0.2">
      <c r="A48" s="20"/>
      <c r="B48" s="20"/>
      <c r="C48" s="20"/>
      <c r="D48" s="20"/>
      <c r="E48" s="25"/>
      <c r="F48" s="26"/>
      <c r="G48" s="25"/>
      <c r="H48" s="20"/>
      <c r="I48" s="14"/>
    </row>
    <row r="49" spans="1:9" x14ac:dyDescent="0.2">
      <c r="A49" s="20" t="s">
        <v>337</v>
      </c>
      <c r="B49" s="20"/>
      <c r="C49" s="20"/>
      <c r="D49" s="20"/>
      <c r="E49" s="25">
        <v>11.942947420000001</v>
      </c>
      <c r="F49" s="26">
        <f>+E49/E53*100</f>
        <v>2.3920680445543758E-2</v>
      </c>
      <c r="G49" s="25"/>
      <c r="H49" s="20"/>
      <c r="I49" s="14"/>
    </row>
    <row r="50" spans="1:9" x14ac:dyDescent="0.2">
      <c r="A50" s="20"/>
      <c r="B50" s="20"/>
      <c r="C50" s="20"/>
      <c r="D50" s="20"/>
      <c r="E50" s="25"/>
      <c r="F50" s="26"/>
      <c r="G50" s="25"/>
      <c r="H50" s="20"/>
      <c r="I50" s="14"/>
    </row>
    <row r="51" spans="1:9" x14ac:dyDescent="0.2">
      <c r="A51" s="20" t="s">
        <v>39</v>
      </c>
      <c r="B51" s="20"/>
      <c r="C51" s="20"/>
      <c r="D51" s="20"/>
      <c r="E51" s="25">
        <f>E53-(E23+E30+E41+E45+E49)</f>
        <v>4391.5378142800109</v>
      </c>
      <c r="F51" s="26">
        <f>F53-(F23+F30+F41+F45+F49)</f>
        <v>8.7958666337252964</v>
      </c>
      <c r="G51" s="25"/>
      <c r="H51" s="20"/>
      <c r="I51" s="14"/>
    </row>
    <row r="52" spans="1:9" x14ac:dyDescent="0.2">
      <c r="A52" s="20"/>
      <c r="B52" s="20"/>
      <c r="C52" s="20"/>
      <c r="D52" s="20"/>
      <c r="E52" s="25"/>
      <c r="F52" s="26"/>
      <c r="G52" s="25"/>
      <c r="H52" s="20"/>
      <c r="I52" s="14"/>
    </row>
    <row r="53" spans="1:9" x14ac:dyDescent="0.2">
      <c r="A53" s="27" t="s">
        <v>38</v>
      </c>
      <c r="B53" s="27"/>
      <c r="C53" s="27"/>
      <c r="D53" s="27"/>
      <c r="E53" s="28">
        <v>49927.289682199997</v>
      </c>
      <c r="F53" s="29">
        <v>100</v>
      </c>
      <c r="G53" s="28"/>
      <c r="H53" s="27"/>
      <c r="I53" s="14"/>
    </row>
    <row r="54" spans="1:9" x14ac:dyDescent="0.2">
      <c r="H54" s="14"/>
    </row>
    <row r="55" spans="1:9" x14ac:dyDescent="0.2">
      <c r="A55" s="73" t="s">
        <v>1244</v>
      </c>
      <c r="B55" s="73"/>
      <c r="C55" s="73"/>
      <c r="D55" s="73"/>
      <c r="E55" s="74"/>
      <c r="F55" s="74"/>
      <c r="G55" s="74"/>
      <c r="H55" s="16"/>
    </row>
    <row r="56" spans="1:9" x14ac:dyDescent="0.2">
      <c r="A56" s="75"/>
      <c r="B56" s="75"/>
      <c r="C56" s="75"/>
      <c r="D56" s="75"/>
      <c r="E56" s="26"/>
      <c r="F56" s="26"/>
      <c r="G56" s="26"/>
      <c r="H56" s="20"/>
    </row>
    <row r="57" spans="1:9" x14ac:dyDescent="0.2">
      <c r="A57" s="75" t="s">
        <v>1245</v>
      </c>
      <c r="B57" s="75"/>
      <c r="C57" s="75"/>
      <c r="D57" s="75"/>
      <c r="E57" s="75" t="s">
        <v>1246</v>
      </c>
      <c r="F57" s="75" t="s">
        <v>3</v>
      </c>
      <c r="G57" s="26"/>
      <c r="H57" s="20"/>
    </row>
    <row r="58" spans="1:9" x14ac:dyDescent="0.2">
      <c r="A58" s="77" t="s">
        <v>1247</v>
      </c>
      <c r="B58" s="75"/>
      <c r="C58" s="75"/>
      <c r="D58" s="75"/>
      <c r="E58" s="80">
        <v>2500</v>
      </c>
      <c r="F58" s="80">
        <f t="shared" ref="F58:F63" si="0">E58/$E$53*100</f>
        <v>5.0072816207591897</v>
      </c>
      <c r="G58" s="26"/>
      <c r="H58" s="20"/>
    </row>
    <row r="59" spans="1:9" x14ac:dyDescent="0.2">
      <c r="A59" s="77" t="s">
        <v>1247</v>
      </c>
      <c r="B59" s="75"/>
      <c r="C59" s="75"/>
      <c r="D59" s="75"/>
      <c r="E59" s="80">
        <v>3500</v>
      </c>
      <c r="F59" s="80">
        <f t="shared" si="0"/>
        <v>7.0101942690628665</v>
      </c>
      <c r="G59" s="26"/>
      <c r="H59" s="20"/>
    </row>
    <row r="60" spans="1:9" x14ac:dyDescent="0.2">
      <c r="A60" s="77" t="s">
        <v>1247</v>
      </c>
      <c r="B60" s="75"/>
      <c r="C60" s="75"/>
      <c r="D60" s="75"/>
      <c r="E60" s="80">
        <v>2500</v>
      </c>
      <c r="F60" s="80">
        <f t="shared" si="0"/>
        <v>5.0072816207591897</v>
      </c>
      <c r="G60" s="26"/>
      <c r="H60" s="20"/>
    </row>
    <row r="61" spans="1:9" x14ac:dyDescent="0.2">
      <c r="A61" s="77" t="s">
        <v>1288</v>
      </c>
      <c r="B61" s="75"/>
      <c r="C61" s="75"/>
      <c r="D61" s="75"/>
      <c r="E61" s="80">
        <v>2500</v>
      </c>
      <c r="F61" s="80">
        <f t="shared" si="0"/>
        <v>5.0072816207591897</v>
      </c>
      <c r="G61" s="26"/>
      <c r="H61" s="20"/>
    </row>
    <row r="62" spans="1:9" x14ac:dyDescent="0.2">
      <c r="A62" s="77" t="s">
        <v>1288</v>
      </c>
      <c r="B62" s="75"/>
      <c r="C62" s="75"/>
      <c r="D62" s="75"/>
      <c r="E62" s="80">
        <v>500</v>
      </c>
      <c r="F62" s="80">
        <f t="shared" si="0"/>
        <v>1.0014563241518382</v>
      </c>
      <c r="G62" s="26"/>
      <c r="H62" s="20"/>
    </row>
    <row r="63" spans="1:9" x14ac:dyDescent="0.2">
      <c r="A63" s="77" t="s">
        <v>1288</v>
      </c>
      <c r="B63" s="75"/>
      <c r="C63" s="75"/>
      <c r="D63" s="75"/>
      <c r="E63" s="80">
        <v>2500</v>
      </c>
      <c r="F63" s="80">
        <f t="shared" si="0"/>
        <v>5.0072816207591897</v>
      </c>
      <c r="G63" s="26"/>
      <c r="H63" s="20"/>
    </row>
    <row r="64" spans="1:9" x14ac:dyDescent="0.2">
      <c r="A64" s="90" t="s">
        <v>1248</v>
      </c>
      <c r="B64" s="91"/>
      <c r="C64" s="91"/>
      <c r="D64" s="90"/>
      <c r="E64" s="92">
        <f>SUM(E58:E63)</f>
        <v>14000</v>
      </c>
      <c r="F64" s="92">
        <f>SUM(F58:F63)</f>
        <v>28.040777076251466</v>
      </c>
      <c r="G64" s="93"/>
      <c r="H64" s="27"/>
    </row>
    <row r="65" spans="1:8" x14ac:dyDescent="0.2">
      <c r="A65" s="7" t="s">
        <v>1499</v>
      </c>
      <c r="H65" s="14"/>
    </row>
    <row r="66" spans="1:8" x14ac:dyDescent="0.2">
      <c r="H66" s="14"/>
    </row>
    <row r="67" spans="1:8" x14ac:dyDescent="0.2">
      <c r="A67" s="14" t="s">
        <v>40</v>
      </c>
      <c r="H67" s="14"/>
    </row>
    <row r="68" spans="1:8" x14ac:dyDescent="0.2">
      <c r="A68" s="14" t="s">
        <v>1439</v>
      </c>
      <c r="H68" s="14"/>
    </row>
    <row r="69" spans="1:8" x14ac:dyDescent="0.2">
      <c r="A69" s="14"/>
      <c r="H69" s="14"/>
    </row>
    <row r="70" spans="1:8" ht="39.75" customHeight="1" x14ac:dyDescent="0.2">
      <c r="A70" s="114" t="s">
        <v>1579</v>
      </c>
      <c r="B70" s="114"/>
      <c r="C70" s="114"/>
      <c r="D70" s="114"/>
      <c r="E70" s="114"/>
      <c r="F70" s="114"/>
      <c r="G70" s="114"/>
      <c r="H70" s="14"/>
    </row>
    <row r="71" spans="1:8" x14ac:dyDescent="0.2">
      <c r="H71" s="14"/>
    </row>
    <row r="72" spans="1:8" x14ac:dyDescent="0.2">
      <c r="A72" s="14" t="s">
        <v>41</v>
      </c>
      <c r="H72" s="14"/>
    </row>
    <row r="73" spans="1:8" x14ac:dyDescent="0.2">
      <c r="A73" s="14" t="s">
        <v>42</v>
      </c>
      <c r="H73" s="14"/>
    </row>
    <row r="74" spans="1:8" x14ac:dyDescent="0.2">
      <c r="A74" s="14" t="s">
        <v>43</v>
      </c>
      <c r="B74" s="14"/>
      <c r="C74" s="30" t="s">
        <v>987</v>
      </c>
      <c r="D74" s="14" t="s">
        <v>44</v>
      </c>
      <c r="H74" s="14"/>
    </row>
    <row r="75" spans="1:8" x14ac:dyDescent="0.2">
      <c r="A75" s="7" t="s">
        <v>46</v>
      </c>
      <c r="C75" s="31">
        <v>21.942799999999998</v>
      </c>
      <c r="D75" s="31">
        <v>22.816400000000002</v>
      </c>
      <c r="H75" s="14"/>
    </row>
    <row r="76" spans="1:8" x14ac:dyDescent="0.2">
      <c r="A76" s="7" t="s">
        <v>47</v>
      </c>
      <c r="C76" s="31">
        <v>10.7265</v>
      </c>
      <c r="D76" s="31">
        <v>10.8559</v>
      </c>
      <c r="H76" s="14"/>
    </row>
    <row r="77" spans="1:8" x14ac:dyDescent="0.2">
      <c r="A77" s="7" t="s">
        <v>48</v>
      </c>
      <c r="C77" s="31">
        <v>22.904</v>
      </c>
      <c r="D77" s="31">
        <v>23.856100000000001</v>
      </c>
      <c r="H77" s="14"/>
    </row>
    <row r="78" spans="1:8" x14ac:dyDescent="0.2">
      <c r="A78" s="7" t="s">
        <v>49</v>
      </c>
      <c r="C78" s="31">
        <v>11.3347</v>
      </c>
      <c r="D78" s="31">
        <v>11.4748</v>
      </c>
      <c r="H78" s="14"/>
    </row>
    <row r="79" spans="1:8" x14ac:dyDescent="0.2">
      <c r="C79" s="31"/>
      <c r="D79" s="31"/>
      <c r="H79" s="14"/>
    </row>
    <row r="80" spans="1:8" x14ac:dyDescent="0.2">
      <c r="A80" s="7" t="s">
        <v>988</v>
      </c>
      <c r="C80" s="31"/>
      <c r="D80" s="31"/>
      <c r="H80" s="14"/>
    </row>
    <row r="81" spans="1:8" x14ac:dyDescent="0.2">
      <c r="H81" s="14"/>
    </row>
    <row r="82" spans="1:8" x14ac:dyDescent="0.2">
      <c r="A82" s="14" t="s">
        <v>50</v>
      </c>
      <c r="H82" s="14"/>
    </row>
    <row r="83" spans="1:8" x14ac:dyDescent="0.2">
      <c r="A83" s="112" t="s">
        <v>51</v>
      </c>
      <c r="B83" s="113"/>
      <c r="C83" s="32" t="s">
        <v>52</v>
      </c>
    </row>
    <row r="84" spans="1:8" x14ac:dyDescent="0.2">
      <c r="A84" s="108" t="s">
        <v>47</v>
      </c>
      <c r="B84" s="109"/>
      <c r="C84" s="33">
        <v>0.29499999999999998</v>
      </c>
    </row>
    <row r="85" spans="1:8" x14ac:dyDescent="0.2">
      <c r="A85" s="108" t="s">
        <v>49</v>
      </c>
      <c r="B85" s="109"/>
      <c r="C85" s="33">
        <v>0.32500000000000001</v>
      </c>
    </row>
    <row r="86" spans="1:8" x14ac:dyDescent="0.2">
      <c r="A86" s="7" t="s">
        <v>53</v>
      </c>
    </row>
    <row r="87" spans="1:8" x14ac:dyDescent="0.2">
      <c r="A87" s="7" t="s">
        <v>54</v>
      </c>
    </row>
    <row r="89" spans="1:8" x14ac:dyDescent="0.2">
      <c r="A89" s="56" t="s">
        <v>1250</v>
      </c>
    </row>
    <row r="90" spans="1:8" x14ac:dyDescent="0.2">
      <c r="A90" s="56"/>
    </row>
    <row r="91" spans="1:8" x14ac:dyDescent="0.2">
      <c r="A91" s="57" t="s">
        <v>1320</v>
      </c>
    </row>
    <row r="92" spans="1:8" x14ac:dyDescent="0.2">
      <c r="A92" s="57" t="s">
        <v>1321</v>
      </c>
    </row>
    <row r="94" spans="1:8" x14ac:dyDescent="0.2">
      <c r="A94" s="14" t="s">
        <v>282</v>
      </c>
      <c r="D94" s="34">
        <v>4.89614197164099</v>
      </c>
      <c r="E94" s="10" t="s">
        <v>55</v>
      </c>
    </row>
    <row r="96" spans="1:8" x14ac:dyDescent="0.2">
      <c r="A96" s="14" t="s">
        <v>1420</v>
      </c>
      <c r="D96" s="30" t="s">
        <v>56</v>
      </c>
    </row>
    <row r="98" spans="1:9" x14ac:dyDescent="0.2">
      <c r="A98" s="56" t="s">
        <v>1253</v>
      </c>
      <c r="B98" s="57"/>
      <c r="C98" s="57"/>
      <c r="D98" s="57"/>
      <c r="E98" s="11"/>
      <c r="G98" s="11"/>
      <c r="H98" s="11"/>
      <c r="I98" s="57"/>
    </row>
    <row r="99" spans="1:9" ht="15" x14ac:dyDescent="0.25">
      <c r="A99" s="86"/>
      <c r="B99" s="57"/>
      <c r="C99" s="57"/>
      <c r="D99" s="57"/>
      <c r="E99" s="11"/>
      <c r="G99" s="11"/>
      <c r="H99" s="11"/>
      <c r="I99" s="57"/>
    </row>
    <row r="100" spans="1:9" x14ac:dyDescent="0.2">
      <c r="A100" s="56" t="s">
        <v>993</v>
      </c>
      <c r="B100" s="57"/>
      <c r="C100" s="57"/>
      <c r="D100" s="57"/>
      <c r="E100" s="11"/>
      <c r="G100" s="11"/>
      <c r="H100" s="11"/>
      <c r="I100" s="57"/>
    </row>
    <row r="101" spans="1:9" x14ac:dyDescent="0.2">
      <c r="A101" s="66"/>
      <c r="B101" s="57"/>
      <c r="C101" s="57"/>
      <c r="D101" s="57"/>
      <c r="E101" s="11"/>
      <c r="G101" s="11"/>
      <c r="H101" s="11"/>
      <c r="I101" s="57"/>
    </row>
    <row r="102" spans="1:9" x14ac:dyDescent="0.2">
      <c r="A102" s="57"/>
      <c r="B102" s="57"/>
      <c r="C102" s="57"/>
      <c r="D102" s="57"/>
      <c r="E102" s="11"/>
      <c r="G102" s="11"/>
      <c r="H102" s="11"/>
      <c r="I102" s="57"/>
    </row>
    <row r="103" spans="1:9" x14ac:dyDescent="0.2">
      <c r="A103" s="57"/>
      <c r="B103" s="57"/>
      <c r="C103" s="57"/>
      <c r="D103" s="57"/>
      <c r="E103" s="11"/>
      <c r="G103" s="11"/>
      <c r="H103" s="11"/>
      <c r="I103" s="57"/>
    </row>
    <row r="104" spans="1:9" x14ac:dyDescent="0.2">
      <c r="A104" s="57"/>
      <c r="B104" s="57"/>
      <c r="C104" s="57"/>
      <c r="D104" s="57"/>
      <c r="E104" s="11"/>
      <c r="G104" s="11"/>
      <c r="H104" s="11"/>
      <c r="I104" s="57"/>
    </row>
    <row r="105" spans="1:9" x14ac:dyDescent="0.2">
      <c r="A105" s="57"/>
      <c r="B105" s="57"/>
      <c r="C105" s="57"/>
      <c r="D105" s="57"/>
      <c r="E105" s="11"/>
      <c r="G105" s="11"/>
      <c r="H105" s="11"/>
      <c r="I105" s="57"/>
    </row>
    <row r="106" spans="1:9" x14ac:dyDescent="0.2">
      <c r="A106" s="57"/>
      <c r="B106" s="57"/>
      <c r="C106" s="57"/>
      <c r="D106" s="57"/>
      <c r="E106" s="11"/>
      <c r="G106" s="11"/>
      <c r="H106" s="11"/>
      <c r="I106" s="57"/>
    </row>
    <row r="107" spans="1:9" x14ac:dyDescent="0.2">
      <c r="A107" s="57"/>
      <c r="B107" s="57"/>
      <c r="C107" s="57"/>
      <c r="D107" s="57"/>
      <c r="E107" s="11"/>
      <c r="G107" s="11"/>
      <c r="H107" s="11"/>
      <c r="I107" s="57"/>
    </row>
    <row r="108" spans="1:9" x14ac:dyDescent="0.2">
      <c r="A108" s="57"/>
      <c r="B108" s="57"/>
      <c r="C108" s="57"/>
      <c r="D108" s="57"/>
      <c r="E108" s="11"/>
      <c r="G108" s="11"/>
      <c r="H108" s="11"/>
      <c r="I108" s="57"/>
    </row>
    <row r="109" spans="1:9" x14ac:dyDescent="0.2">
      <c r="A109" s="57"/>
      <c r="B109" s="57"/>
      <c r="C109" s="57"/>
      <c r="D109" s="57"/>
      <c r="E109" s="11"/>
      <c r="G109" s="11"/>
      <c r="H109" s="11"/>
      <c r="I109" s="57"/>
    </row>
    <row r="110" spans="1:9" x14ac:dyDescent="0.2">
      <c r="A110" s="57"/>
      <c r="B110" s="57"/>
      <c r="C110" s="57"/>
      <c r="D110" s="57"/>
      <c r="E110" s="11"/>
      <c r="G110" s="11"/>
      <c r="H110" s="11"/>
      <c r="I110" s="57"/>
    </row>
    <row r="111" spans="1:9" x14ac:dyDescent="0.2">
      <c r="A111" s="57"/>
      <c r="B111" s="57"/>
      <c r="C111" s="57"/>
      <c r="D111" s="57"/>
      <c r="E111" s="11"/>
      <c r="G111" s="11"/>
      <c r="H111" s="11"/>
      <c r="I111" s="57"/>
    </row>
    <row r="112" spans="1:9" x14ac:dyDescent="0.2">
      <c r="A112" s="57"/>
      <c r="B112" s="57"/>
      <c r="C112" s="57"/>
      <c r="D112" s="57"/>
      <c r="E112" s="11"/>
      <c r="G112" s="11"/>
      <c r="H112" s="11"/>
      <c r="I112" s="57"/>
    </row>
    <row r="113" spans="1:9" x14ac:dyDescent="0.2">
      <c r="A113" s="57"/>
      <c r="B113" s="57"/>
      <c r="C113" s="57"/>
      <c r="D113" s="57"/>
      <c r="E113" s="11"/>
      <c r="G113" s="11"/>
      <c r="H113" s="11"/>
      <c r="I113" s="57"/>
    </row>
    <row r="114" spans="1:9" x14ac:dyDescent="0.2">
      <c r="A114" s="57"/>
      <c r="B114" s="57"/>
      <c r="C114" s="57"/>
      <c r="D114" s="57"/>
      <c r="E114" s="11"/>
      <c r="G114" s="11"/>
      <c r="H114" s="11"/>
      <c r="I114" s="57"/>
    </row>
    <row r="115" spans="1:9" x14ac:dyDescent="0.2">
      <c r="A115" s="57"/>
      <c r="B115" s="57"/>
      <c r="C115" s="57"/>
      <c r="D115" s="57"/>
      <c r="E115" s="11"/>
      <c r="G115" s="11"/>
      <c r="H115" s="11"/>
      <c r="I115" s="57"/>
    </row>
    <row r="116" spans="1:9" x14ac:dyDescent="0.2">
      <c r="A116" s="57"/>
      <c r="B116" s="57"/>
      <c r="C116" s="57"/>
      <c r="D116" s="57"/>
      <c r="E116" s="11"/>
      <c r="G116" s="11"/>
      <c r="H116" s="11"/>
      <c r="I116" s="57"/>
    </row>
    <row r="117" spans="1:9" x14ac:dyDescent="0.2">
      <c r="A117" s="56" t="s">
        <v>1322</v>
      </c>
      <c r="B117" s="57"/>
      <c r="C117" s="57"/>
      <c r="D117" s="57"/>
      <c r="E117" s="11"/>
      <c r="G117" s="11"/>
      <c r="H117" s="11"/>
      <c r="I117" s="57"/>
    </row>
    <row r="118" spans="1:9" x14ac:dyDescent="0.2">
      <c r="A118" s="57"/>
      <c r="B118" s="57"/>
      <c r="C118" s="57"/>
      <c r="D118" s="57"/>
      <c r="E118" s="11"/>
      <c r="G118" s="11"/>
      <c r="H118" s="11"/>
      <c r="I118" s="57"/>
    </row>
    <row r="119" spans="1:9" x14ac:dyDescent="0.2">
      <c r="A119" s="56" t="s">
        <v>994</v>
      </c>
      <c r="B119" s="57"/>
      <c r="C119" s="57"/>
      <c r="D119" s="57"/>
      <c r="E119" s="11"/>
      <c r="G119" s="11"/>
      <c r="H119" s="11"/>
      <c r="I119" s="57"/>
    </row>
    <row r="120" spans="1:9" x14ac:dyDescent="0.2">
      <c r="A120" s="57"/>
      <c r="B120" s="57"/>
      <c r="C120" s="57"/>
      <c r="D120" s="57"/>
      <c r="E120" s="11"/>
      <c r="G120" s="11"/>
      <c r="H120" s="11"/>
      <c r="I120" s="57"/>
    </row>
    <row r="121" spans="1:9" x14ac:dyDescent="0.2">
      <c r="A121" s="57"/>
      <c r="B121" s="57"/>
      <c r="C121" s="57"/>
      <c r="D121" s="57"/>
      <c r="E121" s="11"/>
      <c r="G121" s="11"/>
      <c r="H121" s="11"/>
      <c r="I121" s="57"/>
    </row>
    <row r="122" spans="1:9" x14ac:dyDescent="0.2">
      <c r="A122" s="57"/>
      <c r="B122" s="57"/>
      <c r="C122" s="57"/>
      <c r="D122" s="57"/>
      <c r="E122" s="11"/>
      <c r="G122" s="11"/>
      <c r="H122" s="11"/>
      <c r="I122" s="57"/>
    </row>
    <row r="123" spans="1:9" x14ac:dyDescent="0.2">
      <c r="A123" s="57"/>
      <c r="B123" s="57"/>
      <c r="C123" s="57"/>
      <c r="D123" s="57"/>
      <c r="E123" s="11"/>
      <c r="G123" s="11"/>
      <c r="H123" s="11"/>
      <c r="I123" s="57"/>
    </row>
    <row r="124" spans="1:9" x14ac:dyDescent="0.2">
      <c r="A124" s="57"/>
      <c r="B124" s="57"/>
      <c r="C124" s="57"/>
      <c r="D124" s="57"/>
      <c r="E124" s="11"/>
      <c r="G124" s="11"/>
      <c r="H124" s="11"/>
      <c r="I124" s="57"/>
    </row>
    <row r="125" spans="1:9" x14ac:dyDescent="0.2">
      <c r="A125" s="57"/>
      <c r="B125" s="57"/>
      <c r="C125" s="57"/>
      <c r="D125" s="57"/>
      <c r="E125" s="11"/>
      <c r="G125" s="11"/>
      <c r="H125" s="11"/>
      <c r="I125" s="57"/>
    </row>
    <row r="126" spans="1:9" x14ac:dyDescent="0.2">
      <c r="A126" s="57"/>
      <c r="B126" s="57"/>
      <c r="C126" s="57"/>
      <c r="D126" s="57"/>
      <c r="E126" s="11"/>
      <c r="G126" s="11"/>
      <c r="H126" s="11"/>
      <c r="I126" s="57"/>
    </row>
    <row r="127" spans="1:9" x14ac:dyDescent="0.2">
      <c r="A127" s="57"/>
      <c r="B127" s="57"/>
      <c r="C127" s="57"/>
      <c r="D127" s="57"/>
      <c r="E127" s="11"/>
      <c r="G127" s="11"/>
      <c r="H127" s="11"/>
      <c r="I127" s="57"/>
    </row>
    <row r="128" spans="1:9" x14ac:dyDescent="0.2">
      <c r="A128" s="57"/>
      <c r="B128" s="57"/>
      <c r="C128" s="57"/>
      <c r="D128" s="57"/>
      <c r="E128" s="11"/>
      <c r="G128" s="11"/>
      <c r="H128" s="11"/>
      <c r="I128" s="57"/>
    </row>
    <row r="129" spans="1:9" x14ac:dyDescent="0.2">
      <c r="A129" s="57"/>
      <c r="B129" s="57"/>
      <c r="C129" s="57"/>
      <c r="D129" s="57"/>
      <c r="E129" s="11"/>
      <c r="G129" s="11"/>
      <c r="H129" s="11"/>
      <c r="I129" s="57"/>
    </row>
    <row r="130" spans="1:9" x14ac:dyDescent="0.2">
      <c r="A130" s="57"/>
      <c r="B130" s="57"/>
      <c r="C130" s="57"/>
      <c r="D130" s="57"/>
      <c r="E130" s="11"/>
      <c r="G130" s="11"/>
      <c r="H130" s="11"/>
      <c r="I130" s="57"/>
    </row>
    <row r="131" spans="1:9" x14ac:dyDescent="0.2">
      <c r="A131" s="57"/>
      <c r="B131" s="57"/>
      <c r="C131" s="57"/>
      <c r="D131" s="57"/>
      <c r="E131" s="11"/>
      <c r="G131" s="11"/>
      <c r="H131" s="11"/>
      <c r="I131" s="57"/>
    </row>
    <row r="132" spans="1:9" x14ac:dyDescent="0.2">
      <c r="A132" s="57"/>
      <c r="B132" s="57"/>
      <c r="C132" s="57"/>
      <c r="D132" s="57"/>
      <c r="E132" s="11"/>
      <c r="G132" s="11"/>
      <c r="H132" s="11"/>
      <c r="I132" s="57"/>
    </row>
    <row r="133" spans="1:9" x14ac:dyDescent="0.2">
      <c r="A133" s="57"/>
      <c r="B133" s="57"/>
      <c r="C133" s="57"/>
      <c r="D133" s="57"/>
      <c r="E133" s="11"/>
      <c r="G133" s="11"/>
      <c r="H133" s="11"/>
      <c r="I133" s="57"/>
    </row>
    <row r="134" spans="1:9" x14ac:dyDescent="0.2">
      <c r="A134" s="57" t="s">
        <v>992</v>
      </c>
      <c r="B134" s="57"/>
      <c r="C134" s="57"/>
      <c r="D134" s="57"/>
      <c r="E134" s="11"/>
      <c r="G134" s="11"/>
      <c r="H134" s="11"/>
      <c r="I134" s="57"/>
    </row>
    <row r="135" spans="1:9" x14ac:dyDescent="0.2">
      <c r="A135" s="57"/>
      <c r="B135" s="57"/>
      <c r="C135" s="57"/>
      <c r="D135" s="57"/>
      <c r="E135" s="11"/>
      <c r="G135" s="11"/>
      <c r="H135" s="11"/>
      <c r="I135" s="57"/>
    </row>
    <row r="136" spans="1:9" x14ac:dyDescent="0.2">
      <c r="A136" s="66"/>
      <c r="B136" s="57"/>
      <c r="C136" s="57"/>
      <c r="D136" s="57"/>
      <c r="E136" s="11"/>
      <c r="G136" s="11"/>
      <c r="H136" s="11"/>
      <c r="I136" s="57"/>
    </row>
    <row r="137" spans="1:9" x14ac:dyDescent="0.2">
      <c r="A137" s="57"/>
      <c r="B137" s="57"/>
      <c r="C137" s="57"/>
      <c r="D137" s="57"/>
      <c r="E137" s="11"/>
      <c r="G137" s="11"/>
      <c r="H137" s="11"/>
      <c r="I137" s="57"/>
    </row>
    <row r="138" spans="1:9" x14ac:dyDescent="0.2">
      <c r="A138" s="57"/>
      <c r="B138" s="57"/>
      <c r="C138" s="57"/>
      <c r="D138" s="57"/>
      <c r="E138" s="11"/>
      <c r="G138" s="11"/>
      <c r="H138" s="11"/>
      <c r="I138" s="57"/>
    </row>
    <row r="139" spans="1:9" x14ac:dyDescent="0.2">
      <c r="A139" s="66"/>
      <c r="B139" s="57"/>
      <c r="C139" s="57"/>
      <c r="D139" s="57"/>
      <c r="E139" s="11"/>
      <c r="G139" s="11"/>
      <c r="H139" s="11"/>
      <c r="I139" s="57"/>
    </row>
    <row r="140" spans="1:9" x14ac:dyDescent="0.2">
      <c r="A140" s="57"/>
      <c r="B140" s="57"/>
      <c r="C140" s="57"/>
      <c r="D140" s="57"/>
      <c r="E140" s="11"/>
      <c r="G140" s="11"/>
      <c r="H140" s="11"/>
      <c r="I140" s="57"/>
    </row>
    <row r="141" spans="1:9" x14ac:dyDescent="0.2">
      <c r="A141" s="57"/>
      <c r="B141" s="57"/>
      <c r="C141" s="57"/>
      <c r="D141" s="57"/>
      <c r="E141" s="11"/>
      <c r="G141" s="11"/>
      <c r="H141" s="11"/>
      <c r="I141" s="57"/>
    </row>
    <row r="142" spans="1:9" x14ac:dyDescent="0.2">
      <c r="A142" s="57"/>
      <c r="B142" s="57"/>
      <c r="C142" s="57"/>
      <c r="D142" s="57"/>
      <c r="E142" s="11"/>
      <c r="G142" s="11"/>
      <c r="H142" s="11"/>
      <c r="I142" s="57"/>
    </row>
    <row r="143" spans="1:9" x14ac:dyDescent="0.2">
      <c r="A143" s="57"/>
      <c r="B143" s="57"/>
      <c r="C143" s="57"/>
      <c r="D143" s="57"/>
      <c r="E143" s="11"/>
      <c r="G143" s="11"/>
      <c r="H143" s="11"/>
      <c r="I143" s="57"/>
    </row>
    <row r="144" spans="1:9" x14ac:dyDescent="0.2">
      <c r="A144" s="57"/>
      <c r="B144" s="57"/>
      <c r="C144" s="57"/>
      <c r="D144" s="57"/>
      <c r="E144" s="11"/>
      <c r="G144" s="11"/>
      <c r="H144" s="11"/>
      <c r="I144" s="57"/>
    </row>
    <row r="145" spans="1:9" x14ac:dyDescent="0.2">
      <c r="A145" s="57"/>
      <c r="B145" s="57"/>
      <c r="C145" s="57"/>
      <c r="D145" s="57"/>
      <c r="E145" s="11"/>
      <c r="G145" s="11"/>
      <c r="H145" s="11"/>
      <c r="I145" s="57"/>
    </row>
    <row r="146" spans="1:9" x14ac:dyDescent="0.2">
      <c r="A146" s="57"/>
      <c r="B146" s="57"/>
      <c r="C146" s="57"/>
      <c r="D146" s="57"/>
      <c r="E146" s="11"/>
      <c r="G146" s="11"/>
      <c r="H146" s="11"/>
      <c r="I146" s="57"/>
    </row>
    <row r="147" spans="1:9" x14ac:dyDescent="0.2">
      <c r="A147" s="57"/>
      <c r="B147" s="57"/>
      <c r="C147" s="57"/>
      <c r="D147" s="57"/>
      <c r="E147" s="11"/>
      <c r="G147" s="11"/>
      <c r="H147" s="11"/>
      <c r="I147" s="57"/>
    </row>
    <row r="148" spans="1:9" x14ac:dyDescent="0.2">
      <c r="A148" s="57"/>
      <c r="B148" s="57"/>
      <c r="C148" s="57"/>
      <c r="D148" s="57"/>
      <c r="E148" s="11"/>
      <c r="G148" s="11"/>
      <c r="H148" s="11"/>
      <c r="I148" s="57"/>
    </row>
    <row r="149" spans="1:9" x14ac:dyDescent="0.2">
      <c r="A149" s="57"/>
      <c r="B149" s="57"/>
      <c r="C149" s="57"/>
      <c r="D149" s="57"/>
      <c r="E149" s="11"/>
      <c r="G149" s="11"/>
      <c r="H149" s="11"/>
      <c r="I149" s="57"/>
    </row>
    <row r="150" spans="1:9" x14ac:dyDescent="0.2">
      <c r="A150" s="57"/>
      <c r="B150" s="57"/>
      <c r="C150" s="57"/>
      <c r="D150" s="57"/>
      <c r="E150" s="11"/>
      <c r="G150" s="11"/>
      <c r="H150" s="11"/>
      <c r="I150" s="57"/>
    </row>
    <row r="151" spans="1:9" x14ac:dyDescent="0.2">
      <c r="A151" s="57"/>
      <c r="B151" s="57"/>
      <c r="C151" s="57"/>
      <c r="D151" s="57"/>
      <c r="E151" s="11"/>
      <c r="G151" s="11"/>
      <c r="H151" s="11"/>
      <c r="I151" s="57"/>
    </row>
    <row r="152" spans="1:9" x14ac:dyDescent="0.2">
      <c r="A152" s="57"/>
      <c r="B152" s="57"/>
      <c r="C152" s="57"/>
      <c r="D152" s="57"/>
      <c r="E152" s="11"/>
      <c r="G152" s="11"/>
      <c r="H152" s="11"/>
      <c r="I152" s="57"/>
    </row>
    <row r="153" spans="1:9" x14ac:dyDescent="0.2">
      <c r="A153" s="57"/>
      <c r="B153" s="57"/>
      <c r="C153" s="57"/>
      <c r="D153" s="57"/>
      <c r="E153" s="11"/>
      <c r="G153" s="11"/>
      <c r="H153" s="11"/>
      <c r="I153" s="57"/>
    </row>
    <row r="154" spans="1:9" x14ac:dyDescent="0.2">
      <c r="A154" s="57"/>
      <c r="B154" s="57"/>
      <c r="C154" s="57"/>
      <c r="D154" s="57"/>
      <c r="E154" s="11"/>
      <c r="G154" s="11"/>
      <c r="H154" s="11"/>
      <c r="I154" s="57"/>
    </row>
    <row r="155" spans="1:9" x14ac:dyDescent="0.2">
      <c r="A155" s="57"/>
      <c r="B155" s="57"/>
      <c r="C155" s="57"/>
      <c r="D155" s="57"/>
      <c r="E155" s="11"/>
      <c r="G155" s="11"/>
      <c r="H155" s="11"/>
      <c r="I155" s="57"/>
    </row>
    <row r="156" spans="1:9" x14ac:dyDescent="0.2">
      <c r="A156" s="57"/>
      <c r="B156" s="57"/>
      <c r="C156" s="57"/>
      <c r="D156" s="57"/>
      <c r="E156" s="11"/>
      <c r="G156" s="11"/>
      <c r="H156" s="11"/>
      <c r="I156" s="57"/>
    </row>
    <row r="157" spans="1:9" x14ac:dyDescent="0.2">
      <c r="A157" s="57"/>
      <c r="B157" s="57"/>
      <c r="C157" s="57"/>
      <c r="D157" s="57"/>
      <c r="E157" s="11"/>
      <c r="G157" s="11"/>
      <c r="H157" s="11"/>
      <c r="I157" s="57"/>
    </row>
    <row r="158" spans="1:9" x14ac:dyDescent="0.2">
      <c r="A158" s="57"/>
      <c r="B158" s="57"/>
      <c r="C158" s="57"/>
      <c r="D158" s="57"/>
      <c r="E158" s="11"/>
      <c r="G158" s="11"/>
      <c r="H158" s="11"/>
      <c r="I158" s="57"/>
    </row>
    <row r="159" spans="1:9" x14ac:dyDescent="0.2">
      <c r="A159" s="57"/>
      <c r="B159" s="57"/>
      <c r="C159" s="57"/>
      <c r="D159" s="57"/>
      <c r="E159" s="11"/>
      <c r="G159" s="11"/>
      <c r="H159" s="11"/>
      <c r="I159" s="57"/>
    </row>
    <row r="160" spans="1:9" x14ac:dyDescent="0.2">
      <c r="A160" s="57"/>
      <c r="B160" s="57"/>
      <c r="C160" s="57"/>
      <c r="D160" s="57"/>
      <c r="E160" s="11"/>
      <c r="G160" s="11"/>
      <c r="H160" s="11"/>
      <c r="I160" s="57"/>
    </row>
    <row r="161" spans="1:9" x14ac:dyDescent="0.2">
      <c r="A161" s="57"/>
      <c r="B161" s="57"/>
      <c r="C161" s="57"/>
      <c r="D161" s="57"/>
      <c r="E161" s="11"/>
      <c r="G161" s="11"/>
      <c r="H161" s="11"/>
      <c r="I161" s="57"/>
    </row>
    <row r="162" spans="1:9" x14ac:dyDescent="0.2">
      <c r="A162" s="57"/>
      <c r="B162" s="57"/>
      <c r="C162" s="57"/>
      <c r="D162" s="57"/>
      <c r="E162" s="11"/>
      <c r="G162" s="11"/>
      <c r="H162" s="11"/>
      <c r="I162" s="57"/>
    </row>
    <row r="163" spans="1:9" x14ac:dyDescent="0.2">
      <c r="A163" s="57"/>
      <c r="B163" s="57"/>
      <c r="C163" s="57"/>
      <c r="D163" s="57"/>
      <c r="E163" s="11"/>
      <c r="G163" s="11"/>
      <c r="H163" s="11"/>
      <c r="I163" s="57"/>
    </row>
    <row r="164" spans="1:9" x14ac:dyDescent="0.2">
      <c r="A164" s="57"/>
      <c r="B164" s="57"/>
      <c r="C164" s="57"/>
      <c r="D164" s="57"/>
      <c r="E164" s="11"/>
      <c r="G164" s="11"/>
      <c r="H164" s="11"/>
      <c r="I164" s="57"/>
    </row>
    <row r="165" spans="1:9" x14ac:dyDescent="0.2">
      <c r="A165" s="57"/>
      <c r="B165" s="57"/>
      <c r="C165" s="57"/>
      <c r="D165" s="57"/>
      <c r="E165" s="11"/>
      <c r="G165" s="11"/>
      <c r="H165" s="11"/>
      <c r="I165" s="57"/>
    </row>
    <row r="166" spans="1:9" x14ac:dyDescent="0.2">
      <c r="A166" s="57"/>
      <c r="B166" s="57"/>
      <c r="C166" s="57"/>
      <c r="D166" s="57"/>
      <c r="E166" s="11"/>
      <c r="G166" s="11"/>
      <c r="H166" s="11"/>
      <c r="I166" s="57"/>
    </row>
    <row r="167" spans="1:9" x14ac:dyDescent="0.2">
      <c r="A167" s="57"/>
      <c r="B167" s="57"/>
      <c r="C167" s="57"/>
      <c r="D167" s="57"/>
      <c r="E167" s="11"/>
      <c r="G167" s="11"/>
      <c r="H167" s="11"/>
      <c r="I167" s="57"/>
    </row>
    <row r="168" spans="1:9" x14ac:dyDescent="0.2">
      <c r="A168" s="57"/>
      <c r="B168" s="57"/>
      <c r="C168" s="57"/>
      <c r="D168" s="57"/>
      <c r="E168" s="11"/>
      <c r="G168" s="11"/>
      <c r="H168" s="11"/>
      <c r="I168" s="57"/>
    </row>
    <row r="169" spans="1:9" x14ac:dyDescent="0.2">
      <c r="A169" s="57"/>
      <c r="B169" s="57"/>
      <c r="C169" s="57"/>
      <c r="D169" s="57"/>
      <c r="E169" s="11"/>
      <c r="G169" s="11"/>
      <c r="H169" s="11"/>
      <c r="I169" s="57"/>
    </row>
    <row r="170" spans="1:9" x14ac:dyDescent="0.2">
      <c r="A170" s="57"/>
      <c r="B170" s="57"/>
      <c r="C170" s="57"/>
      <c r="D170" s="57"/>
      <c r="E170" s="11"/>
      <c r="G170" s="11"/>
      <c r="H170" s="11"/>
      <c r="I170" s="57"/>
    </row>
    <row r="171" spans="1:9" x14ac:dyDescent="0.2">
      <c r="A171" s="57"/>
      <c r="B171" s="57"/>
      <c r="C171" s="57"/>
      <c r="D171" s="57"/>
      <c r="E171" s="11"/>
      <c r="G171" s="11"/>
      <c r="H171" s="11"/>
      <c r="I171" s="57"/>
    </row>
    <row r="172" spans="1:9" x14ac:dyDescent="0.2">
      <c r="A172" s="57"/>
      <c r="B172" s="57"/>
      <c r="C172" s="57"/>
      <c r="D172" s="57"/>
      <c r="E172" s="11"/>
      <c r="G172" s="11"/>
      <c r="H172" s="11"/>
      <c r="I172" s="57"/>
    </row>
    <row r="173" spans="1:9" x14ac:dyDescent="0.2">
      <c r="A173" s="57"/>
      <c r="B173" s="57"/>
      <c r="C173" s="57"/>
      <c r="D173" s="57"/>
      <c r="E173" s="11"/>
      <c r="G173" s="11"/>
      <c r="H173" s="11"/>
      <c r="I173" s="57"/>
    </row>
    <row r="174" spans="1:9" x14ac:dyDescent="0.2">
      <c r="A174" s="57"/>
      <c r="B174" s="57"/>
      <c r="C174" s="57"/>
      <c r="D174" s="57"/>
      <c r="E174" s="11"/>
      <c r="G174" s="11"/>
      <c r="H174" s="11"/>
      <c r="I174" s="57"/>
    </row>
    <row r="175" spans="1:9" x14ac:dyDescent="0.2">
      <c r="A175" s="57"/>
      <c r="B175" s="57"/>
      <c r="C175" s="57"/>
      <c r="D175" s="57"/>
      <c r="E175" s="11"/>
      <c r="G175" s="11"/>
      <c r="H175" s="11"/>
      <c r="I175" s="57"/>
    </row>
    <row r="176" spans="1:9" x14ac:dyDescent="0.2">
      <c r="A176" s="57"/>
      <c r="B176" s="57"/>
      <c r="C176" s="57"/>
      <c r="D176" s="57"/>
      <c r="E176" s="11"/>
      <c r="G176" s="11"/>
      <c r="H176" s="11"/>
      <c r="I176" s="57"/>
    </row>
    <row r="177" spans="1:9" x14ac:dyDescent="0.2">
      <c r="A177" s="57"/>
      <c r="B177" s="57"/>
      <c r="C177" s="57"/>
      <c r="D177" s="57"/>
      <c r="E177" s="11"/>
      <c r="G177" s="11"/>
      <c r="H177" s="11"/>
      <c r="I177" s="57"/>
    </row>
    <row r="178" spans="1:9" x14ac:dyDescent="0.2">
      <c r="A178" s="57"/>
      <c r="B178" s="57"/>
      <c r="C178" s="57"/>
      <c r="D178" s="57"/>
      <c r="E178" s="11"/>
      <c r="G178" s="11"/>
      <c r="H178" s="11"/>
      <c r="I178" s="57"/>
    </row>
    <row r="179" spans="1:9" x14ac:dyDescent="0.2">
      <c r="A179" s="57"/>
      <c r="B179" s="57"/>
      <c r="C179" s="57"/>
      <c r="D179" s="57"/>
      <c r="E179" s="11"/>
      <c r="G179" s="11"/>
      <c r="H179" s="11"/>
      <c r="I179" s="57"/>
    </row>
    <row r="180" spans="1:9" x14ac:dyDescent="0.2">
      <c r="A180" s="57"/>
      <c r="B180" s="57"/>
      <c r="C180" s="57"/>
      <c r="D180" s="57"/>
      <c r="E180" s="11"/>
      <c r="G180" s="11"/>
      <c r="H180" s="11"/>
      <c r="I180" s="57"/>
    </row>
    <row r="181" spans="1:9" x14ac:dyDescent="0.2">
      <c r="A181" s="57"/>
      <c r="B181" s="57"/>
      <c r="C181" s="57"/>
      <c r="D181" s="57"/>
      <c r="E181" s="11"/>
      <c r="G181" s="11"/>
      <c r="H181" s="11"/>
      <c r="I181" s="57"/>
    </row>
    <row r="182" spans="1:9" x14ac:dyDescent="0.2">
      <c r="A182" s="57"/>
      <c r="B182" s="57"/>
      <c r="C182" s="57"/>
      <c r="D182" s="57"/>
      <c r="E182" s="11"/>
      <c r="G182" s="11"/>
      <c r="H182" s="11"/>
      <c r="I182" s="57"/>
    </row>
    <row r="183" spans="1:9" x14ac:dyDescent="0.2">
      <c r="A183" s="57"/>
      <c r="B183" s="57"/>
      <c r="C183" s="57"/>
      <c r="D183" s="57"/>
      <c r="E183" s="11"/>
      <c r="G183" s="11"/>
      <c r="H183" s="11"/>
      <c r="I183" s="57"/>
    </row>
    <row r="184" spans="1:9" x14ac:dyDescent="0.2">
      <c r="A184" s="57"/>
      <c r="B184" s="57"/>
      <c r="C184" s="57"/>
      <c r="D184" s="57"/>
      <c r="E184" s="11"/>
      <c r="G184" s="11"/>
      <c r="H184" s="11"/>
      <c r="I184" s="57"/>
    </row>
    <row r="185" spans="1:9" x14ac:dyDescent="0.2">
      <c r="A185" s="57"/>
      <c r="B185" s="57"/>
      <c r="C185" s="57"/>
      <c r="D185" s="57"/>
      <c r="E185" s="11"/>
      <c r="G185" s="11"/>
      <c r="H185" s="11"/>
      <c r="I185" s="57"/>
    </row>
    <row r="186" spans="1:9" x14ac:dyDescent="0.2">
      <c r="A186" s="57"/>
      <c r="B186" s="57"/>
      <c r="C186" s="57"/>
      <c r="D186" s="57"/>
      <c r="E186" s="11"/>
      <c r="G186" s="11"/>
      <c r="H186" s="11"/>
      <c r="I186" s="57"/>
    </row>
    <row r="187" spans="1:9" x14ac:dyDescent="0.2">
      <c r="A187" s="57"/>
      <c r="B187" s="57"/>
      <c r="C187" s="57"/>
      <c r="D187" s="57"/>
      <c r="E187" s="11"/>
      <c r="G187" s="11"/>
      <c r="H187" s="11"/>
      <c r="I187" s="57"/>
    </row>
    <row r="188" spans="1:9" x14ac:dyDescent="0.2">
      <c r="A188" s="57"/>
      <c r="B188" s="57"/>
      <c r="C188" s="57"/>
      <c r="D188" s="57"/>
      <c r="E188" s="11"/>
      <c r="G188" s="11"/>
      <c r="H188" s="11"/>
      <c r="I188" s="57"/>
    </row>
    <row r="189" spans="1:9" x14ac:dyDescent="0.2">
      <c r="A189" s="57"/>
      <c r="B189" s="57"/>
      <c r="C189" s="57"/>
      <c r="D189" s="57"/>
      <c r="E189" s="11"/>
      <c r="G189" s="11"/>
      <c r="H189" s="11"/>
      <c r="I189" s="57"/>
    </row>
    <row r="190" spans="1:9" x14ac:dyDescent="0.2">
      <c r="A190" s="57"/>
      <c r="B190" s="57"/>
      <c r="C190" s="57"/>
      <c r="D190" s="57"/>
      <c r="E190" s="11"/>
      <c r="G190" s="11"/>
      <c r="H190" s="11"/>
      <c r="I190" s="57"/>
    </row>
    <row r="191" spans="1:9" x14ac:dyDescent="0.2">
      <c r="A191" s="57"/>
      <c r="B191" s="57"/>
      <c r="C191" s="57"/>
      <c r="D191" s="57"/>
      <c r="E191" s="11"/>
      <c r="G191" s="11"/>
      <c r="H191" s="11"/>
      <c r="I191" s="57"/>
    </row>
    <row r="192" spans="1:9" x14ac:dyDescent="0.2">
      <c r="A192" s="57"/>
      <c r="B192" s="57"/>
      <c r="C192" s="57"/>
      <c r="D192" s="57"/>
      <c r="E192" s="11"/>
      <c r="G192" s="11"/>
      <c r="H192" s="11"/>
      <c r="I192" s="57"/>
    </row>
    <row r="193" spans="1:9" x14ac:dyDescent="0.2">
      <c r="A193" s="57"/>
      <c r="B193" s="57"/>
      <c r="C193" s="57"/>
      <c r="D193" s="57"/>
      <c r="E193" s="11"/>
      <c r="G193" s="11"/>
      <c r="H193" s="11"/>
      <c r="I193" s="57"/>
    </row>
    <row r="194" spans="1:9" x14ac:dyDescent="0.2">
      <c r="A194" s="57"/>
      <c r="B194" s="57"/>
      <c r="C194" s="57"/>
      <c r="D194" s="57"/>
      <c r="E194" s="11"/>
      <c r="G194" s="11"/>
      <c r="H194" s="11"/>
      <c r="I194" s="57"/>
    </row>
    <row r="195" spans="1:9" x14ac:dyDescent="0.2">
      <c r="A195" s="57"/>
      <c r="B195" s="57"/>
      <c r="C195" s="57"/>
      <c r="D195" s="57"/>
      <c r="E195" s="11"/>
      <c r="G195" s="11"/>
      <c r="H195" s="11"/>
      <c r="I195" s="57"/>
    </row>
    <row r="196" spans="1:9" x14ac:dyDescent="0.2">
      <c r="A196" s="57"/>
      <c r="B196" s="57"/>
      <c r="C196" s="57"/>
      <c r="D196" s="57"/>
      <c r="E196" s="11"/>
      <c r="G196" s="11"/>
      <c r="H196" s="11"/>
      <c r="I196" s="57"/>
    </row>
    <row r="197" spans="1:9" x14ac:dyDescent="0.2">
      <c r="A197" s="57"/>
      <c r="B197" s="57"/>
      <c r="C197" s="57"/>
      <c r="D197" s="57"/>
      <c r="E197" s="11"/>
      <c r="G197" s="11"/>
      <c r="H197" s="11"/>
      <c r="I197" s="57"/>
    </row>
    <row r="198" spans="1:9" x14ac:dyDescent="0.2">
      <c r="A198" s="57"/>
      <c r="B198" s="57"/>
      <c r="C198" s="57"/>
      <c r="D198" s="57"/>
      <c r="E198" s="11"/>
      <c r="G198" s="11"/>
      <c r="H198" s="11"/>
      <c r="I198" s="57"/>
    </row>
    <row r="199" spans="1:9" x14ac:dyDescent="0.2">
      <c r="A199" s="57"/>
      <c r="B199" s="57"/>
      <c r="C199" s="57"/>
      <c r="D199" s="57"/>
      <c r="E199" s="11"/>
      <c r="G199" s="11"/>
      <c r="H199" s="11"/>
      <c r="I199" s="57"/>
    </row>
    <row r="200" spans="1:9" x14ac:dyDescent="0.2">
      <c r="A200" s="57"/>
      <c r="B200" s="57"/>
      <c r="C200" s="57"/>
      <c r="D200" s="57"/>
      <c r="E200" s="11"/>
      <c r="G200" s="11"/>
      <c r="H200" s="11"/>
      <c r="I200" s="57"/>
    </row>
    <row r="201" spans="1:9" x14ac:dyDescent="0.2">
      <c r="A201" s="57"/>
      <c r="B201" s="57"/>
      <c r="C201" s="57"/>
      <c r="D201" s="57"/>
      <c r="E201" s="11"/>
      <c r="G201" s="11"/>
      <c r="H201" s="11"/>
      <c r="I201" s="57"/>
    </row>
    <row r="202" spans="1:9" x14ac:dyDescent="0.2">
      <c r="A202" s="57"/>
      <c r="B202" s="57"/>
      <c r="C202" s="57"/>
      <c r="D202" s="57"/>
      <c r="E202" s="11"/>
      <c r="G202" s="11"/>
      <c r="H202" s="11"/>
      <c r="I202" s="57"/>
    </row>
    <row r="203" spans="1:9" x14ac:dyDescent="0.2">
      <c r="A203" s="57"/>
      <c r="B203" s="57"/>
      <c r="C203" s="57"/>
      <c r="D203" s="57"/>
      <c r="E203" s="11"/>
      <c r="G203" s="11"/>
      <c r="H203" s="11"/>
      <c r="I203" s="57"/>
    </row>
    <row r="204" spans="1:9" x14ac:dyDescent="0.2">
      <c r="A204" s="57"/>
      <c r="B204" s="57"/>
      <c r="C204" s="57"/>
      <c r="D204" s="57"/>
      <c r="E204" s="11"/>
      <c r="G204" s="11"/>
      <c r="H204" s="11"/>
      <c r="I204" s="57"/>
    </row>
    <row r="205" spans="1:9" x14ac:dyDescent="0.2">
      <c r="A205" s="57"/>
      <c r="B205" s="57"/>
      <c r="C205" s="57"/>
      <c r="D205" s="57"/>
      <c r="E205" s="11"/>
      <c r="G205" s="11"/>
      <c r="H205" s="11"/>
      <c r="I205" s="57"/>
    </row>
    <row r="206" spans="1:9" x14ac:dyDescent="0.2">
      <c r="A206" s="57"/>
      <c r="B206" s="57"/>
      <c r="C206" s="57"/>
      <c r="D206" s="57"/>
      <c r="E206" s="11"/>
      <c r="G206" s="11"/>
      <c r="H206" s="11"/>
      <c r="I206" s="57"/>
    </row>
    <row r="207" spans="1:9" x14ac:dyDescent="0.2">
      <c r="A207" s="57"/>
      <c r="B207" s="57"/>
      <c r="C207" s="57"/>
      <c r="D207" s="57"/>
      <c r="E207" s="11"/>
      <c r="G207" s="11"/>
      <c r="H207" s="11"/>
      <c r="I207" s="57"/>
    </row>
    <row r="208" spans="1:9" x14ac:dyDescent="0.2">
      <c r="A208" s="57"/>
      <c r="B208" s="57"/>
      <c r="C208" s="57"/>
      <c r="D208" s="57"/>
      <c r="E208" s="11"/>
      <c r="G208" s="11"/>
      <c r="H208" s="11"/>
      <c r="I208" s="57"/>
    </row>
    <row r="209" spans="1:9" x14ac:dyDescent="0.2">
      <c r="A209" s="57"/>
      <c r="B209" s="57"/>
      <c r="C209" s="57"/>
      <c r="D209" s="57"/>
      <c r="E209" s="11"/>
      <c r="G209" s="11"/>
      <c r="H209" s="11"/>
      <c r="I209" s="57"/>
    </row>
    <row r="210" spans="1:9" x14ac:dyDescent="0.2">
      <c r="A210" s="57"/>
      <c r="B210" s="57"/>
      <c r="C210" s="57"/>
      <c r="D210" s="57"/>
      <c r="E210" s="11"/>
      <c r="G210" s="11"/>
      <c r="H210" s="11"/>
      <c r="I210" s="57"/>
    </row>
    <row r="211" spans="1:9" x14ac:dyDescent="0.2">
      <c r="A211" s="57"/>
      <c r="B211" s="57"/>
      <c r="C211" s="57"/>
      <c r="D211" s="57"/>
      <c r="E211" s="11"/>
      <c r="G211" s="11"/>
      <c r="H211" s="11"/>
      <c r="I211" s="57"/>
    </row>
    <row r="212" spans="1:9" x14ac:dyDescent="0.2">
      <c r="A212" s="57"/>
      <c r="B212" s="57"/>
      <c r="C212" s="57"/>
      <c r="D212" s="57"/>
      <c r="E212" s="11"/>
      <c r="G212" s="11"/>
      <c r="H212" s="11"/>
      <c r="I212" s="57"/>
    </row>
    <row r="213" spans="1:9" x14ac:dyDescent="0.2">
      <c r="A213" s="57"/>
      <c r="B213" s="57"/>
      <c r="C213" s="57"/>
      <c r="D213" s="57"/>
      <c r="E213" s="11"/>
      <c r="G213" s="11"/>
      <c r="H213" s="11"/>
      <c r="I213" s="57"/>
    </row>
    <row r="214" spans="1:9" x14ac:dyDescent="0.2">
      <c r="A214" s="57"/>
      <c r="B214" s="57"/>
      <c r="C214" s="57"/>
      <c r="D214" s="57"/>
      <c r="E214" s="11"/>
      <c r="G214" s="11"/>
      <c r="H214" s="11"/>
      <c r="I214" s="57"/>
    </row>
    <row r="215" spans="1:9" x14ac:dyDescent="0.2">
      <c r="A215" s="57"/>
      <c r="B215" s="57"/>
      <c r="C215" s="57"/>
      <c r="D215" s="57"/>
      <c r="E215" s="11"/>
      <c r="G215" s="11"/>
      <c r="H215" s="11"/>
      <c r="I215" s="57"/>
    </row>
    <row r="216" spans="1:9" x14ac:dyDescent="0.2">
      <c r="A216" s="57"/>
      <c r="B216" s="57"/>
      <c r="C216" s="57"/>
      <c r="D216" s="57"/>
      <c r="E216" s="11"/>
      <c r="G216" s="11"/>
      <c r="H216" s="11"/>
      <c r="I216" s="57"/>
    </row>
    <row r="217" spans="1:9" x14ac:dyDescent="0.2">
      <c r="A217" s="57"/>
      <c r="B217" s="57"/>
      <c r="C217" s="57"/>
      <c r="D217" s="57"/>
      <c r="E217" s="11"/>
      <c r="G217" s="11"/>
      <c r="H217" s="11"/>
      <c r="I217" s="57"/>
    </row>
    <row r="218" spans="1:9" x14ac:dyDescent="0.2">
      <c r="A218" s="57"/>
      <c r="B218" s="57"/>
      <c r="C218" s="57"/>
      <c r="D218" s="57"/>
      <c r="E218" s="11"/>
      <c r="G218" s="11"/>
      <c r="H218" s="11"/>
      <c r="I218" s="57"/>
    </row>
    <row r="219" spans="1:9" x14ac:dyDescent="0.2">
      <c r="A219" s="57"/>
      <c r="B219" s="57"/>
      <c r="C219" s="57"/>
      <c r="D219" s="57"/>
      <c r="E219" s="11"/>
      <c r="G219" s="11"/>
      <c r="H219" s="11"/>
      <c r="I219" s="57"/>
    </row>
    <row r="220" spans="1:9" x14ac:dyDescent="0.2">
      <c r="A220" s="57"/>
      <c r="B220" s="57"/>
      <c r="C220" s="57"/>
      <c r="D220" s="57"/>
      <c r="E220" s="11"/>
      <c r="G220" s="11"/>
      <c r="H220" s="11"/>
      <c r="I220" s="57"/>
    </row>
    <row r="221" spans="1:9" x14ac:dyDescent="0.2">
      <c r="A221" s="57"/>
      <c r="B221" s="57"/>
      <c r="C221" s="57"/>
      <c r="D221" s="57"/>
      <c r="E221" s="11"/>
      <c r="G221" s="11"/>
      <c r="H221" s="11"/>
      <c r="I221" s="57"/>
    </row>
    <row r="222" spans="1:9" x14ac:dyDescent="0.2">
      <c r="A222" s="57"/>
      <c r="B222" s="57"/>
      <c r="C222" s="57"/>
      <c r="D222" s="57"/>
      <c r="E222" s="11"/>
      <c r="G222" s="11"/>
      <c r="H222" s="11"/>
      <c r="I222" s="57"/>
    </row>
    <row r="223" spans="1:9" x14ac:dyDescent="0.2">
      <c r="A223" s="57"/>
      <c r="B223" s="57"/>
      <c r="C223" s="57"/>
      <c r="D223" s="57"/>
      <c r="E223" s="11"/>
      <c r="G223" s="11"/>
      <c r="H223" s="11"/>
      <c r="I223" s="57"/>
    </row>
    <row r="224" spans="1:9" x14ac:dyDescent="0.2">
      <c r="A224" s="57"/>
      <c r="B224" s="57"/>
      <c r="C224" s="57"/>
      <c r="D224" s="57"/>
      <c r="E224" s="11"/>
      <c r="G224" s="11"/>
      <c r="H224" s="11"/>
      <c r="I224" s="57"/>
    </row>
    <row r="225" spans="1:9" x14ac:dyDescent="0.2">
      <c r="A225" s="57"/>
      <c r="B225" s="57"/>
      <c r="C225" s="57"/>
      <c r="D225" s="57"/>
      <c r="E225" s="11"/>
      <c r="G225" s="11"/>
      <c r="H225" s="11"/>
      <c r="I225" s="57"/>
    </row>
    <row r="226" spans="1:9" x14ac:dyDescent="0.2">
      <c r="A226" s="57"/>
      <c r="B226" s="57"/>
      <c r="C226" s="57"/>
      <c r="D226" s="57"/>
      <c r="E226" s="11"/>
      <c r="G226" s="11"/>
      <c r="H226" s="11"/>
      <c r="I226" s="57"/>
    </row>
    <row r="227" spans="1:9" x14ac:dyDescent="0.2">
      <c r="A227" s="57"/>
      <c r="B227" s="57"/>
      <c r="C227" s="57"/>
      <c r="D227" s="57"/>
      <c r="E227" s="11"/>
      <c r="G227" s="11"/>
      <c r="H227" s="11"/>
      <c r="I227" s="57"/>
    </row>
    <row r="228" spans="1:9" x14ac:dyDescent="0.2">
      <c r="A228" s="57"/>
      <c r="B228" s="57"/>
      <c r="C228" s="57"/>
      <c r="D228" s="57"/>
      <c r="E228" s="11"/>
      <c r="G228" s="11"/>
      <c r="H228" s="11"/>
      <c r="I228" s="57"/>
    </row>
    <row r="229" spans="1:9" x14ac:dyDescent="0.2">
      <c r="A229" s="57"/>
      <c r="B229" s="57"/>
      <c r="C229" s="57"/>
      <c r="D229" s="57"/>
      <c r="E229" s="11"/>
      <c r="G229" s="11"/>
      <c r="H229" s="11"/>
      <c r="I229" s="57"/>
    </row>
    <row r="230" spans="1:9" x14ac:dyDescent="0.2">
      <c r="A230" s="57"/>
      <c r="B230" s="57"/>
      <c r="C230" s="57"/>
      <c r="D230" s="57"/>
      <c r="E230" s="11"/>
      <c r="G230" s="11"/>
      <c r="H230" s="11"/>
      <c r="I230" s="57"/>
    </row>
    <row r="231" spans="1:9" x14ac:dyDescent="0.2">
      <c r="A231" s="57"/>
      <c r="B231" s="57"/>
      <c r="C231" s="57"/>
      <c r="D231" s="57"/>
      <c r="E231" s="11"/>
      <c r="G231" s="11"/>
      <c r="H231" s="11"/>
      <c r="I231" s="57"/>
    </row>
    <row r="232" spans="1:9" x14ac:dyDescent="0.2">
      <c r="A232" s="57"/>
      <c r="B232" s="57"/>
      <c r="C232" s="57"/>
      <c r="D232" s="57"/>
      <c r="E232" s="11"/>
      <c r="G232" s="11"/>
      <c r="H232" s="11"/>
      <c r="I232" s="57"/>
    </row>
    <row r="233" spans="1:9" x14ac:dyDescent="0.2">
      <c r="A233" s="57"/>
      <c r="B233" s="57"/>
      <c r="C233" s="57"/>
      <c r="D233" s="57"/>
      <c r="E233" s="11"/>
      <c r="G233" s="11"/>
      <c r="H233" s="11"/>
      <c r="I233" s="57"/>
    </row>
    <row r="234" spans="1:9" x14ac:dyDescent="0.2">
      <c r="A234" s="57"/>
      <c r="B234" s="57"/>
      <c r="C234" s="57"/>
      <c r="D234" s="57"/>
      <c r="E234" s="11"/>
      <c r="G234" s="11"/>
      <c r="H234" s="11"/>
      <c r="I234" s="57"/>
    </row>
    <row r="235" spans="1:9" x14ac:dyDescent="0.2">
      <c r="A235" s="57"/>
      <c r="B235" s="57"/>
      <c r="C235" s="57"/>
      <c r="D235" s="57"/>
      <c r="E235" s="11"/>
      <c r="G235" s="11"/>
      <c r="H235" s="11"/>
      <c r="I235" s="57"/>
    </row>
    <row r="236" spans="1:9" x14ac:dyDescent="0.2">
      <c r="A236" s="57"/>
      <c r="B236" s="57"/>
      <c r="C236" s="57"/>
      <c r="D236" s="57"/>
      <c r="E236" s="11"/>
      <c r="G236" s="11"/>
      <c r="H236" s="11"/>
      <c r="I236" s="57"/>
    </row>
    <row r="237" spans="1:9" x14ac:dyDescent="0.2">
      <c r="A237" s="57"/>
      <c r="B237" s="57"/>
      <c r="C237" s="57"/>
      <c r="D237" s="57"/>
      <c r="E237" s="11"/>
      <c r="G237" s="11"/>
      <c r="H237" s="11"/>
      <c r="I237" s="57"/>
    </row>
    <row r="238" spans="1:9" x14ac:dyDescent="0.2">
      <c r="A238" s="57"/>
      <c r="B238" s="57"/>
      <c r="C238" s="57"/>
      <c r="D238" s="57"/>
      <c r="E238" s="11"/>
      <c r="G238" s="11"/>
      <c r="H238" s="57"/>
      <c r="I238" s="57"/>
    </row>
    <row r="239" spans="1:9" x14ac:dyDescent="0.2">
      <c r="A239" s="57"/>
      <c r="B239" s="57"/>
      <c r="C239" s="57"/>
      <c r="D239" s="57"/>
      <c r="E239" s="11"/>
      <c r="G239" s="11"/>
      <c r="H239" s="57"/>
      <c r="I239" s="57"/>
    </row>
    <row r="240" spans="1:9" x14ac:dyDescent="0.2">
      <c r="A240" s="57"/>
      <c r="B240" s="57"/>
      <c r="C240" s="57"/>
      <c r="D240" s="57"/>
      <c r="E240" s="11"/>
      <c r="G240" s="11"/>
      <c r="H240" s="57"/>
      <c r="I240" s="57"/>
    </row>
    <row r="241" spans="1:9" x14ac:dyDescent="0.2">
      <c r="A241" s="57"/>
      <c r="B241" s="57"/>
      <c r="C241" s="57"/>
      <c r="D241" s="57"/>
      <c r="E241" s="11"/>
      <c r="G241" s="11"/>
      <c r="H241" s="57"/>
      <c r="I241" s="57"/>
    </row>
    <row r="242" spans="1:9" x14ac:dyDescent="0.2">
      <c r="A242" s="57"/>
      <c r="B242" s="57"/>
      <c r="C242" s="57"/>
      <c r="D242" s="57"/>
      <c r="E242" s="11"/>
      <c r="G242" s="11"/>
      <c r="H242" s="57"/>
      <c r="I242" s="57"/>
    </row>
    <row r="243" spans="1:9" x14ac:dyDescent="0.2">
      <c r="A243" s="57"/>
      <c r="B243" s="57"/>
      <c r="C243" s="57"/>
      <c r="D243" s="57"/>
      <c r="E243" s="11"/>
      <c r="G243" s="11"/>
      <c r="H243" s="57"/>
      <c r="I243" s="57"/>
    </row>
    <row r="244" spans="1:9" x14ac:dyDescent="0.2">
      <c r="A244" s="57"/>
      <c r="B244" s="57"/>
      <c r="C244" s="57"/>
      <c r="D244" s="57"/>
      <c r="E244" s="11"/>
      <c r="G244" s="11"/>
      <c r="H244" s="57"/>
      <c r="I244" s="57"/>
    </row>
    <row r="245" spans="1:9" x14ac:dyDescent="0.2">
      <c r="A245" s="57"/>
      <c r="B245" s="57"/>
      <c r="C245" s="57"/>
      <c r="D245" s="57"/>
      <c r="E245" s="11"/>
      <c r="G245" s="11"/>
      <c r="H245" s="57"/>
      <c r="I245" s="57"/>
    </row>
    <row r="246" spans="1:9" x14ac:dyDescent="0.2">
      <c r="A246" s="57"/>
      <c r="B246" s="57"/>
      <c r="C246" s="57"/>
      <c r="D246" s="57"/>
      <c r="E246" s="11"/>
      <c r="G246" s="11"/>
      <c r="H246" s="57"/>
      <c r="I246" s="57"/>
    </row>
    <row r="247" spans="1:9" x14ac:dyDescent="0.2">
      <c r="A247" s="57"/>
      <c r="B247" s="57"/>
      <c r="C247" s="57"/>
      <c r="D247" s="57"/>
      <c r="E247" s="11"/>
      <c r="G247" s="11"/>
      <c r="H247" s="57"/>
      <c r="I247" s="57"/>
    </row>
    <row r="248" spans="1:9" x14ac:dyDescent="0.2">
      <c r="A248" s="57"/>
      <c r="B248" s="57"/>
      <c r="C248" s="57"/>
      <c r="D248" s="57"/>
      <c r="E248" s="11"/>
      <c r="G248" s="11"/>
      <c r="H248" s="57"/>
      <c r="I248" s="57"/>
    </row>
    <row r="249" spans="1:9" x14ac:dyDescent="0.2">
      <c r="A249" s="57"/>
      <c r="B249" s="57"/>
      <c r="C249" s="57"/>
      <c r="D249" s="57"/>
      <c r="E249" s="11"/>
      <c r="G249" s="11"/>
      <c r="H249" s="57"/>
      <c r="I249" s="57"/>
    </row>
    <row r="250" spans="1:9" x14ac:dyDescent="0.2">
      <c r="A250" s="57"/>
      <c r="B250" s="57"/>
      <c r="C250" s="57"/>
      <c r="D250" s="57"/>
      <c r="E250" s="11"/>
      <c r="G250" s="11"/>
      <c r="H250" s="57"/>
      <c r="I250" s="57"/>
    </row>
    <row r="251" spans="1:9" x14ac:dyDescent="0.2">
      <c r="A251" s="57"/>
      <c r="B251" s="57"/>
      <c r="C251" s="57"/>
      <c r="D251" s="57"/>
      <c r="E251" s="11"/>
      <c r="G251" s="11"/>
      <c r="H251" s="57"/>
      <c r="I251" s="57"/>
    </row>
    <row r="252" spans="1:9" x14ac:dyDescent="0.2">
      <c r="A252" s="57"/>
      <c r="B252" s="57"/>
      <c r="C252" s="57"/>
      <c r="D252" s="57"/>
      <c r="E252" s="11"/>
      <c r="G252" s="11"/>
      <c r="H252" s="57"/>
      <c r="I252" s="57"/>
    </row>
    <row r="253" spans="1:9" x14ac:dyDescent="0.2">
      <c r="A253" s="57"/>
      <c r="B253" s="57"/>
      <c r="C253" s="57"/>
      <c r="D253" s="57"/>
      <c r="E253" s="11"/>
      <c r="G253" s="11"/>
      <c r="H253" s="57"/>
      <c r="I253" s="57"/>
    </row>
    <row r="254" spans="1:9" x14ac:dyDescent="0.2">
      <c r="A254" s="57"/>
      <c r="B254" s="57"/>
      <c r="C254" s="57"/>
      <c r="D254" s="57"/>
      <c r="E254" s="11"/>
      <c r="G254" s="11"/>
      <c r="H254" s="57"/>
      <c r="I254" s="57"/>
    </row>
    <row r="255" spans="1:9" x14ac:dyDescent="0.2">
      <c r="A255" s="57"/>
      <c r="B255" s="57"/>
      <c r="C255" s="57"/>
      <c r="D255" s="57"/>
      <c r="E255" s="11"/>
      <c r="G255" s="11"/>
      <c r="H255" s="57"/>
      <c r="I255" s="57"/>
    </row>
    <row r="256" spans="1:9" x14ac:dyDescent="0.2">
      <c r="A256" s="57"/>
      <c r="B256" s="57"/>
      <c r="C256" s="57"/>
      <c r="D256" s="57"/>
      <c r="E256" s="11"/>
      <c r="G256" s="11"/>
      <c r="H256" s="57"/>
      <c r="I256" s="57"/>
    </row>
    <row r="257" spans="1:9" x14ac:dyDescent="0.2">
      <c r="A257" s="57"/>
      <c r="B257" s="57"/>
      <c r="C257" s="57"/>
      <c r="D257" s="57"/>
      <c r="E257" s="11"/>
      <c r="G257" s="11"/>
      <c r="H257" s="57"/>
      <c r="I257" s="57"/>
    </row>
    <row r="258" spans="1:9" x14ac:dyDescent="0.2">
      <c r="A258" s="57"/>
      <c r="B258" s="57"/>
      <c r="C258" s="57"/>
      <c r="D258" s="57"/>
      <c r="E258" s="11"/>
      <c r="G258" s="11"/>
      <c r="H258" s="57"/>
      <c r="I258" s="57"/>
    </row>
    <row r="259" spans="1:9" x14ac:dyDescent="0.2">
      <c r="A259" s="57"/>
      <c r="B259" s="57"/>
      <c r="C259" s="57"/>
      <c r="D259" s="57"/>
      <c r="E259" s="11"/>
      <c r="G259" s="11"/>
      <c r="H259" s="57"/>
      <c r="I259" s="57"/>
    </row>
    <row r="260" spans="1:9" x14ac:dyDescent="0.2">
      <c r="A260" s="57"/>
      <c r="B260" s="57"/>
      <c r="C260" s="57"/>
      <c r="D260" s="57"/>
      <c r="E260" s="11"/>
      <c r="G260" s="11"/>
      <c r="H260" s="57"/>
      <c r="I260" s="57"/>
    </row>
    <row r="261" spans="1:9" x14ac:dyDescent="0.2">
      <c r="A261" s="57"/>
      <c r="B261" s="57"/>
      <c r="C261" s="57"/>
      <c r="D261" s="57"/>
      <c r="E261" s="11"/>
      <c r="G261" s="11"/>
      <c r="H261" s="57"/>
      <c r="I261" s="57"/>
    </row>
    <row r="262" spans="1:9" x14ac:dyDescent="0.2">
      <c r="A262" s="57"/>
      <c r="B262" s="57"/>
      <c r="C262" s="57"/>
      <c r="D262" s="57"/>
      <c r="E262" s="11"/>
      <c r="G262" s="11"/>
      <c r="H262" s="57"/>
      <c r="I262" s="57"/>
    </row>
    <row r="263" spans="1:9" x14ac:dyDescent="0.2">
      <c r="A263" s="57"/>
      <c r="B263" s="57"/>
      <c r="C263" s="57"/>
      <c r="D263" s="57"/>
      <c r="E263" s="11"/>
      <c r="G263" s="11"/>
      <c r="H263" s="57"/>
      <c r="I263" s="57"/>
    </row>
    <row r="264" spans="1:9" x14ac:dyDescent="0.2">
      <c r="A264" s="57"/>
      <c r="B264" s="57"/>
      <c r="C264" s="57"/>
      <c r="D264" s="57"/>
      <c r="E264" s="11"/>
      <c r="G264" s="11"/>
      <c r="H264" s="57"/>
      <c r="I264" s="57"/>
    </row>
    <row r="265" spans="1:9" x14ac:dyDescent="0.2">
      <c r="A265" s="57"/>
      <c r="B265" s="57"/>
      <c r="C265" s="57"/>
      <c r="D265" s="57"/>
      <c r="E265" s="11"/>
      <c r="G265" s="11"/>
      <c r="H265" s="57"/>
      <c r="I265" s="57"/>
    </row>
    <row r="266" spans="1:9" x14ac:dyDescent="0.2">
      <c r="A266" s="57"/>
      <c r="B266" s="57"/>
      <c r="C266" s="57"/>
      <c r="D266" s="57"/>
      <c r="E266" s="11"/>
      <c r="G266" s="11"/>
      <c r="H266" s="57"/>
      <c r="I266" s="57"/>
    </row>
    <row r="267" spans="1:9" x14ac:dyDescent="0.2">
      <c r="A267" s="57"/>
      <c r="B267" s="57"/>
      <c r="C267" s="57"/>
      <c r="D267" s="57"/>
      <c r="E267" s="11"/>
      <c r="G267" s="11"/>
      <c r="H267" s="57"/>
      <c r="I267" s="57"/>
    </row>
    <row r="268" spans="1:9" x14ac:dyDescent="0.2">
      <c r="A268" s="57"/>
      <c r="B268" s="57"/>
      <c r="C268" s="57"/>
      <c r="D268" s="57"/>
      <c r="E268" s="11"/>
      <c r="G268" s="11"/>
      <c r="H268" s="57"/>
      <c r="I268" s="57"/>
    </row>
    <row r="269" spans="1:9" x14ac:dyDescent="0.2">
      <c r="A269" s="57"/>
      <c r="B269" s="57"/>
      <c r="C269" s="57"/>
      <c r="D269" s="57"/>
      <c r="E269" s="11"/>
      <c r="G269" s="11"/>
      <c r="H269" s="57"/>
      <c r="I269" s="57"/>
    </row>
    <row r="270" spans="1:9" x14ac:dyDescent="0.2">
      <c r="A270" s="57"/>
      <c r="B270" s="57"/>
      <c r="C270" s="57"/>
      <c r="D270" s="57"/>
      <c r="E270" s="11"/>
      <c r="G270" s="11"/>
      <c r="H270" s="57"/>
      <c r="I270" s="57"/>
    </row>
    <row r="271" spans="1:9" x14ac:dyDescent="0.2">
      <c r="A271" s="57"/>
      <c r="B271" s="57"/>
      <c r="C271" s="57"/>
      <c r="D271" s="57"/>
      <c r="E271" s="11"/>
      <c r="G271" s="11"/>
      <c r="H271" s="57"/>
      <c r="I271" s="57"/>
    </row>
    <row r="272" spans="1:9" x14ac:dyDescent="0.2">
      <c r="A272" s="57"/>
      <c r="B272" s="57"/>
      <c r="C272" s="57"/>
      <c r="D272" s="57"/>
      <c r="E272" s="11"/>
      <c r="G272" s="11"/>
      <c r="H272" s="57"/>
      <c r="I272" s="57"/>
    </row>
    <row r="273" spans="1:9" x14ac:dyDescent="0.2">
      <c r="A273" s="57"/>
      <c r="B273" s="57"/>
      <c r="C273" s="57"/>
      <c r="D273" s="57"/>
      <c r="E273" s="11"/>
      <c r="G273" s="11"/>
      <c r="H273" s="57"/>
      <c r="I273" s="57"/>
    </row>
    <row r="274" spans="1:9" x14ac:dyDescent="0.2">
      <c r="A274" s="57"/>
      <c r="B274" s="57"/>
      <c r="C274" s="57"/>
      <c r="D274" s="57"/>
      <c r="E274" s="11"/>
      <c r="G274" s="11"/>
      <c r="H274" s="57"/>
      <c r="I274" s="57"/>
    </row>
    <row r="275" spans="1:9" x14ac:dyDescent="0.2">
      <c r="A275" s="57"/>
      <c r="B275" s="57"/>
      <c r="C275" s="57"/>
      <c r="D275" s="57"/>
      <c r="E275" s="11"/>
      <c r="G275" s="11"/>
      <c r="H275" s="57"/>
      <c r="I275" s="57"/>
    </row>
    <row r="276" spans="1:9" x14ac:dyDescent="0.2">
      <c r="A276" s="57"/>
      <c r="B276" s="57"/>
      <c r="C276" s="57"/>
      <c r="D276" s="57"/>
      <c r="E276" s="11"/>
      <c r="G276" s="11"/>
      <c r="H276" s="57"/>
      <c r="I276" s="57"/>
    </row>
    <row r="277" spans="1:9" x14ac:dyDescent="0.2">
      <c r="A277" s="57"/>
      <c r="B277" s="57"/>
      <c r="C277" s="57"/>
      <c r="D277" s="57"/>
      <c r="E277" s="11"/>
      <c r="G277" s="11"/>
      <c r="H277" s="57"/>
      <c r="I277" s="57"/>
    </row>
    <row r="278" spans="1:9" x14ac:dyDescent="0.2">
      <c r="A278" s="57"/>
      <c r="B278" s="57"/>
      <c r="C278" s="57"/>
      <c r="D278" s="57"/>
      <c r="E278" s="11"/>
      <c r="G278" s="11"/>
      <c r="H278" s="57"/>
      <c r="I278" s="57"/>
    </row>
    <row r="279" spans="1:9" x14ac:dyDescent="0.2">
      <c r="A279" s="57"/>
      <c r="B279" s="57"/>
      <c r="C279" s="57"/>
      <c r="D279" s="57"/>
      <c r="E279" s="11"/>
      <c r="G279" s="11"/>
      <c r="H279" s="57"/>
      <c r="I279" s="57"/>
    </row>
    <row r="280" spans="1:9" x14ac:dyDescent="0.2">
      <c r="A280" s="57"/>
      <c r="B280" s="57"/>
      <c r="C280" s="57"/>
      <c r="D280" s="57"/>
      <c r="E280" s="11"/>
      <c r="G280" s="11"/>
      <c r="H280" s="57"/>
      <c r="I280" s="57"/>
    </row>
    <row r="281" spans="1:9" x14ac:dyDescent="0.2">
      <c r="A281" s="57"/>
      <c r="B281" s="57"/>
      <c r="C281" s="57"/>
      <c r="D281" s="57"/>
      <c r="E281" s="11"/>
      <c r="G281" s="11"/>
      <c r="H281" s="57"/>
      <c r="I281" s="57"/>
    </row>
    <row r="282" spans="1:9" x14ac:dyDescent="0.2">
      <c r="A282" s="57"/>
      <c r="B282" s="57"/>
      <c r="C282" s="57"/>
      <c r="D282" s="57"/>
      <c r="E282" s="11"/>
      <c r="G282" s="11"/>
      <c r="H282" s="57"/>
      <c r="I282" s="57"/>
    </row>
    <row r="283" spans="1:9" x14ac:dyDescent="0.2">
      <c r="A283" s="57"/>
      <c r="B283" s="57"/>
      <c r="C283" s="57"/>
      <c r="D283" s="57"/>
      <c r="E283" s="11"/>
      <c r="G283" s="11"/>
      <c r="H283" s="57"/>
      <c r="I283" s="57"/>
    </row>
    <row r="284" spans="1:9" x14ac:dyDescent="0.2">
      <c r="A284" s="57"/>
      <c r="B284" s="57"/>
      <c r="C284" s="57"/>
      <c r="D284" s="57"/>
      <c r="E284" s="11"/>
      <c r="G284" s="11"/>
      <c r="H284" s="57"/>
      <c r="I284" s="57"/>
    </row>
    <row r="285" spans="1:9" x14ac:dyDescent="0.2">
      <c r="A285" s="57"/>
      <c r="B285" s="57"/>
      <c r="C285" s="57"/>
      <c r="D285" s="57"/>
      <c r="E285" s="11"/>
      <c r="G285" s="11"/>
      <c r="H285" s="57"/>
      <c r="I285" s="57"/>
    </row>
    <row r="286" spans="1:9" x14ac:dyDescent="0.2">
      <c r="A286" s="57"/>
      <c r="B286" s="57"/>
      <c r="C286" s="57"/>
      <c r="D286" s="57"/>
      <c r="E286" s="11"/>
      <c r="G286" s="11"/>
      <c r="H286" s="57"/>
      <c r="I286" s="57"/>
    </row>
    <row r="287" spans="1:9" x14ac:dyDescent="0.2">
      <c r="A287" s="57"/>
      <c r="B287" s="57"/>
      <c r="C287" s="57"/>
      <c r="D287" s="57"/>
      <c r="E287" s="11"/>
      <c r="G287" s="11"/>
      <c r="H287" s="57"/>
      <c r="I287" s="57"/>
    </row>
    <row r="288" spans="1:9" x14ac:dyDescent="0.2">
      <c r="A288" s="57"/>
      <c r="B288" s="57"/>
      <c r="C288" s="57"/>
      <c r="D288" s="57"/>
      <c r="E288" s="11"/>
      <c r="G288" s="11"/>
      <c r="H288" s="57"/>
      <c r="I288" s="57"/>
    </row>
    <row r="289" spans="1:9" x14ac:dyDescent="0.2">
      <c r="A289" s="57"/>
      <c r="B289" s="57"/>
      <c r="C289" s="57"/>
      <c r="D289" s="57"/>
      <c r="E289" s="11"/>
      <c r="G289" s="11"/>
      <c r="H289" s="57"/>
      <c r="I289" s="57"/>
    </row>
    <row r="290" spans="1:9" x14ac:dyDescent="0.2">
      <c r="A290" s="57"/>
      <c r="B290" s="57"/>
      <c r="C290" s="57"/>
      <c r="D290" s="57"/>
      <c r="E290" s="11"/>
      <c r="G290" s="11"/>
      <c r="H290" s="57"/>
      <c r="I290" s="57"/>
    </row>
    <row r="291" spans="1:9" x14ac:dyDescent="0.2">
      <c r="A291" s="57"/>
      <c r="B291" s="57"/>
      <c r="C291" s="57"/>
      <c r="D291" s="57"/>
      <c r="E291" s="11"/>
      <c r="G291" s="11"/>
      <c r="H291" s="57"/>
      <c r="I291" s="57"/>
    </row>
    <row r="292" spans="1:9" x14ac:dyDescent="0.2">
      <c r="A292" s="57"/>
      <c r="B292" s="57"/>
      <c r="C292" s="57"/>
      <c r="D292" s="57"/>
      <c r="E292" s="11"/>
      <c r="G292" s="11"/>
      <c r="H292" s="57"/>
      <c r="I292" s="57"/>
    </row>
    <row r="293" spans="1:9" x14ac:dyDescent="0.2">
      <c r="A293" s="57"/>
      <c r="B293" s="57"/>
      <c r="C293" s="57"/>
      <c r="D293" s="57"/>
      <c r="E293" s="11"/>
      <c r="G293" s="11"/>
      <c r="H293" s="57"/>
      <c r="I293" s="57"/>
    </row>
    <row r="294" spans="1:9" x14ac:dyDescent="0.2">
      <c r="A294" s="57"/>
      <c r="B294" s="57"/>
      <c r="C294" s="57"/>
      <c r="D294" s="57"/>
      <c r="E294" s="11"/>
      <c r="G294" s="11"/>
      <c r="H294" s="57"/>
      <c r="I294" s="57"/>
    </row>
    <row r="295" spans="1:9" x14ac:dyDescent="0.2">
      <c r="A295" s="57"/>
      <c r="B295" s="57"/>
      <c r="C295" s="57"/>
      <c r="D295" s="57"/>
      <c r="E295" s="11"/>
      <c r="G295" s="11"/>
      <c r="H295" s="57"/>
      <c r="I295" s="57"/>
    </row>
    <row r="296" spans="1:9" x14ac:dyDescent="0.2">
      <c r="A296" s="57"/>
      <c r="B296" s="57"/>
      <c r="C296" s="57"/>
      <c r="D296" s="57"/>
      <c r="E296" s="11"/>
      <c r="G296" s="11"/>
      <c r="H296" s="57"/>
      <c r="I296" s="57"/>
    </row>
    <row r="297" spans="1:9" x14ac:dyDescent="0.2">
      <c r="A297" s="57"/>
      <c r="B297" s="57"/>
      <c r="C297" s="57"/>
      <c r="D297" s="57"/>
      <c r="E297" s="11"/>
      <c r="G297" s="11"/>
      <c r="H297" s="57"/>
      <c r="I297" s="57"/>
    </row>
    <row r="298" spans="1:9" x14ac:dyDescent="0.2">
      <c r="A298" s="57"/>
      <c r="B298" s="57"/>
      <c r="C298" s="57"/>
      <c r="D298" s="57"/>
      <c r="E298" s="11"/>
      <c r="G298" s="11"/>
      <c r="H298" s="57"/>
      <c r="I298" s="57"/>
    </row>
    <row r="299" spans="1:9" x14ac:dyDescent="0.2">
      <c r="A299" s="57"/>
      <c r="B299" s="57"/>
      <c r="C299" s="57"/>
      <c r="D299" s="57"/>
      <c r="E299" s="11"/>
      <c r="G299" s="11"/>
      <c r="H299" s="57"/>
      <c r="I299" s="57"/>
    </row>
    <row r="300" spans="1:9" x14ac:dyDescent="0.2">
      <c r="A300" s="57"/>
      <c r="B300" s="57"/>
      <c r="C300" s="57"/>
      <c r="D300" s="57"/>
      <c r="E300" s="11"/>
      <c r="G300" s="11"/>
      <c r="H300" s="57"/>
      <c r="I300" s="57"/>
    </row>
    <row r="301" spans="1:9" x14ac:dyDescent="0.2">
      <c r="A301" s="57"/>
      <c r="B301" s="57"/>
      <c r="C301" s="57"/>
      <c r="D301" s="57"/>
      <c r="E301" s="11"/>
      <c r="G301" s="11"/>
      <c r="H301" s="57"/>
      <c r="I301" s="57"/>
    </row>
    <row r="302" spans="1:9" x14ac:dyDescent="0.2">
      <c r="A302" s="57"/>
      <c r="B302" s="57"/>
      <c r="C302" s="57"/>
      <c r="D302" s="57"/>
      <c r="E302" s="11"/>
      <c r="G302" s="11"/>
      <c r="H302" s="57"/>
      <c r="I302" s="57"/>
    </row>
    <row r="303" spans="1:9" x14ac:dyDescent="0.2">
      <c r="A303" s="57"/>
      <c r="B303" s="57"/>
      <c r="C303" s="57"/>
      <c r="D303" s="57"/>
      <c r="E303" s="11"/>
      <c r="G303" s="11"/>
      <c r="H303" s="57"/>
      <c r="I303" s="57"/>
    </row>
    <row r="304" spans="1:9" x14ac:dyDescent="0.2">
      <c r="A304" s="57"/>
      <c r="B304" s="57"/>
      <c r="C304" s="57"/>
      <c r="D304" s="57"/>
      <c r="E304" s="11"/>
      <c r="G304" s="11"/>
      <c r="H304" s="57"/>
      <c r="I304" s="57"/>
    </row>
    <row r="305" spans="1:9" x14ac:dyDescent="0.2">
      <c r="A305" s="57"/>
      <c r="B305" s="57"/>
      <c r="C305" s="57"/>
      <c r="D305" s="57"/>
      <c r="E305" s="11"/>
      <c r="G305" s="11"/>
      <c r="H305" s="57"/>
      <c r="I305" s="57"/>
    </row>
    <row r="306" spans="1:9" x14ac:dyDescent="0.2">
      <c r="A306" s="57"/>
      <c r="B306" s="57"/>
      <c r="C306" s="57"/>
      <c r="D306" s="57"/>
      <c r="E306" s="11"/>
      <c r="G306" s="11"/>
      <c r="H306" s="57"/>
      <c r="I306" s="57"/>
    </row>
    <row r="307" spans="1:9" x14ac:dyDescent="0.2">
      <c r="A307" s="57"/>
      <c r="B307" s="57"/>
      <c r="C307" s="57"/>
      <c r="D307" s="57"/>
      <c r="E307" s="11"/>
      <c r="G307" s="11"/>
      <c r="H307" s="57"/>
      <c r="I307" s="57"/>
    </row>
    <row r="308" spans="1:9" x14ac:dyDescent="0.2">
      <c r="A308" s="57"/>
      <c r="B308" s="57"/>
      <c r="C308" s="57"/>
      <c r="D308" s="57"/>
      <c r="E308" s="11"/>
      <c r="G308" s="11"/>
      <c r="H308" s="57"/>
      <c r="I308" s="57"/>
    </row>
    <row r="309" spans="1:9" x14ac:dyDescent="0.2">
      <c r="A309" s="57"/>
      <c r="B309" s="57"/>
      <c r="C309" s="57"/>
      <c r="D309" s="57"/>
      <c r="E309" s="11"/>
      <c r="G309" s="11"/>
      <c r="H309" s="57"/>
      <c r="I309" s="57"/>
    </row>
    <row r="310" spans="1:9" x14ac:dyDescent="0.2">
      <c r="A310" s="57"/>
      <c r="B310" s="57"/>
      <c r="C310" s="57"/>
      <c r="D310" s="57"/>
      <c r="E310" s="11"/>
      <c r="G310" s="11"/>
      <c r="H310" s="57"/>
      <c r="I310" s="57"/>
    </row>
    <row r="311" spans="1:9" x14ac:dyDescent="0.2">
      <c r="A311" s="57"/>
      <c r="B311" s="57"/>
      <c r="C311" s="57"/>
      <c r="D311" s="57"/>
      <c r="E311" s="11"/>
      <c r="G311" s="11"/>
      <c r="H311" s="57"/>
      <c r="I311" s="57"/>
    </row>
    <row r="312" spans="1:9" x14ac:dyDescent="0.2">
      <c r="A312" s="57"/>
      <c r="B312" s="57"/>
      <c r="C312" s="57"/>
      <c r="D312" s="57"/>
      <c r="E312" s="11"/>
      <c r="G312" s="11"/>
      <c r="H312" s="57"/>
      <c r="I312" s="57"/>
    </row>
    <row r="313" spans="1:9" x14ac:dyDescent="0.2">
      <c r="A313" s="57"/>
      <c r="B313" s="57"/>
      <c r="C313" s="57"/>
      <c r="D313" s="57"/>
      <c r="E313" s="11"/>
      <c r="G313" s="11"/>
      <c r="H313" s="57"/>
      <c r="I313" s="57"/>
    </row>
    <row r="314" spans="1:9" x14ac:dyDescent="0.2">
      <c r="A314" s="57"/>
      <c r="B314" s="57"/>
      <c r="C314" s="57"/>
      <c r="D314" s="57"/>
      <c r="E314" s="11"/>
      <c r="G314" s="11"/>
      <c r="H314" s="57"/>
      <c r="I314" s="57"/>
    </row>
    <row r="315" spans="1:9" x14ac:dyDescent="0.2">
      <c r="A315" s="57"/>
      <c r="B315" s="57"/>
      <c r="C315" s="57"/>
      <c r="D315" s="57"/>
      <c r="E315" s="11"/>
      <c r="G315" s="11"/>
      <c r="H315" s="57"/>
      <c r="I315" s="57"/>
    </row>
    <row r="316" spans="1:9" x14ac:dyDescent="0.2">
      <c r="A316" s="57"/>
      <c r="B316" s="57"/>
      <c r="C316" s="57"/>
      <c r="D316" s="57"/>
      <c r="E316" s="11"/>
      <c r="G316" s="11"/>
      <c r="H316" s="57"/>
      <c r="I316" s="57"/>
    </row>
    <row r="317" spans="1:9" x14ac:dyDescent="0.2">
      <c r="A317" s="57"/>
      <c r="B317" s="57"/>
      <c r="C317" s="57"/>
      <c r="D317" s="57"/>
      <c r="E317" s="11"/>
      <c r="G317" s="11"/>
      <c r="H317" s="57"/>
      <c r="I317" s="57"/>
    </row>
    <row r="318" spans="1:9" x14ac:dyDescent="0.2">
      <c r="A318" s="57"/>
      <c r="B318" s="57"/>
      <c r="C318" s="57"/>
      <c r="D318" s="57"/>
      <c r="E318" s="11"/>
      <c r="G318" s="11"/>
      <c r="H318" s="57"/>
      <c r="I318" s="57"/>
    </row>
    <row r="319" spans="1:9" x14ac:dyDescent="0.2">
      <c r="A319" s="57"/>
      <c r="B319" s="57"/>
      <c r="C319" s="57"/>
      <c r="D319" s="57"/>
      <c r="E319" s="11"/>
      <c r="G319" s="11"/>
      <c r="H319" s="57"/>
      <c r="I319" s="57"/>
    </row>
    <row r="320" spans="1:9" x14ac:dyDescent="0.2">
      <c r="A320" s="57"/>
      <c r="B320" s="57"/>
      <c r="C320" s="57"/>
      <c r="D320" s="57"/>
      <c r="E320" s="11"/>
      <c r="G320" s="11"/>
      <c r="H320" s="57"/>
      <c r="I320" s="57"/>
    </row>
    <row r="321" spans="1:9" x14ac:dyDescent="0.2">
      <c r="A321" s="57"/>
      <c r="B321" s="57"/>
      <c r="C321" s="57"/>
      <c r="D321" s="57"/>
      <c r="E321" s="11"/>
      <c r="G321" s="11"/>
      <c r="H321" s="57"/>
      <c r="I321" s="57"/>
    </row>
    <row r="322" spans="1:9" x14ac:dyDescent="0.2">
      <c r="A322" s="57"/>
      <c r="B322" s="57"/>
      <c r="C322" s="57"/>
      <c r="D322" s="57"/>
      <c r="E322" s="11"/>
      <c r="G322" s="11"/>
      <c r="H322" s="57"/>
      <c r="I322" s="57"/>
    </row>
    <row r="323" spans="1:9" x14ac:dyDescent="0.2">
      <c r="A323" s="57"/>
      <c r="B323" s="57"/>
      <c r="C323" s="57"/>
      <c r="D323" s="57"/>
      <c r="E323" s="11"/>
      <c r="G323" s="11"/>
      <c r="H323" s="57"/>
      <c r="I323" s="57"/>
    </row>
    <row r="324" spans="1:9" x14ac:dyDescent="0.2">
      <c r="A324" s="57"/>
      <c r="B324" s="57"/>
      <c r="C324" s="57"/>
      <c r="D324" s="57"/>
      <c r="E324" s="11"/>
      <c r="G324" s="11"/>
      <c r="H324" s="57"/>
      <c r="I324" s="57"/>
    </row>
    <row r="325" spans="1:9" x14ac:dyDescent="0.2">
      <c r="A325" s="57"/>
      <c r="B325" s="57"/>
      <c r="C325" s="57"/>
      <c r="D325" s="57"/>
      <c r="E325" s="11"/>
      <c r="G325" s="11"/>
      <c r="H325" s="57"/>
      <c r="I325" s="57"/>
    </row>
    <row r="326" spans="1:9" x14ac:dyDescent="0.2">
      <c r="A326" s="57"/>
      <c r="B326" s="57"/>
      <c r="C326" s="57"/>
      <c r="D326" s="57"/>
      <c r="E326" s="11"/>
      <c r="G326" s="11"/>
      <c r="H326" s="57"/>
      <c r="I326" s="57"/>
    </row>
    <row r="327" spans="1:9" x14ac:dyDescent="0.2">
      <c r="A327" s="57"/>
      <c r="B327" s="57"/>
      <c r="C327" s="57"/>
      <c r="D327" s="57"/>
      <c r="E327" s="11"/>
      <c r="G327" s="11"/>
      <c r="H327" s="57"/>
      <c r="I327" s="57"/>
    </row>
    <row r="328" spans="1:9" x14ac:dyDescent="0.2">
      <c r="A328" s="57"/>
      <c r="B328" s="57"/>
      <c r="C328" s="57"/>
      <c r="D328" s="57"/>
      <c r="E328" s="11"/>
      <c r="G328" s="11"/>
      <c r="H328" s="57"/>
      <c r="I328" s="57"/>
    </row>
    <row r="329" spans="1:9" x14ac:dyDescent="0.2">
      <c r="A329" s="57"/>
      <c r="B329" s="57"/>
      <c r="C329" s="57"/>
      <c r="D329" s="57"/>
      <c r="E329" s="11"/>
      <c r="G329" s="11"/>
      <c r="H329" s="57"/>
      <c r="I329" s="57"/>
    </row>
    <row r="330" spans="1:9" x14ac:dyDescent="0.2">
      <c r="A330" s="57"/>
      <c r="B330" s="57"/>
      <c r="C330" s="57"/>
      <c r="D330" s="57"/>
      <c r="E330" s="11"/>
      <c r="G330" s="11"/>
      <c r="H330" s="57"/>
      <c r="I330" s="57"/>
    </row>
    <row r="331" spans="1:9" x14ac:dyDescent="0.2">
      <c r="A331" s="57"/>
      <c r="B331" s="57"/>
      <c r="C331" s="57"/>
      <c r="D331" s="57"/>
      <c r="E331" s="11"/>
      <c r="G331" s="11"/>
      <c r="H331" s="57"/>
      <c r="I331" s="57"/>
    </row>
    <row r="332" spans="1:9" x14ac:dyDescent="0.2">
      <c r="A332" s="57"/>
      <c r="B332" s="57"/>
      <c r="C332" s="57"/>
      <c r="D332" s="57"/>
      <c r="E332" s="11"/>
      <c r="G332" s="11"/>
      <c r="H332" s="57"/>
      <c r="I332" s="57"/>
    </row>
    <row r="333" spans="1:9" x14ac:dyDescent="0.2">
      <c r="A333" s="57"/>
      <c r="B333" s="57"/>
      <c r="C333" s="57"/>
      <c r="D333" s="57"/>
      <c r="E333" s="11"/>
      <c r="G333" s="11"/>
      <c r="H333" s="57"/>
      <c r="I333" s="57"/>
    </row>
    <row r="334" spans="1:9" x14ac:dyDescent="0.2">
      <c r="A334" s="57"/>
      <c r="B334" s="57"/>
      <c r="C334" s="57"/>
      <c r="D334" s="57"/>
      <c r="E334" s="11"/>
      <c r="G334" s="11"/>
      <c r="H334" s="57"/>
      <c r="I334" s="57"/>
    </row>
    <row r="335" spans="1:9" x14ac:dyDescent="0.2">
      <c r="A335" s="57"/>
      <c r="B335" s="57"/>
      <c r="C335" s="57"/>
      <c r="D335" s="57"/>
      <c r="E335" s="11"/>
      <c r="G335" s="11"/>
      <c r="H335" s="57"/>
      <c r="I335" s="57"/>
    </row>
    <row r="336" spans="1:9" x14ac:dyDescent="0.2">
      <c r="A336" s="57"/>
      <c r="B336" s="57"/>
      <c r="C336" s="57"/>
      <c r="D336" s="57"/>
      <c r="E336" s="11"/>
      <c r="G336" s="11"/>
      <c r="H336" s="57"/>
      <c r="I336" s="57"/>
    </row>
    <row r="337" spans="1:9" x14ac:dyDescent="0.2">
      <c r="A337" s="57"/>
      <c r="B337" s="57"/>
      <c r="C337" s="57"/>
      <c r="D337" s="57"/>
      <c r="E337" s="11"/>
      <c r="G337" s="11"/>
      <c r="H337" s="57"/>
      <c r="I337" s="57"/>
    </row>
    <row r="338" spans="1:9" x14ac:dyDescent="0.2">
      <c r="A338" s="57"/>
      <c r="B338" s="57"/>
      <c r="C338" s="57"/>
      <c r="D338" s="57"/>
      <c r="E338" s="11"/>
      <c r="G338" s="11"/>
      <c r="H338" s="57"/>
      <c r="I338" s="57"/>
    </row>
    <row r="339" spans="1:9" x14ac:dyDescent="0.2">
      <c r="A339" s="57"/>
      <c r="B339" s="57"/>
      <c r="C339" s="57"/>
      <c r="D339" s="57"/>
      <c r="E339" s="11"/>
      <c r="G339" s="11"/>
      <c r="H339" s="57"/>
      <c r="I339" s="57"/>
    </row>
  </sheetData>
  <mergeCells count="5">
    <mergeCell ref="A1:G1"/>
    <mergeCell ref="A83:B83"/>
    <mergeCell ref="A84:B84"/>
    <mergeCell ref="A85:B85"/>
    <mergeCell ref="A70:G70"/>
  </mergeCells>
  <conditionalFormatting sqref="F2:F3">
    <cfRule type="cellIs" dxfId="112" priority="3" stopIfTrue="1" operator="between">
      <formula>0.009</formula>
      <formula>-0.009</formula>
    </cfRule>
  </conditionalFormatting>
  <conditionalFormatting sqref="F5:F56">
    <cfRule type="cellIs" dxfId="111" priority="2" stopIfTrue="1" operator="between">
      <formula>0.009</formula>
      <formula>-0.009</formula>
    </cfRule>
  </conditionalFormatting>
  <conditionalFormatting sqref="F65:F69 F71:F65541">
    <cfRule type="cellIs" dxfId="110"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35"/>
  <sheetViews>
    <sheetView workbookViewId="0">
      <selection sqref="A1:G1"/>
    </sheetView>
  </sheetViews>
  <sheetFormatPr defaultColWidth="9.28515625" defaultRowHeight="11.25" x14ac:dyDescent="0.2"/>
  <cols>
    <col min="1" max="1" width="38.7109375" style="7" bestFit="1" customWidth="1"/>
    <col min="2" max="2" width="41.7109375" style="7" bestFit="1" customWidth="1"/>
    <col min="3" max="3" width="24.7109375" style="7" bestFit="1" customWidth="1"/>
    <col min="4" max="4" width="15.42578125" style="7" bestFit="1" customWidth="1"/>
    <col min="5" max="5" width="26.7109375" style="10" customWidth="1"/>
    <col min="6" max="6" width="13.5703125" style="11" bestFit="1" customWidth="1"/>
    <col min="7" max="7" width="4.5703125" style="10" bestFit="1" customWidth="1"/>
    <col min="8" max="16384" width="9.28515625" style="7"/>
  </cols>
  <sheetData>
    <row r="1" spans="1:9" s="1" customFormat="1" ht="15" x14ac:dyDescent="0.2">
      <c r="A1" s="110" t="s">
        <v>1323</v>
      </c>
      <c r="B1" s="111"/>
      <c r="C1" s="111"/>
      <c r="D1" s="111"/>
      <c r="E1" s="111"/>
      <c r="F1" s="111"/>
      <c r="G1" s="111"/>
    </row>
    <row r="2" spans="1:9" s="1" customFormat="1" ht="12" x14ac:dyDescent="0.2">
      <c r="E2" s="5"/>
      <c r="F2" s="9"/>
      <c r="G2" s="10"/>
    </row>
    <row r="3" spans="1:9" s="1" customFormat="1" ht="12" x14ac:dyDescent="0.2">
      <c r="A3" s="8" t="s">
        <v>7</v>
      </c>
      <c r="B3" s="2"/>
      <c r="C3" s="3"/>
      <c r="D3" s="3"/>
      <c r="E3" s="4"/>
      <c r="F3" s="9"/>
      <c r="G3" s="10"/>
    </row>
    <row r="4" spans="1:9" s="1" customFormat="1" ht="33.75" x14ac:dyDescent="0.2">
      <c r="A4" s="6" t="s">
        <v>2</v>
      </c>
      <c r="B4" s="6" t="s">
        <v>0</v>
      </c>
      <c r="C4" s="13" t="s">
        <v>1032</v>
      </c>
      <c r="D4" s="13" t="s">
        <v>1</v>
      </c>
      <c r="E4" s="52" t="s">
        <v>6</v>
      </c>
      <c r="F4" s="12" t="s">
        <v>3</v>
      </c>
      <c r="G4" s="12" t="s">
        <v>5</v>
      </c>
    </row>
    <row r="5" spans="1:9" x14ac:dyDescent="0.2">
      <c r="A5" s="16" t="s">
        <v>19</v>
      </c>
      <c r="B5" s="17"/>
      <c r="C5" s="17"/>
      <c r="D5" s="17"/>
      <c r="E5" s="18"/>
      <c r="F5" s="19"/>
      <c r="G5" s="18"/>
    </row>
    <row r="6" spans="1:9" x14ac:dyDescent="0.2">
      <c r="A6" s="20" t="s">
        <v>20</v>
      </c>
      <c r="B6" s="21"/>
      <c r="C6" s="21"/>
      <c r="D6" s="21"/>
      <c r="E6" s="22"/>
      <c r="F6" s="23"/>
      <c r="G6" s="22"/>
    </row>
    <row r="7" spans="1:9" x14ac:dyDescent="0.2">
      <c r="A7" s="21" t="s">
        <v>1261</v>
      </c>
      <c r="B7" s="21" t="s">
        <v>1262</v>
      </c>
      <c r="C7" s="21" t="s">
        <v>21</v>
      </c>
      <c r="D7" s="24">
        <v>250</v>
      </c>
      <c r="E7" s="22">
        <v>2594.1618835999998</v>
      </c>
      <c r="F7" s="23">
        <v>8.8357485614369793</v>
      </c>
      <c r="G7" s="22">
        <v>6.2667000000000002</v>
      </c>
    </row>
    <row r="8" spans="1:9" x14ac:dyDescent="0.2">
      <c r="A8" s="21" t="s">
        <v>23</v>
      </c>
      <c r="B8" s="21" t="s">
        <v>22</v>
      </c>
      <c r="C8" s="21" t="s">
        <v>24</v>
      </c>
      <c r="D8" s="24">
        <v>1761</v>
      </c>
      <c r="E8" s="22">
        <v>1846.410261</v>
      </c>
      <c r="F8" s="23">
        <v>6.2888969692258403</v>
      </c>
      <c r="G8" s="22">
        <v>8.3815000000000008</v>
      </c>
    </row>
    <row r="9" spans="1:9" x14ac:dyDescent="0.2">
      <c r="A9" s="21" t="s">
        <v>1324</v>
      </c>
      <c r="B9" s="21" t="s">
        <v>1325</v>
      </c>
      <c r="C9" s="21" t="s">
        <v>21</v>
      </c>
      <c r="D9" s="24">
        <v>150</v>
      </c>
      <c r="E9" s="22">
        <v>1616.7511644000001</v>
      </c>
      <c r="F9" s="23">
        <v>5.5066751482852103</v>
      </c>
      <c r="G9" s="22">
        <v>6.7502000000000004</v>
      </c>
    </row>
    <row r="10" spans="1:9" x14ac:dyDescent="0.2">
      <c r="A10" s="21" t="s">
        <v>1274</v>
      </c>
      <c r="B10" s="21" t="s">
        <v>1443</v>
      </c>
      <c r="C10" s="21" t="s">
        <v>21</v>
      </c>
      <c r="D10" s="24">
        <v>150</v>
      </c>
      <c r="E10" s="22">
        <v>1574.4048904000001</v>
      </c>
      <c r="F10" s="23">
        <v>5.3624431973251996</v>
      </c>
      <c r="G10" s="22">
        <v>6.3249000000000004</v>
      </c>
    </row>
    <row r="11" spans="1:9" x14ac:dyDescent="0.2">
      <c r="A11" s="21" t="s">
        <v>26</v>
      </c>
      <c r="B11" s="21" t="s">
        <v>25</v>
      </c>
      <c r="C11" s="21" t="s">
        <v>24</v>
      </c>
      <c r="D11" s="24">
        <v>780</v>
      </c>
      <c r="E11" s="22">
        <v>815.5797</v>
      </c>
      <c r="F11" s="23">
        <v>2.7778748915282998</v>
      </c>
      <c r="G11" s="22">
        <v>8.3263999999999996</v>
      </c>
    </row>
    <row r="12" spans="1:9" x14ac:dyDescent="0.2">
      <c r="A12" s="20" t="s">
        <v>27</v>
      </c>
      <c r="B12" s="20"/>
      <c r="C12" s="20"/>
      <c r="D12" s="20"/>
      <c r="E12" s="25">
        <f>SUM(E6:E11)</f>
        <v>8447.3078993999989</v>
      </c>
      <c r="F12" s="26">
        <f>SUM(F6:F11)</f>
        <v>28.771638767801527</v>
      </c>
      <c r="G12" s="25"/>
      <c r="H12" s="14"/>
      <c r="I12" s="14"/>
    </row>
    <row r="13" spans="1:9" x14ac:dyDescent="0.2">
      <c r="A13" s="21"/>
      <c r="B13" s="21"/>
      <c r="C13" s="21"/>
      <c r="D13" s="21"/>
      <c r="E13" s="22"/>
      <c r="F13" s="23"/>
      <c r="G13" s="22"/>
    </row>
    <row r="14" spans="1:9" x14ac:dyDescent="0.2">
      <c r="A14" s="20" t="s">
        <v>28</v>
      </c>
      <c r="B14" s="21"/>
      <c r="C14" s="21"/>
      <c r="D14" s="21"/>
      <c r="E14" s="22"/>
      <c r="F14" s="23"/>
      <c r="G14" s="22"/>
    </row>
    <row r="15" spans="1:9" x14ac:dyDescent="0.2">
      <c r="A15" s="20" t="s">
        <v>29</v>
      </c>
      <c r="B15" s="21"/>
      <c r="C15" s="21"/>
      <c r="D15" s="21"/>
      <c r="E15" s="22"/>
      <c r="F15" s="23"/>
      <c r="G15" s="22"/>
    </row>
    <row r="16" spans="1:9" x14ac:dyDescent="0.2">
      <c r="A16" s="21" t="s">
        <v>1046</v>
      </c>
      <c r="B16" s="21" t="s">
        <v>1047</v>
      </c>
      <c r="C16" s="21" t="s">
        <v>30</v>
      </c>
      <c r="D16" s="24">
        <v>500</v>
      </c>
      <c r="E16" s="22">
        <v>2474.4875000000002</v>
      </c>
      <c r="F16" s="23">
        <v>8.4281360799571594</v>
      </c>
      <c r="G16" s="22">
        <v>5.7899000000000003</v>
      </c>
    </row>
    <row r="17" spans="1:9" x14ac:dyDescent="0.2">
      <c r="A17" s="21" t="s">
        <v>1326</v>
      </c>
      <c r="B17" s="21" t="s">
        <v>1327</v>
      </c>
      <c r="C17" s="21" t="s">
        <v>31</v>
      </c>
      <c r="D17" s="24">
        <v>500</v>
      </c>
      <c r="E17" s="22">
        <v>2469.855</v>
      </c>
      <c r="F17" s="23">
        <v>8.4123577256957596</v>
      </c>
      <c r="G17" s="22">
        <v>5.7115999999999998</v>
      </c>
    </row>
    <row r="18" spans="1:9" x14ac:dyDescent="0.2">
      <c r="A18" s="21" t="s">
        <v>1328</v>
      </c>
      <c r="B18" s="21" t="s">
        <v>1329</v>
      </c>
      <c r="C18" s="21" t="s">
        <v>30</v>
      </c>
      <c r="D18" s="24">
        <v>500</v>
      </c>
      <c r="E18" s="22">
        <v>2469.7575000000002</v>
      </c>
      <c r="F18" s="23">
        <v>8.4120256394484905</v>
      </c>
      <c r="G18" s="22">
        <v>5.7301000000000002</v>
      </c>
    </row>
    <row r="19" spans="1:9" x14ac:dyDescent="0.2">
      <c r="A19" s="21" t="s">
        <v>1330</v>
      </c>
      <c r="B19" s="21" t="s">
        <v>1331</v>
      </c>
      <c r="C19" s="21" t="s">
        <v>32</v>
      </c>
      <c r="D19" s="24">
        <v>500</v>
      </c>
      <c r="E19" s="22">
        <v>2459.4749999999999</v>
      </c>
      <c r="F19" s="23">
        <v>8.3770033129093004</v>
      </c>
      <c r="G19" s="22">
        <v>6.0749000000000004</v>
      </c>
    </row>
    <row r="20" spans="1:9" x14ac:dyDescent="0.2">
      <c r="A20" s="21" t="s">
        <v>1140</v>
      </c>
      <c r="B20" s="21" t="s">
        <v>1141</v>
      </c>
      <c r="C20" s="21" t="s">
        <v>32</v>
      </c>
      <c r="D20" s="24">
        <v>300</v>
      </c>
      <c r="E20" s="22">
        <v>1489.7415000000001</v>
      </c>
      <c r="F20" s="23">
        <v>5.0740786065637904</v>
      </c>
      <c r="G20" s="22">
        <v>5.8452000000000002</v>
      </c>
    </row>
    <row r="21" spans="1:9" x14ac:dyDescent="0.2">
      <c r="A21" s="21" t="s">
        <v>1196</v>
      </c>
      <c r="B21" s="21" t="s">
        <v>1197</v>
      </c>
      <c r="C21" s="21" t="s">
        <v>32</v>
      </c>
      <c r="D21" s="24">
        <v>200</v>
      </c>
      <c r="E21" s="22">
        <v>974.98900000000003</v>
      </c>
      <c r="F21" s="23">
        <v>3.3208250065766598</v>
      </c>
      <c r="G21" s="22">
        <v>6.08</v>
      </c>
    </row>
    <row r="22" spans="1:9" x14ac:dyDescent="0.2">
      <c r="A22" s="21" t="s">
        <v>1192</v>
      </c>
      <c r="B22" s="21" t="s">
        <v>1193</v>
      </c>
      <c r="C22" s="21" t="s">
        <v>32</v>
      </c>
      <c r="D22" s="24">
        <v>200</v>
      </c>
      <c r="E22" s="22">
        <v>973.745</v>
      </c>
      <c r="F22" s="23">
        <v>3.3165879266627498</v>
      </c>
      <c r="G22" s="22">
        <v>6.0750000000000002</v>
      </c>
    </row>
    <row r="23" spans="1:9" x14ac:dyDescent="0.2">
      <c r="A23" s="20" t="s">
        <v>27</v>
      </c>
      <c r="B23" s="20"/>
      <c r="C23" s="20"/>
      <c r="D23" s="20"/>
      <c r="E23" s="25">
        <f>SUM(E15:E22)</f>
        <v>13312.050500000001</v>
      </c>
      <c r="F23" s="26">
        <f>SUM(F15:F22)</f>
        <v>45.341014297813906</v>
      </c>
      <c r="G23" s="25"/>
      <c r="H23" s="14"/>
      <c r="I23" s="14"/>
    </row>
    <row r="24" spans="1:9" x14ac:dyDescent="0.2">
      <c r="A24" s="21"/>
      <c r="B24" s="21"/>
      <c r="C24" s="21"/>
      <c r="D24" s="21"/>
      <c r="E24" s="22"/>
      <c r="F24" s="23"/>
      <c r="G24" s="22"/>
    </row>
    <row r="25" spans="1:9" x14ac:dyDescent="0.2">
      <c r="A25" s="20" t="s">
        <v>1054</v>
      </c>
      <c r="B25" s="21"/>
      <c r="C25" s="21"/>
      <c r="D25" s="21"/>
      <c r="E25" s="22"/>
      <c r="F25" s="23"/>
      <c r="G25" s="22"/>
    </row>
    <row r="26" spans="1:9" x14ac:dyDescent="0.2">
      <c r="A26" s="21" t="s">
        <v>1332</v>
      </c>
      <c r="B26" s="21" t="s">
        <v>1452</v>
      </c>
      <c r="C26" s="21" t="s">
        <v>32</v>
      </c>
      <c r="D26" s="24">
        <v>400</v>
      </c>
      <c r="E26" s="22">
        <v>1970.7139999999999</v>
      </c>
      <c r="F26" s="23">
        <v>6.71227709441923</v>
      </c>
      <c r="G26" s="22">
        <v>6.6150000000000002</v>
      </c>
    </row>
    <row r="27" spans="1:9" x14ac:dyDescent="0.2">
      <c r="A27" s="21" t="s">
        <v>1333</v>
      </c>
      <c r="B27" s="21" t="s">
        <v>1453</v>
      </c>
      <c r="C27" s="21" t="s">
        <v>32</v>
      </c>
      <c r="D27" s="24">
        <v>100</v>
      </c>
      <c r="E27" s="22">
        <v>496.88499999999999</v>
      </c>
      <c r="F27" s="23">
        <v>1.6923966664165899</v>
      </c>
      <c r="G27" s="22">
        <v>6.5377000000000001</v>
      </c>
    </row>
    <row r="28" spans="1:9" x14ac:dyDescent="0.2">
      <c r="A28" s="20" t="s">
        <v>27</v>
      </c>
      <c r="B28" s="20"/>
      <c r="C28" s="20"/>
      <c r="D28" s="20"/>
      <c r="E28" s="25">
        <f>SUM(E25:E27)</f>
        <v>2467.5990000000002</v>
      </c>
      <c r="F28" s="26">
        <f>SUM(F25:F27)</f>
        <v>8.40467376083582</v>
      </c>
      <c r="G28" s="25"/>
      <c r="H28" s="14"/>
      <c r="I28" s="14"/>
    </row>
    <row r="29" spans="1:9" x14ac:dyDescent="0.2">
      <c r="A29" s="21"/>
      <c r="B29" s="21"/>
      <c r="C29" s="21"/>
      <c r="D29" s="21"/>
      <c r="E29" s="22"/>
      <c r="F29" s="23"/>
      <c r="G29" s="22"/>
    </row>
    <row r="30" spans="1:9" x14ac:dyDescent="0.2">
      <c r="A30" s="20" t="s">
        <v>33</v>
      </c>
      <c r="B30" s="21"/>
      <c r="C30" s="21"/>
      <c r="D30" s="21"/>
      <c r="E30" s="22"/>
      <c r="F30" s="23"/>
      <c r="G30" s="22"/>
    </row>
    <row r="31" spans="1:9" x14ac:dyDescent="0.2">
      <c r="A31" s="21" t="s">
        <v>1214</v>
      </c>
      <c r="B31" s="21" t="s">
        <v>1215</v>
      </c>
      <c r="C31" s="21" t="s">
        <v>35</v>
      </c>
      <c r="D31" s="24">
        <v>15800</v>
      </c>
      <c r="E31" s="22">
        <v>15.5355554</v>
      </c>
      <c r="F31" s="23">
        <v>5.2914300431468497E-2</v>
      </c>
      <c r="G31" s="22">
        <v>5.4981999999999998</v>
      </c>
    </row>
    <row r="32" spans="1:9" x14ac:dyDescent="0.2">
      <c r="A32" s="20" t="s">
        <v>27</v>
      </c>
      <c r="B32" s="20"/>
      <c r="C32" s="20"/>
      <c r="D32" s="20"/>
      <c r="E32" s="25">
        <f>SUM(E30:E31)</f>
        <v>15.5355554</v>
      </c>
      <c r="F32" s="26">
        <f>SUM(F30:F31)</f>
        <v>5.2914300431468497E-2</v>
      </c>
      <c r="G32" s="25"/>
      <c r="H32" s="14"/>
      <c r="I32" s="14"/>
    </row>
    <row r="33" spans="1:9" x14ac:dyDescent="0.2">
      <c r="A33" s="21"/>
      <c r="B33" s="21"/>
      <c r="C33" s="21"/>
      <c r="D33" s="21"/>
      <c r="E33" s="22"/>
      <c r="F33" s="23"/>
      <c r="G33" s="22"/>
    </row>
    <row r="34" spans="1:9" x14ac:dyDescent="0.2">
      <c r="A34" s="20" t="s">
        <v>34</v>
      </c>
      <c r="B34" s="21"/>
      <c r="C34" s="21"/>
      <c r="D34" s="21"/>
      <c r="E34" s="22"/>
      <c r="F34" s="23"/>
      <c r="G34" s="22"/>
    </row>
    <row r="35" spans="1:9" x14ac:dyDescent="0.2">
      <c r="A35" s="21" t="s">
        <v>1334</v>
      </c>
      <c r="B35" s="21" t="s">
        <v>1451</v>
      </c>
      <c r="C35" s="21" t="s">
        <v>35</v>
      </c>
      <c r="D35" s="24">
        <v>1500000</v>
      </c>
      <c r="E35" s="22">
        <v>1567.36725</v>
      </c>
      <c r="F35" s="23">
        <v>5.3384729040935701</v>
      </c>
      <c r="G35" s="22">
        <v>6.8044040093347604</v>
      </c>
    </row>
    <row r="36" spans="1:9" x14ac:dyDescent="0.2">
      <c r="A36" s="21" t="s">
        <v>1335</v>
      </c>
      <c r="B36" s="21" t="s">
        <v>1336</v>
      </c>
      <c r="C36" s="21" t="s">
        <v>35</v>
      </c>
      <c r="D36" s="24">
        <v>1000000</v>
      </c>
      <c r="E36" s="22">
        <v>1017.8709444</v>
      </c>
      <c r="F36" s="23">
        <v>3.46688145777164</v>
      </c>
      <c r="G36" s="22">
        <v>6.0030802000000003</v>
      </c>
    </row>
    <row r="37" spans="1:9" x14ac:dyDescent="0.2">
      <c r="A37" s="20" t="s">
        <v>27</v>
      </c>
      <c r="B37" s="20"/>
      <c r="C37" s="20"/>
      <c r="D37" s="20"/>
      <c r="E37" s="25">
        <f>SUM(E35:E36)</f>
        <v>2585.2381943999999</v>
      </c>
      <c r="F37" s="26">
        <f>SUM(F35:F36)</f>
        <v>8.8053543618652093</v>
      </c>
      <c r="G37" s="25"/>
      <c r="H37" s="14"/>
      <c r="I37" s="14"/>
    </row>
    <row r="38" spans="1:9" x14ac:dyDescent="0.2">
      <c r="A38" s="21"/>
      <c r="B38" s="21"/>
      <c r="C38" s="21"/>
      <c r="D38" s="21"/>
      <c r="E38" s="22"/>
      <c r="F38" s="23"/>
      <c r="G38" s="22"/>
    </row>
    <row r="39" spans="1:9" x14ac:dyDescent="0.2">
      <c r="A39" s="20" t="s">
        <v>1438</v>
      </c>
      <c r="B39" s="21"/>
      <c r="C39" s="21"/>
      <c r="D39" s="21"/>
      <c r="E39" s="22"/>
      <c r="F39" s="23"/>
      <c r="G39" s="22"/>
    </row>
    <row r="40" spans="1:9" x14ac:dyDescent="0.2">
      <c r="A40" s="21" t="s">
        <v>1080</v>
      </c>
      <c r="B40" s="21" t="s">
        <v>1081</v>
      </c>
      <c r="C40" s="21" t="s">
        <v>1082</v>
      </c>
      <c r="D40" s="24">
        <v>589.673</v>
      </c>
      <c r="E40" s="22">
        <v>67.137422900000004</v>
      </c>
      <c r="F40" s="23">
        <v>0.22867092125494001</v>
      </c>
      <c r="G40" s="22">
        <v>5.62</v>
      </c>
    </row>
    <row r="41" spans="1:9" x14ac:dyDescent="0.2">
      <c r="A41" s="20" t="s">
        <v>27</v>
      </c>
      <c r="B41" s="20"/>
      <c r="C41" s="20"/>
      <c r="D41" s="20"/>
      <c r="E41" s="25">
        <f>SUM(E40:E40)</f>
        <v>67.137422900000004</v>
      </c>
      <c r="F41" s="26">
        <f>SUM(F40:F40)</f>
        <v>0.22867092125494001</v>
      </c>
      <c r="G41" s="25"/>
      <c r="H41" s="14"/>
      <c r="I41" s="14"/>
    </row>
    <row r="42" spans="1:9" x14ac:dyDescent="0.2">
      <c r="A42" s="21"/>
      <c r="B42" s="21"/>
      <c r="C42" s="21"/>
      <c r="D42" s="21"/>
      <c r="E42" s="22"/>
      <c r="F42" s="23"/>
      <c r="G42" s="22"/>
    </row>
    <row r="43" spans="1:9" x14ac:dyDescent="0.2">
      <c r="A43" s="20" t="s">
        <v>37</v>
      </c>
      <c r="B43" s="20"/>
      <c r="C43" s="20"/>
      <c r="D43" s="20"/>
      <c r="E43" s="25">
        <f>E12+E23+E28+E32+E37+E41</f>
        <v>26894.868572100004</v>
      </c>
      <c r="F43" s="26">
        <f>F12+F23+F28+F32+F37+F41</f>
        <v>91.604266410002879</v>
      </c>
      <c r="G43" s="25"/>
      <c r="H43" s="14"/>
      <c r="I43" s="14"/>
    </row>
    <row r="44" spans="1:9" x14ac:dyDescent="0.2">
      <c r="A44" s="20"/>
      <c r="B44" s="20"/>
      <c r="C44" s="20"/>
      <c r="D44" s="20"/>
      <c r="E44" s="25"/>
      <c r="F44" s="26"/>
      <c r="G44" s="25"/>
      <c r="H44" s="14"/>
      <c r="I44" s="14"/>
    </row>
    <row r="45" spans="1:9" x14ac:dyDescent="0.2">
      <c r="A45" s="20" t="s">
        <v>337</v>
      </c>
      <c r="B45" s="20"/>
      <c r="C45" s="20"/>
      <c r="D45" s="20"/>
      <c r="E45" s="25">
        <v>2.1879909850000003</v>
      </c>
      <c r="F45" s="26">
        <v>0.01</v>
      </c>
      <c r="G45" s="25"/>
      <c r="H45" s="14"/>
      <c r="I45" s="14"/>
    </row>
    <row r="46" spans="1:9" x14ac:dyDescent="0.2">
      <c r="A46" s="20"/>
      <c r="B46" s="20"/>
      <c r="C46" s="20"/>
      <c r="D46" s="20"/>
      <c r="E46" s="25"/>
      <c r="F46" s="26"/>
      <c r="G46" s="25"/>
      <c r="H46" s="14"/>
      <c r="I46" s="14"/>
    </row>
    <row r="47" spans="1:9" x14ac:dyDescent="0.2">
      <c r="A47" s="20" t="s">
        <v>39</v>
      </c>
      <c r="B47" s="20"/>
      <c r="C47" s="20"/>
      <c r="D47" s="20"/>
      <c r="E47" s="25">
        <f>E49-(E12+E23+E28+E32+E37+E41+E45)</f>
        <v>2462.7861889149972</v>
      </c>
      <c r="F47" s="26">
        <f>F49-(F12+F23+F28+F32+F37+F41+F45)</f>
        <v>8.3857335899971162</v>
      </c>
      <c r="G47" s="25"/>
      <c r="H47" s="14"/>
      <c r="I47" s="14"/>
    </row>
    <row r="48" spans="1:9" x14ac:dyDescent="0.2">
      <c r="A48" s="20"/>
      <c r="B48" s="20"/>
      <c r="C48" s="20"/>
      <c r="D48" s="20"/>
      <c r="E48" s="25"/>
      <c r="F48" s="26"/>
      <c r="G48" s="25"/>
      <c r="H48" s="14"/>
      <c r="I48" s="14"/>
    </row>
    <row r="49" spans="1:9" x14ac:dyDescent="0.2">
      <c r="A49" s="27" t="s">
        <v>38</v>
      </c>
      <c r="B49" s="27"/>
      <c r="C49" s="27"/>
      <c r="D49" s="27"/>
      <c r="E49" s="28">
        <v>29359.842752</v>
      </c>
      <c r="F49" s="29">
        <v>100</v>
      </c>
      <c r="G49" s="28"/>
      <c r="H49" s="14"/>
      <c r="I49" s="14"/>
    </row>
    <row r="51" spans="1:9" x14ac:dyDescent="0.2">
      <c r="A51" s="73" t="s">
        <v>1244</v>
      </c>
      <c r="B51" s="73"/>
      <c r="C51" s="73"/>
      <c r="D51" s="73"/>
      <c r="E51" s="74"/>
      <c r="F51" s="74"/>
      <c r="G51" s="74"/>
    </row>
    <row r="52" spans="1:9" x14ac:dyDescent="0.2">
      <c r="A52" s="75"/>
      <c r="B52" s="75"/>
      <c r="C52" s="75"/>
      <c r="D52" s="75"/>
      <c r="E52" s="26"/>
      <c r="F52" s="26"/>
      <c r="G52" s="26"/>
    </row>
    <row r="53" spans="1:9" x14ac:dyDescent="0.2">
      <c r="A53" s="76" t="s">
        <v>1245</v>
      </c>
      <c r="B53" s="77"/>
      <c r="C53" s="77"/>
      <c r="D53" s="75"/>
      <c r="E53" s="78" t="s">
        <v>1246</v>
      </c>
      <c r="F53" s="76" t="s">
        <v>3</v>
      </c>
      <c r="G53" s="26"/>
    </row>
    <row r="54" spans="1:9" x14ac:dyDescent="0.2">
      <c r="A54" s="77" t="s">
        <v>1247</v>
      </c>
      <c r="B54" s="77"/>
      <c r="C54" s="77"/>
      <c r="D54" s="77"/>
      <c r="E54" s="23">
        <v>1500</v>
      </c>
      <c r="F54" s="23">
        <f>E54/$E$49*100</f>
        <v>5.1090191887959602</v>
      </c>
      <c r="G54" s="23"/>
    </row>
    <row r="55" spans="1:9" x14ac:dyDescent="0.2">
      <c r="A55" s="77" t="s">
        <v>1247</v>
      </c>
      <c r="B55" s="77"/>
      <c r="C55" s="77"/>
      <c r="D55" s="77"/>
      <c r="E55" s="23">
        <v>1000</v>
      </c>
      <c r="F55" s="23">
        <f>E55/$E$49*100</f>
        <v>3.4060127925306403</v>
      </c>
      <c r="G55" s="23"/>
    </row>
    <row r="56" spans="1:9" x14ac:dyDescent="0.2">
      <c r="A56" s="77" t="s">
        <v>1247</v>
      </c>
      <c r="B56" s="77"/>
      <c r="C56" s="77"/>
      <c r="D56" s="77"/>
      <c r="E56" s="23">
        <v>1000</v>
      </c>
      <c r="F56" s="23">
        <f>E56/$E$49*100</f>
        <v>3.4060127925306403</v>
      </c>
      <c r="G56" s="23"/>
    </row>
    <row r="57" spans="1:9" x14ac:dyDescent="0.2">
      <c r="A57" s="77" t="s">
        <v>1247</v>
      </c>
      <c r="B57" s="77"/>
      <c r="C57" s="77"/>
      <c r="D57" s="77"/>
      <c r="E57" s="23">
        <v>1500</v>
      </c>
      <c r="F57" s="23">
        <f>E57/$E$49*100</f>
        <v>5.1090191887959602</v>
      </c>
      <c r="G57" s="23"/>
    </row>
    <row r="58" spans="1:9" x14ac:dyDescent="0.2">
      <c r="A58" s="77" t="s">
        <v>1247</v>
      </c>
      <c r="B58" s="77"/>
      <c r="C58" s="77"/>
      <c r="D58" s="77"/>
      <c r="E58" s="23">
        <v>1000</v>
      </c>
      <c r="F58" s="23">
        <f>E58/$E$49*100</f>
        <v>3.4060127925306403</v>
      </c>
      <c r="G58" s="23"/>
    </row>
    <row r="59" spans="1:9" x14ac:dyDescent="0.2">
      <c r="A59" s="83" t="s">
        <v>1248</v>
      </c>
      <c r="B59" s="84"/>
      <c r="C59" s="84"/>
      <c r="D59" s="83"/>
      <c r="E59" s="85">
        <f>SUM(E54:E58)</f>
        <v>6000</v>
      </c>
      <c r="F59" s="85">
        <f>SUM(F54:F58)</f>
        <v>20.436076755183841</v>
      </c>
      <c r="G59" s="29"/>
    </row>
    <row r="60" spans="1:9" x14ac:dyDescent="0.2">
      <c r="A60" s="7" t="s">
        <v>1500</v>
      </c>
    </row>
    <row r="62" spans="1:9" x14ac:dyDescent="0.2">
      <c r="A62" s="14" t="s">
        <v>1083</v>
      </c>
    </row>
    <row r="63" spans="1:9" x14ac:dyDescent="0.2">
      <c r="A63" s="14" t="s">
        <v>40</v>
      </c>
    </row>
    <row r="64" spans="1:9" x14ac:dyDescent="0.2">
      <c r="A64" s="14" t="s">
        <v>1439</v>
      </c>
    </row>
    <row r="65" spans="1:7" x14ac:dyDescent="0.2">
      <c r="A65" s="14" t="s">
        <v>1249</v>
      </c>
    </row>
    <row r="66" spans="1:7" x14ac:dyDescent="0.2">
      <c r="A66" s="14"/>
    </row>
    <row r="67" spans="1:7" ht="33.75" customHeight="1" x14ac:dyDescent="0.2">
      <c r="A67" s="114" t="s">
        <v>1579</v>
      </c>
      <c r="B67" s="114"/>
      <c r="C67" s="114"/>
      <c r="D67" s="114"/>
      <c r="E67" s="114"/>
      <c r="F67" s="114"/>
      <c r="G67" s="114"/>
    </row>
    <row r="68" spans="1:7" x14ac:dyDescent="0.2">
      <c r="A68" s="14"/>
    </row>
    <row r="69" spans="1:7" x14ac:dyDescent="0.2">
      <c r="A69" s="14" t="s">
        <v>41</v>
      </c>
    </row>
    <row r="70" spans="1:7" x14ac:dyDescent="0.2">
      <c r="A70" s="14" t="s">
        <v>42</v>
      </c>
    </row>
    <row r="71" spans="1:7" x14ac:dyDescent="0.2">
      <c r="A71" s="14" t="s">
        <v>43</v>
      </c>
      <c r="B71" s="14"/>
      <c r="C71" s="30" t="s">
        <v>987</v>
      </c>
      <c r="D71" s="14" t="s">
        <v>44</v>
      </c>
    </row>
    <row r="72" spans="1:7" x14ac:dyDescent="0.2">
      <c r="A72" s="7" t="s">
        <v>46</v>
      </c>
      <c r="C72" s="31">
        <v>10.4253</v>
      </c>
      <c r="D72" s="31">
        <v>10.797499999999999</v>
      </c>
    </row>
    <row r="73" spans="1:7" x14ac:dyDescent="0.2">
      <c r="A73" s="7" t="s">
        <v>47</v>
      </c>
      <c r="C73" s="31">
        <v>10.4253</v>
      </c>
      <c r="D73" s="31">
        <v>10.5504</v>
      </c>
    </row>
    <row r="74" spans="1:7" x14ac:dyDescent="0.2">
      <c r="A74" s="7" t="s">
        <v>48</v>
      </c>
      <c r="C74" s="31">
        <v>10.454599999999999</v>
      </c>
      <c r="D74" s="31">
        <v>10.8515</v>
      </c>
    </row>
    <row r="75" spans="1:7" x14ac:dyDescent="0.2">
      <c r="A75" s="7" t="s">
        <v>49</v>
      </c>
      <c r="C75" s="31">
        <v>10.454599999999999</v>
      </c>
      <c r="D75" s="31">
        <v>10.599500000000001</v>
      </c>
    </row>
    <row r="76" spans="1:7" x14ac:dyDescent="0.2">
      <c r="C76" s="31"/>
      <c r="D76" s="31"/>
    </row>
    <row r="77" spans="1:7" x14ac:dyDescent="0.2">
      <c r="A77" s="7" t="s">
        <v>988</v>
      </c>
    </row>
    <row r="79" spans="1:7" x14ac:dyDescent="0.2">
      <c r="A79" s="14" t="s">
        <v>50</v>
      </c>
    </row>
    <row r="80" spans="1:7" x14ac:dyDescent="0.2">
      <c r="A80" s="112" t="s">
        <v>51</v>
      </c>
      <c r="B80" s="113"/>
      <c r="C80" s="32" t="s">
        <v>52</v>
      </c>
    </row>
    <row r="81" spans="1:9" x14ac:dyDescent="0.2">
      <c r="A81" s="108" t="s">
        <v>47</v>
      </c>
      <c r="B81" s="109"/>
      <c r="C81" s="33">
        <v>0.245</v>
      </c>
    </row>
    <row r="82" spans="1:9" x14ac:dyDescent="0.2">
      <c r="A82" s="108" t="s">
        <v>49</v>
      </c>
      <c r="B82" s="109"/>
      <c r="C82" s="33">
        <v>0.25</v>
      </c>
    </row>
    <row r="83" spans="1:9" x14ac:dyDescent="0.2">
      <c r="A83" s="7" t="s">
        <v>53</v>
      </c>
    </row>
    <row r="84" spans="1:9" x14ac:dyDescent="0.2">
      <c r="A84" s="7" t="s">
        <v>54</v>
      </c>
    </row>
    <row r="86" spans="1:9" x14ac:dyDescent="0.2">
      <c r="A86" s="56" t="s">
        <v>1250</v>
      </c>
    </row>
    <row r="87" spans="1:9" x14ac:dyDescent="0.2">
      <c r="A87" s="56"/>
    </row>
    <row r="88" spans="1:9" x14ac:dyDescent="0.2">
      <c r="A88" s="57" t="s">
        <v>1337</v>
      </c>
      <c r="H88" s="11"/>
    </row>
    <row r="89" spans="1:9" x14ac:dyDescent="0.2">
      <c r="A89" s="57" t="s">
        <v>1338</v>
      </c>
      <c r="H89" s="11"/>
    </row>
    <row r="91" spans="1:9" x14ac:dyDescent="0.2">
      <c r="A91" s="14" t="s">
        <v>1111</v>
      </c>
      <c r="D91" s="34">
        <v>0.62762654387614902</v>
      </c>
      <c r="E91" s="10" t="s">
        <v>55</v>
      </c>
    </row>
    <row r="93" spans="1:9" x14ac:dyDescent="0.2">
      <c r="A93" s="14" t="s">
        <v>957</v>
      </c>
      <c r="D93" s="30" t="s">
        <v>56</v>
      </c>
    </row>
    <row r="95" spans="1:9" x14ac:dyDescent="0.2">
      <c r="A95" s="56" t="s">
        <v>1253</v>
      </c>
      <c r="B95" s="57"/>
      <c r="C95" s="57"/>
      <c r="D95" s="57"/>
      <c r="E95" s="11"/>
      <c r="G95" s="11"/>
      <c r="H95" s="57"/>
      <c r="I95" s="57"/>
    </row>
    <row r="96" spans="1:9" x14ac:dyDescent="0.2">
      <c r="A96" s="57"/>
      <c r="B96" s="57"/>
      <c r="C96" s="57"/>
      <c r="D96" s="57"/>
      <c r="E96" s="11"/>
      <c r="G96" s="11"/>
      <c r="H96" s="57"/>
      <c r="I96" s="57"/>
    </row>
    <row r="97" spans="1:9" x14ac:dyDescent="0.2">
      <c r="A97" s="56" t="s">
        <v>993</v>
      </c>
      <c r="B97" s="57"/>
      <c r="C97" s="57"/>
      <c r="D97" s="57"/>
      <c r="E97" s="11"/>
      <c r="G97" s="11"/>
      <c r="H97" s="57"/>
      <c r="I97" s="57"/>
    </row>
    <row r="98" spans="1:9" x14ac:dyDescent="0.2">
      <c r="A98" s="66"/>
      <c r="B98" s="57"/>
      <c r="C98" s="57"/>
      <c r="D98" s="57"/>
      <c r="E98" s="11"/>
      <c r="G98" s="11"/>
      <c r="H98" s="57"/>
      <c r="I98" s="57"/>
    </row>
    <row r="99" spans="1:9" x14ac:dyDescent="0.2">
      <c r="A99" s="57"/>
      <c r="B99" s="57"/>
      <c r="C99" s="57"/>
      <c r="D99" s="57"/>
      <c r="E99" s="11"/>
      <c r="G99" s="11"/>
      <c r="H99" s="57"/>
      <c r="I99" s="57"/>
    </row>
    <row r="100" spans="1:9" x14ac:dyDescent="0.2">
      <c r="A100" s="57"/>
      <c r="B100" s="57"/>
      <c r="C100" s="57"/>
      <c r="D100" s="57"/>
      <c r="E100" s="11"/>
      <c r="G100" s="11"/>
      <c r="H100" s="57"/>
      <c r="I100" s="57"/>
    </row>
    <row r="101" spans="1:9" x14ac:dyDescent="0.2">
      <c r="A101" s="57"/>
      <c r="B101" s="57"/>
      <c r="C101" s="57"/>
      <c r="D101" s="57"/>
      <c r="E101" s="11"/>
      <c r="G101" s="11"/>
      <c r="H101" s="57"/>
      <c r="I101" s="57"/>
    </row>
    <row r="102" spans="1:9" x14ac:dyDescent="0.2">
      <c r="A102" s="57"/>
      <c r="B102" s="57"/>
      <c r="C102" s="57"/>
      <c r="D102" s="57"/>
      <c r="E102" s="11"/>
      <c r="G102" s="11"/>
      <c r="H102" s="57"/>
      <c r="I102" s="57"/>
    </row>
    <row r="103" spans="1:9" x14ac:dyDescent="0.2">
      <c r="A103" s="57"/>
      <c r="B103" s="57"/>
      <c r="C103" s="57"/>
      <c r="D103" s="57"/>
      <c r="E103" s="11"/>
      <c r="G103" s="11"/>
      <c r="H103" s="57"/>
      <c r="I103" s="57"/>
    </row>
    <row r="104" spans="1:9" x14ac:dyDescent="0.2">
      <c r="A104" s="57"/>
      <c r="B104" s="57"/>
      <c r="C104" s="57"/>
      <c r="D104" s="57"/>
      <c r="E104" s="11"/>
      <c r="G104" s="11"/>
      <c r="H104" s="57"/>
      <c r="I104" s="57"/>
    </row>
    <row r="105" spans="1:9" x14ac:dyDescent="0.2">
      <c r="A105" s="57"/>
      <c r="B105" s="57"/>
      <c r="C105" s="57"/>
      <c r="D105" s="57"/>
      <c r="E105" s="11"/>
      <c r="G105" s="11"/>
      <c r="H105" s="57"/>
      <c r="I105" s="57"/>
    </row>
    <row r="106" spans="1:9" x14ac:dyDescent="0.2">
      <c r="A106" s="57"/>
      <c r="B106" s="57"/>
      <c r="C106" s="57"/>
      <c r="D106" s="57"/>
      <c r="E106" s="11"/>
      <c r="G106" s="11"/>
      <c r="H106" s="57"/>
      <c r="I106" s="57"/>
    </row>
    <row r="107" spans="1:9" x14ac:dyDescent="0.2">
      <c r="A107" s="57"/>
      <c r="B107" s="57"/>
      <c r="C107" s="57"/>
      <c r="D107" s="57"/>
      <c r="E107" s="11"/>
      <c r="G107" s="11"/>
      <c r="H107" s="57"/>
      <c r="I107" s="57"/>
    </row>
    <row r="108" spans="1:9" x14ac:dyDescent="0.2">
      <c r="A108" s="57"/>
      <c r="B108" s="57"/>
      <c r="C108" s="57"/>
      <c r="D108" s="57"/>
      <c r="E108" s="11"/>
      <c r="G108" s="11"/>
      <c r="H108" s="57"/>
      <c r="I108" s="57"/>
    </row>
    <row r="109" spans="1:9" x14ac:dyDescent="0.2">
      <c r="A109" s="57"/>
      <c r="B109" s="57"/>
      <c r="C109" s="57"/>
      <c r="D109" s="57"/>
      <c r="E109" s="11"/>
      <c r="G109" s="11"/>
      <c r="H109" s="57"/>
      <c r="I109" s="57"/>
    </row>
    <row r="110" spans="1:9" x14ac:dyDescent="0.2">
      <c r="A110" s="57"/>
      <c r="B110" s="57"/>
      <c r="C110" s="57"/>
      <c r="D110" s="57"/>
      <c r="E110" s="11"/>
      <c r="G110" s="11"/>
      <c r="H110" s="57"/>
      <c r="I110" s="57"/>
    </row>
    <row r="111" spans="1:9" x14ac:dyDescent="0.2">
      <c r="A111" s="57"/>
      <c r="B111" s="57"/>
      <c r="C111" s="57"/>
      <c r="D111" s="57"/>
      <c r="E111" s="11"/>
      <c r="G111" s="11"/>
      <c r="H111" s="57"/>
      <c r="I111" s="57"/>
    </row>
    <row r="112" spans="1:9" x14ac:dyDescent="0.2">
      <c r="A112" s="57"/>
      <c r="B112" s="57"/>
      <c r="C112" s="57"/>
      <c r="D112" s="57"/>
      <c r="E112" s="11"/>
      <c r="G112" s="11"/>
      <c r="H112" s="57"/>
      <c r="I112" s="57"/>
    </row>
    <row r="113" spans="1:9" x14ac:dyDescent="0.2">
      <c r="A113" s="57"/>
      <c r="B113" s="57"/>
      <c r="C113" s="57"/>
      <c r="D113" s="57"/>
      <c r="E113" s="11"/>
      <c r="G113" s="11"/>
      <c r="H113" s="57"/>
      <c r="I113" s="57"/>
    </row>
    <row r="114" spans="1:9" x14ac:dyDescent="0.2">
      <c r="A114" s="56" t="s">
        <v>1339</v>
      </c>
      <c r="B114" s="57"/>
      <c r="C114" s="57"/>
      <c r="D114" s="57"/>
      <c r="E114" s="11"/>
      <c r="G114" s="11"/>
      <c r="H114" s="57"/>
      <c r="I114" s="57"/>
    </row>
    <row r="115" spans="1:9" x14ac:dyDescent="0.2">
      <c r="A115" s="57"/>
      <c r="B115" s="57"/>
      <c r="C115" s="57"/>
      <c r="D115" s="57"/>
      <c r="E115" s="11"/>
      <c r="G115" s="11"/>
      <c r="H115" s="57"/>
      <c r="I115" s="57"/>
    </row>
    <row r="116" spans="1:9" x14ac:dyDescent="0.2">
      <c r="A116" s="56" t="s">
        <v>994</v>
      </c>
      <c r="B116" s="57"/>
      <c r="C116" s="57"/>
      <c r="D116" s="57"/>
      <c r="E116" s="11"/>
      <c r="G116" s="11"/>
      <c r="H116" s="57"/>
      <c r="I116" s="57"/>
    </row>
    <row r="117" spans="1:9" x14ac:dyDescent="0.2">
      <c r="A117" s="57"/>
      <c r="B117" s="57"/>
      <c r="C117" s="57"/>
      <c r="D117" s="57"/>
      <c r="E117" s="11"/>
      <c r="G117" s="11"/>
      <c r="H117" s="57"/>
      <c r="I117" s="57"/>
    </row>
    <row r="118" spans="1:9" x14ac:dyDescent="0.2">
      <c r="A118" s="57"/>
      <c r="B118" s="57"/>
      <c r="C118" s="57"/>
      <c r="D118" s="57"/>
      <c r="E118" s="11"/>
      <c r="G118" s="11"/>
      <c r="H118" s="57"/>
      <c r="I118" s="57"/>
    </row>
    <row r="119" spans="1:9" x14ac:dyDescent="0.2">
      <c r="A119" s="57"/>
      <c r="B119" s="57"/>
      <c r="C119" s="57"/>
      <c r="D119" s="57"/>
      <c r="E119" s="11"/>
      <c r="G119" s="11"/>
      <c r="H119" s="57"/>
      <c r="I119" s="57"/>
    </row>
    <row r="120" spans="1:9" x14ac:dyDescent="0.2">
      <c r="A120" s="57"/>
      <c r="B120" s="57"/>
      <c r="C120" s="57"/>
      <c r="D120" s="57"/>
      <c r="E120" s="11"/>
      <c r="G120" s="11"/>
      <c r="H120" s="57"/>
      <c r="I120" s="57"/>
    </row>
    <row r="121" spans="1:9" x14ac:dyDescent="0.2">
      <c r="A121" s="57"/>
      <c r="B121" s="57"/>
      <c r="C121" s="57"/>
      <c r="D121" s="57"/>
      <c r="E121" s="11"/>
      <c r="G121" s="11"/>
      <c r="H121" s="57"/>
      <c r="I121" s="57"/>
    </row>
    <row r="122" spans="1:9" x14ac:dyDescent="0.2">
      <c r="A122" s="57"/>
      <c r="B122" s="57"/>
      <c r="C122" s="57"/>
      <c r="D122" s="57"/>
      <c r="E122" s="11"/>
      <c r="G122" s="11"/>
      <c r="H122" s="57"/>
      <c r="I122" s="57"/>
    </row>
    <row r="123" spans="1:9" x14ac:dyDescent="0.2">
      <c r="A123" s="57"/>
      <c r="B123" s="57"/>
      <c r="C123" s="57"/>
      <c r="D123" s="57"/>
      <c r="E123" s="11"/>
      <c r="G123" s="11"/>
      <c r="H123" s="57"/>
      <c r="I123" s="57"/>
    </row>
    <row r="124" spans="1:9" x14ac:dyDescent="0.2">
      <c r="A124" s="57"/>
      <c r="B124" s="57"/>
      <c r="C124" s="57"/>
      <c r="D124" s="57"/>
      <c r="E124" s="11"/>
      <c r="G124" s="11"/>
      <c r="H124" s="57"/>
      <c r="I124" s="57"/>
    </row>
    <row r="125" spans="1:9" x14ac:dyDescent="0.2">
      <c r="A125" s="57"/>
      <c r="B125" s="57"/>
      <c r="C125" s="57"/>
      <c r="D125" s="57"/>
      <c r="E125" s="11"/>
      <c r="G125" s="11"/>
      <c r="H125" s="57"/>
      <c r="I125" s="57"/>
    </row>
    <row r="126" spans="1:9" x14ac:dyDescent="0.2">
      <c r="A126" s="57"/>
      <c r="B126" s="57"/>
      <c r="C126" s="57"/>
      <c r="D126" s="57"/>
      <c r="E126" s="11"/>
      <c r="G126" s="11"/>
      <c r="H126" s="57"/>
      <c r="I126" s="57"/>
    </row>
    <row r="127" spans="1:9" x14ac:dyDescent="0.2">
      <c r="A127" s="57"/>
      <c r="B127" s="57"/>
      <c r="C127" s="57"/>
      <c r="D127" s="57"/>
      <c r="E127" s="11"/>
      <c r="G127" s="11"/>
      <c r="H127" s="57"/>
      <c r="I127" s="57"/>
    </row>
    <row r="128" spans="1:9" x14ac:dyDescent="0.2">
      <c r="A128" s="57"/>
      <c r="B128" s="57"/>
      <c r="C128" s="57"/>
      <c r="D128" s="57"/>
      <c r="E128" s="11"/>
      <c r="G128" s="11"/>
      <c r="H128" s="57"/>
      <c r="I128" s="57"/>
    </row>
    <row r="129" spans="1:9" x14ac:dyDescent="0.2">
      <c r="A129" s="57"/>
      <c r="B129" s="57"/>
      <c r="C129" s="57"/>
      <c r="D129" s="57"/>
      <c r="E129" s="11"/>
      <c r="G129" s="11"/>
      <c r="H129" s="57"/>
      <c r="I129" s="57"/>
    </row>
    <row r="130" spans="1:9" x14ac:dyDescent="0.2">
      <c r="A130" s="57"/>
      <c r="B130" s="57"/>
      <c r="C130" s="57"/>
      <c r="D130" s="57"/>
      <c r="E130" s="11"/>
      <c r="G130" s="11"/>
      <c r="H130" s="57"/>
      <c r="I130" s="57"/>
    </row>
    <row r="131" spans="1:9" x14ac:dyDescent="0.2">
      <c r="A131" s="57" t="s">
        <v>992</v>
      </c>
      <c r="B131" s="57"/>
      <c r="C131" s="57"/>
      <c r="D131" s="57"/>
      <c r="E131" s="11"/>
      <c r="G131" s="11"/>
      <c r="H131" s="57"/>
      <c r="I131" s="57"/>
    </row>
    <row r="132" spans="1:9" x14ac:dyDescent="0.2">
      <c r="A132" s="57"/>
      <c r="B132" s="57"/>
      <c r="C132" s="57"/>
      <c r="D132" s="57"/>
      <c r="E132" s="11"/>
      <c r="G132" s="11"/>
      <c r="H132" s="57"/>
      <c r="I132" s="57"/>
    </row>
    <row r="133" spans="1:9" x14ac:dyDescent="0.2">
      <c r="A133" s="57"/>
      <c r="B133" s="57"/>
      <c r="C133" s="57"/>
      <c r="D133" s="57"/>
      <c r="E133" s="11"/>
      <c r="G133" s="11"/>
      <c r="H133" s="57"/>
      <c r="I133" s="57"/>
    </row>
    <row r="134" spans="1:9" x14ac:dyDescent="0.2">
      <c r="A134" s="66"/>
      <c r="B134" s="57"/>
      <c r="C134" s="57"/>
      <c r="D134" s="57"/>
      <c r="E134" s="11"/>
      <c r="G134" s="11"/>
      <c r="H134" s="57"/>
      <c r="I134" s="57"/>
    </row>
    <row r="135" spans="1:9" x14ac:dyDescent="0.2">
      <c r="A135" s="57"/>
      <c r="B135" s="57"/>
      <c r="C135" s="57"/>
      <c r="D135" s="57"/>
      <c r="E135" s="11"/>
      <c r="G135" s="11"/>
      <c r="H135" s="57"/>
      <c r="I135" s="57"/>
    </row>
    <row r="136" spans="1:9" x14ac:dyDescent="0.2">
      <c r="A136" s="57"/>
      <c r="B136" s="57"/>
      <c r="C136" s="57"/>
      <c r="D136" s="57"/>
      <c r="E136" s="11"/>
      <c r="G136" s="11"/>
      <c r="H136" s="57"/>
      <c r="I136" s="57"/>
    </row>
    <row r="137" spans="1:9" x14ac:dyDescent="0.2">
      <c r="A137" s="66"/>
      <c r="B137" s="57"/>
      <c r="C137" s="57"/>
      <c r="D137" s="57"/>
      <c r="E137" s="11"/>
      <c r="G137" s="11"/>
      <c r="H137" s="57"/>
      <c r="I137" s="57"/>
    </row>
    <row r="138" spans="1:9" x14ac:dyDescent="0.2">
      <c r="A138" s="57"/>
      <c r="B138" s="57"/>
      <c r="C138" s="57"/>
      <c r="D138" s="57"/>
      <c r="E138" s="11"/>
      <c r="G138" s="11"/>
      <c r="H138" s="57"/>
      <c r="I138" s="57"/>
    </row>
    <row r="139" spans="1:9" x14ac:dyDescent="0.2">
      <c r="A139" s="57"/>
      <c r="B139" s="57"/>
      <c r="C139" s="57"/>
      <c r="D139" s="57"/>
      <c r="E139" s="11"/>
      <c r="G139" s="11"/>
      <c r="H139" s="57"/>
      <c r="I139" s="57"/>
    </row>
    <row r="140" spans="1:9" x14ac:dyDescent="0.2">
      <c r="A140" s="57"/>
      <c r="B140" s="57"/>
      <c r="C140" s="57"/>
      <c r="D140" s="57"/>
      <c r="E140" s="11"/>
      <c r="G140" s="11"/>
      <c r="H140" s="57"/>
      <c r="I140" s="57"/>
    </row>
    <row r="141" spans="1:9" x14ac:dyDescent="0.2">
      <c r="A141" s="57"/>
      <c r="B141" s="57"/>
      <c r="C141" s="57"/>
      <c r="D141" s="57"/>
      <c r="E141" s="11"/>
      <c r="G141" s="11"/>
      <c r="H141" s="57"/>
      <c r="I141" s="57"/>
    </row>
    <row r="142" spans="1:9" x14ac:dyDescent="0.2">
      <c r="A142" s="57"/>
      <c r="B142" s="57"/>
      <c r="C142" s="57"/>
      <c r="D142" s="57"/>
      <c r="E142" s="11"/>
      <c r="G142" s="11"/>
      <c r="H142" s="57"/>
      <c r="I142" s="57"/>
    </row>
    <row r="143" spans="1:9" x14ac:dyDescent="0.2">
      <c r="A143" s="57"/>
      <c r="B143" s="57"/>
      <c r="C143" s="57"/>
      <c r="D143" s="57"/>
      <c r="E143" s="11"/>
      <c r="G143" s="11"/>
      <c r="H143" s="57"/>
      <c r="I143" s="57"/>
    </row>
    <row r="144" spans="1:9" x14ac:dyDescent="0.2">
      <c r="A144" s="57"/>
      <c r="B144" s="57"/>
      <c r="C144" s="57"/>
      <c r="D144" s="57"/>
      <c r="E144" s="11"/>
      <c r="G144" s="11"/>
      <c r="H144" s="57"/>
      <c r="I144" s="57"/>
    </row>
    <row r="145" spans="1:9" x14ac:dyDescent="0.2">
      <c r="A145" s="57"/>
      <c r="B145" s="57"/>
      <c r="C145" s="57"/>
      <c r="D145" s="57"/>
      <c r="E145" s="11"/>
      <c r="G145" s="11"/>
      <c r="H145" s="57"/>
      <c r="I145" s="57"/>
    </row>
    <row r="146" spans="1:9" x14ac:dyDescent="0.2">
      <c r="A146" s="57"/>
      <c r="B146" s="57"/>
      <c r="C146" s="57"/>
      <c r="D146" s="57"/>
      <c r="E146" s="11"/>
      <c r="G146" s="11"/>
      <c r="H146" s="57"/>
      <c r="I146" s="57"/>
    </row>
    <row r="147" spans="1:9" x14ac:dyDescent="0.2">
      <c r="A147" s="57"/>
      <c r="B147" s="57"/>
      <c r="C147" s="57"/>
      <c r="D147" s="57"/>
      <c r="E147" s="11"/>
      <c r="G147" s="11"/>
      <c r="H147" s="57"/>
      <c r="I147" s="57"/>
    </row>
    <row r="148" spans="1:9" x14ac:dyDescent="0.2">
      <c r="A148" s="57"/>
      <c r="B148" s="57"/>
      <c r="C148" s="57"/>
      <c r="D148" s="57"/>
      <c r="E148" s="11"/>
      <c r="G148" s="11"/>
      <c r="H148" s="57"/>
      <c r="I148" s="57"/>
    </row>
    <row r="149" spans="1:9" x14ac:dyDescent="0.2">
      <c r="A149" s="57"/>
      <c r="B149" s="57"/>
      <c r="C149" s="57"/>
      <c r="D149" s="57"/>
      <c r="E149" s="11"/>
      <c r="G149" s="11"/>
      <c r="H149" s="57"/>
      <c r="I149" s="57"/>
    </row>
    <row r="150" spans="1:9" x14ac:dyDescent="0.2">
      <c r="A150" s="57"/>
      <c r="B150" s="57"/>
      <c r="C150" s="57"/>
      <c r="D150" s="57"/>
      <c r="E150" s="11"/>
      <c r="G150" s="11"/>
      <c r="H150" s="57"/>
      <c r="I150" s="57"/>
    </row>
    <row r="151" spans="1:9" x14ac:dyDescent="0.2">
      <c r="A151" s="57"/>
      <c r="B151" s="57"/>
      <c r="C151" s="57"/>
      <c r="D151" s="57"/>
      <c r="E151" s="11"/>
      <c r="G151" s="11"/>
      <c r="H151" s="57"/>
      <c r="I151" s="57"/>
    </row>
    <row r="152" spans="1:9" x14ac:dyDescent="0.2">
      <c r="A152" s="57"/>
      <c r="B152" s="57"/>
      <c r="C152" s="57"/>
      <c r="D152" s="57"/>
      <c r="E152" s="11"/>
      <c r="G152" s="11"/>
      <c r="H152" s="57"/>
      <c r="I152" s="57"/>
    </row>
    <row r="153" spans="1:9" x14ac:dyDescent="0.2">
      <c r="A153" s="57"/>
      <c r="B153" s="57"/>
      <c r="C153" s="57"/>
      <c r="D153" s="57"/>
      <c r="E153" s="11"/>
      <c r="G153" s="11"/>
      <c r="H153" s="57"/>
      <c r="I153" s="57"/>
    </row>
    <row r="154" spans="1:9" x14ac:dyDescent="0.2">
      <c r="A154" s="57"/>
      <c r="B154" s="57"/>
      <c r="C154" s="57"/>
      <c r="D154" s="57"/>
      <c r="E154" s="11"/>
      <c r="G154" s="11"/>
      <c r="H154" s="57"/>
      <c r="I154" s="57"/>
    </row>
    <row r="155" spans="1:9" x14ac:dyDescent="0.2">
      <c r="A155" s="57"/>
      <c r="B155" s="57"/>
      <c r="C155" s="57"/>
      <c r="D155" s="57"/>
      <c r="E155" s="11"/>
      <c r="G155" s="11"/>
      <c r="H155" s="57"/>
      <c r="I155" s="57"/>
    </row>
    <row r="156" spans="1:9" x14ac:dyDescent="0.2">
      <c r="A156" s="57"/>
      <c r="B156" s="57"/>
      <c r="C156" s="57"/>
      <c r="D156" s="57"/>
      <c r="E156" s="11"/>
      <c r="G156" s="11"/>
      <c r="H156" s="57"/>
      <c r="I156" s="57"/>
    </row>
    <row r="157" spans="1:9" x14ac:dyDescent="0.2">
      <c r="A157" s="57"/>
      <c r="B157" s="57"/>
      <c r="C157" s="57"/>
      <c r="D157" s="57"/>
      <c r="E157" s="11"/>
      <c r="G157" s="11"/>
      <c r="H157" s="57"/>
      <c r="I157" s="57"/>
    </row>
    <row r="158" spans="1:9" x14ac:dyDescent="0.2">
      <c r="A158" s="57"/>
      <c r="B158" s="57"/>
      <c r="C158" s="57"/>
      <c r="D158" s="57"/>
      <c r="E158" s="11"/>
      <c r="G158" s="11"/>
      <c r="H158" s="57"/>
      <c r="I158" s="57"/>
    </row>
    <row r="159" spans="1:9" x14ac:dyDescent="0.2">
      <c r="A159" s="57"/>
      <c r="B159" s="57"/>
      <c r="C159" s="57"/>
      <c r="D159" s="57"/>
      <c r="E159" s="11"/>
      <c r="G159" s="11"/>
      <c r="H159" s="57"/>
      <c r="I159" s="57"/>
    </row>
    <row r="160" spans="1:9" x14ac:dyDescent="0.2">
      <c r="A160" s="57"/>
      <c r="B160" s="57"/>
      <c r="C160" s="57"/>
      <c r="D160" s="57"/>
      <c r="E160" s="11"/>
      <c r="G160" s="11"/>
      <c r="H160" s="57"/>
      <c r="I160" s="57"/>
    </row>
    <row r="161" spans="1:9" x14ac:dyDescent="0.2">
      <c r="A161" s="57"/>
      <c r="B161" s="57"/>
      <c r="C161" s="57"/>
      <c r="D161" s="57"/>
      <c r="E161" s="11"/>
      <c r="G161" s="11"/>
      <c r="H161" s="57"/>
      <c r="I161" s="57"/>
    </row>
    <row r="162" spans="1:9" x14ac:dyDescent="0.2">
      <c r="A162" s="57"/>
      <c r="B162" s="57"/>
      <c r="C162" s="57"/>
      <c r="D162" s="57"/>
      <c r="E162" s="11"/>
      <c r="G162" s="11"/>
      <c r="H162" s="57"/>
      <c r="I162" s="57"/>
    </row>
    <row r="163" spans="1:9" x14ac:dyDescent="0.2">
      <c r="A163" s="57"/>
      <c r="B163" s="57"/>
      <c r="C163" s="57"/>
      <c r="D163" s="57"/>
      <c r="E163" s="11"/>
      <c r="G163" s="11"/>
      <c r="H163" s="57"/>
      <c r="I163" s="57"/>
    </row>
    <row r="164" spans="1:9" x14ac:dyDescent="0.2">
      <c r="A164" s="57"/>
      <c r="B164" s="57"/>
      <c r="C164" s="57"/>
      <c r="D164" s="57"/>
      <c r="E164" s="11"/>
      <c r="G164" s="11"/>
      <c r="H164" s="57"/>
      <c r="I164" s="57"/>
    </row>
    <row r="165" spans="1:9" x14ac:dyDescent="0.2">
      <c r="A165" s="57"/>
      <c r="B165" s="57"/>
      <c r="C165" s="57"/>
      <c r="D165" s="57"/>
      <c r="E165" s="11"/>
      <c r="G165" s="11"/>
      <c r="H165" s="57"/>
      <c r="I165" s="57"/>
    </row>
    <row r="166" spans="1:9" x14ac:dyDescent="0.2">
      <c r="A166" s="57"/>
      <c r="B166" s="57"/>
      <c r="C166" s="57"/>
      <c r="D166" s="57"/>
      <c r="E166" s="11"/>
      <c r="G166" s="11"/>
      <c r="H166" s="57"/>
      <c r="I166" s="57"/>
    </row>
    <row r="167" spans="1:9" x14ac:dyDescent="0.2">
      <c r="A167" s="57"/>
      <c r="B167" s="57"/>
      <c r="C167" s="57"/>
      <c r="D167" s="57"/>
      <c r="E167" s="11"/>
      <c r="G167" s="11"/>
      <c r="H167" s="57"/>
      <c r="I167" s="57"/>
    </row>
    <row r="168" spans="1:9" x14ac:dyDescent="0.2">
      <c r="A168" s="57"/>
      <c r="B168" s="57"/>
      <c r="C168" s="57"/>
      <c r="D168" s="57"/>
      <c r="E168" s="11"/>
      <c r="G168" s="11"/>
      <c r="H168" s="57"/>
      <c r="I168" s="57"/>
    </row>
    <row r="169" spans="1:9" x14ac:dyDescent="0.2">
      <c r="A169" s="57"/>
      <c r="B169" s="57"/>
      <c r="C169" s="57"/>
      <c r="D169" s="57"/>
      <c r="E169" s="11"/>
      <c r="G169" s="11"/>
      <c r="H169" s="57"/>
      <c r="I169" s="57"/>
    </row>
    <row r="170" spans="1:9" x14ac:dyDescent="0.2">
      <c r="A170" s="57"/>
      <c r="B170" s="57"/>
      <c r="C170" s="57"/>
      <c r="D170" s="57"/>
      <c r="E170" s="11"/>
      <c r="G170" s="11"/>
      <c r="H170" s="57"/>
      <c r="I170" s="57"/>
    </row>
    <row r="171" spans="1:9" x14ac:dyDescent="0.2">
      <c r="A171" s="57"/>
      <c r="B171" s="57"/>
      <c r="C171" s="57"/>
      <c r="D171" s="57"/>
      <c r="E171" s="11"/>
      <c r="G171" s="11"/>
      <c r="H171" s="57"/>
      <c r="I171" s="57"/>
    </row>
    <row r="172" spans="1:9" x14ac:dyDescent="0.2">
      <c r="A172" s="57"/>
      <c r="B172" s="57"/>
      <c r="C172" s="57"/>
      <c r="D172" s="57"/>
      <c r="E172" s="11"/>
      <c r="G172" s="11"/>
      <c r="H172" s="57"/>
      <c r="I172" s="57"/>
    </row>
    <row r="173" spans="1:9" x14ac:dyDescent="0.2">
      <c r="A173" s="57"/>
      <c r="B173" s="57"/>
      <c r="C173" s="57"/>
      <c r="D173" s="57"/>
      <c r="E173" s="11"/>
      <c r="G173" s="11"/>
      <c r="H173" s="57"/>
      <c r="I173" s="57"/>
    </row>
    <row r="174" spans="1:9" x14ac:dyDescent="0.2">
      <c r="A174" s="57"/>
      <c r="B174" s="57"/>
      <c r="C174" s="57"/>
      <c r="D174" s="57"/>
      <c r="E174" s="11"/>
      <c r="G174" s="11"/>
      <c r="H174" s="57"/>
      <c r="I174" s="57"/>
    </row>
    <row r="175" spans="1:9" x14ac:dyDescent="0.2">
      <c r="A175" s="57"/>
      <c r="B175" s="57"/>
      <c r="C175" s="57"/>
      <c r="D175" s="57"/>
      <c r="E175" s="11"/>
      <c r="G175" s="11"/>
      <c r="H175" s="57"/>
      <c r="I175" s="57"/>
    </row>
    <row r="176" spans="1:9" x14ac:dyDescent="0.2">
      <c r="A176" s="57"/>
      <c r="B176" s="57"/>
      <c r="C176" s="57"/>
      <c r="D176" s="57"/>
      <c r="E176" s="11"/>
      <c r="G176" s="11"/>
      <c r="H176" s="57"/>
      <c r="I176" s="57"/>
    </row>
    <row r="177" spans="1:9" x14ac:dyDescent="0.2">
      <c r="A177" s="57"/>
      <c r="B177" s="57"/>
      <c r="C177" s="57"/>
      <c r="D177" s="57"/>
      <c r="E177" s="11"/>
      <c r="G177" s="11"/>
      <c r="H177" s="57"/>
      <c r="I177" s="57"/>
    </row>
    <row r="178" spans="1:9" x14ac:dyDescent="0.2">
      <c r="A178" s="57"/>
      <c r="B178" s="57"/>
      <c r="C178" s="57"/>
      <c r="D178" s="57"/>
      <c r="E178" s="11"/>
      <c r="G178" s="11"/>
      <c r="H178" s="57"/>
      <c r="I178" s="57"/>
    </row>
    <row r="179" spans="1:9" x14ac:dyDescent="0.2">
      <c r="A179" s="57"/>
      <c r="B179" s="57"/>
      <c r="C179" s="57"/>
      <c r="D179" s="57"/>
      <c r="E179" s="11"/>
      <c r="G179" s="11"/>
      <c r="H179" s="57"/>
      <c r="I179" s="57"/>
    </row>
    <row r="180" spans="1:9" x14ac:dyDescent="0.2">
      <c r="A180" s="57"/>
      <c r="B180" s="57"/>
      <c r="C180" s="57"/>
      <c r="D180" s="57"/>
      <c r="E180" s="11"/>
      <c r="G180" s="11"/>
      <c r="H180" s="57"/>
      <c r="I180" s="57"/>
    </row>
    <row r="181" spans="1:9" x14ac:dyDescent="0.2">
      <c r="A181" s="57"/>
      <c r="B181" s="57"/>
      <c r="C181" s="57"/>
      <c r="D181" s="57"/>
      <c r="E181" s="11"/>
      <c r="G181" s="11"/>
      <c r="H181" s="57"/>
      <c r="I181" s="57"/>
    </row>
    <row r="182" spans="1:9" x14ac:dyDescent="0.2">
      <c r="A182" s="57"/>
      <c r="B182" s="57"/>
      <c r="C182" s="57"/>
      <c r="D182" s="57"/>
      <c r="E182" s="11"/>
      <c r="G182" s="11"/>
      <c r="H182" s="57"/>
      <c r="I182" s="57"/>
    </row>
    <row r="183" spans="1:9" x14ac:dyDescent="0.2">
      <c r="A183" s="57"/>
      <c r="B183" s="57"/>
      <c r="C183" s="57"/>
      <c r="D183" s="57"/>
      <c r="E183" s="11"/>
      <c r="G183" s="11"/>
      <c r="H183" s="57"/>
      <c r="I183" s="57"/>
    </row>
    <row r="184" spans="1:9" x14ac:dyDescent="0.2">
      <c r="A184" s="57"/>
      <c r="B184" s="57"/>
      <c r="C184" s="57"/>
      <c r="D184" s="57"/>
      <c r="E184" s="11"/>
      <c r="G184" s="11"/>
      <c r="H184" s="57"/>
      <c r="I184" s="57"/>
    </row>
    <row r="185" spans="1:9" x14ac:dyDescent="0.2">
      <c r="A185" s="57"/>
      <c r="B185" s="57"/>
      <c r="C185" s="57"/>
      <c r="D185" s="57"/>
      <c r="E185" s="11"/>
      <c r="G185" s="11"/>
      <c r="H185" s="57"/>
      <c r="I185" s="57"/>
    </row>
    <row r="186" spans="1:9" x14ac:dyDescent="0.2">
      <c r="A186" s="57"/>
      <c r="B186" s="57"/>
      <c r="C186" s="57"/>
      <c r="D186" s="57"/>
      <c r="E186" s="11"/>
      <c r="G186" s="11"/>
      <c r="H186" s="57"/>
      <c r="I186" s="57"/>
    </row>
    <row r="187" spans="1:9" x14ac:dyDescent="0.2">
      <c r="A187" s="57"/>
      <c r="B187" s="57"/>
      <c r="C187" s="57"/>
      <c r="D187" s="57"/>
      <c r="E187" s="11"/>
      <c r="G187" s="11"/>
      <c r="H187" s="57"/>
      <c r="I187" s="57"/>
    </row>
    <row r="188" spans="1:9" x14ac:dyDescent="0.2">
      <c r="A188" s="57"/>
      <c r="B188" s="57"/>
      <c r="C188" s="57"/>
      <c r="D188" s="57"/>
      <c r="E188" s="11"/>
      <c r="G188" s="11"/>
      <c r="H188" s="57"/>
      <c r="I188" s="57"/>
    </row>
    <row r="189" spans="1:9" x14ac:dyDescent="0.2">
      <c r="A189" s="57"/>
      <c r="B189" s="57"/>
      <c r="C189" s="57"/>
      <c r="D189" s="57"/>
      <c r="E189" s="11"/>
      <c r="G189" s="11"/>
      <c r="H189" s="57"/>
      <c r="I189" s="57"/>
    </row>
    <row r="190" spans="1:9" x14ac:dyDescent="0.2">
      <c r="A190" s="57"/>
      <c r="B190" s="57"/>
      <c r="C190" s="57"/>
      <c r="D190" s="57"/>
      <c r="E190" s="11"/>
      <c r="G190" s="11"/>
      <c r="H190" s="57"/>
      <c r="I190" s="57"/>
    </row>
    <row r="191" spans="1:9" x14ac:dyDescent="0.2">
      <c r="A191" s="57"/>
      <c r="B191" s="57"/>
      <c r="C191" s="57"/>
      <c r="D191" s="57"/>
      <c r="E191" s="11"/>
      <c r="G191" s="11"/>
      <c r="H191" s="57"/>
      <c r="I191" s="57"/>
    </row>
    <row r="192" spans="1:9" x14ac:dyDescent="0.2">
      <c r="A192" s="57"/>
      <c r="B192" s="57"/>
      <c r="C192" s="57"/>
      <c r="D192" s="57"/>
      <c r="E192" s="11"/>
      <c r="G192" s="11"/>
      <c r="H192" s="57"/>
      <c r="I192" s="57"/>
    </row>
    <row r="193" spans="1:9" x14ac:dyDescent="0.2">
      <c r="A193" s="57"/>
      <c r="B193" s="57"/>
      <c r="C193" s="57"/>
      <c r="D193" s="57"/>
      <c r="E193" s="11"/>
      <c r="G193" s="11"/>
      <c r="H193" s="57"/>
      <c r="I193" s="57"/>
    </row>
    <row r="194" spans="1:9" x14ac:dyDescent="0.2">
      <c r="A194" s="57"/>
      <c r="B194" s="57"/>
      <c r="C194" s="57"/>
      <c r="D194" s="57"/>
      <c r="E194" s="11"/>
      <c r="G194" s="11"/>
      <c r="H194" s="57"/>
      <c r="I194" s="57"/>
    </row>
    <row r="195" spans="1:9" x14ac:dyDescent="0.2">
      <c r="A195" s="57"/>
      <c r="B195" s="57"/>
      <c r="C195" s="57"/>
      <c r="D195" s="57"/>
      <c r="E195" s="11"/>
      <c r="G195" s="11"/>
      <c r="H195" s="57"/>
      <c r="I195" s="57"/>
    </row>
    <row r="196" spans="1:9" x14ac:dyDescent="0.2">
      <c r="A196" s="57"/>
      <c r="B196" s="57"/>
      <c r="C196" s="57"/>
      <c r="D196" s="57"/>
      <c r="E196" s="11"/>
      <c r="G196" s="11"/>
      <c r="H196" s="57"/>
      <c r="I196" s="57"/>
    </row>
    <row r="197" spans="1:9" x14ac:dyDescent="0.2">
      <c r="A197" s="57"/>
      <c r="B197" s="57"/>
      <c r="C197" s="57"/>
      <c r="D197" s="57"/>
      <c r="E197" s="11"/>
      <c r="G197" s="11"/>
      <c r="H197" s="57"/>
      <c r="I197" s="57"/>
    </row>
    <row r="198" spans="1:9" x14ac:dyDescent="0.2">
      <c r="A198" s="57"/>
      <c r="B198" s="57"/>
      <c r="C198" s="57"/>
      <c r="D198" s="57"/>
      <c r="E198" s="11"/>
      <c r="G198" s="11"/>
      <c r="H198" s="57"/>
      <c r="I198" s="57"/>
    </row>
    <row r="199" spans="1:9" x14ac:dyDescent="0.2">
      <c r="A199" s="57"/>
      <c r="B199" s="57"/>
      <c r="C199" s="57"/>
      <c r="D199" s="57"/>
      <c r="E199" s="11"/>
      <c r="G199" s="11"/>
      <c r="H199" s="57"/>
      <c r="I199" s="57"/>
    </row>
    <row r="200" spans="1:9" x14ac:dyDescent="0.2">
      <c r="A200" s="57"/>
      <c r="B200" s="57"/>
      <c r="C200" s="57"/>
      <c r="D200" s="57"/>
      <c r="E200" s="11"/>
      <c r="G200" s="11"/>
      <c r="H200" s="57"/>
      <c r="I200" s="57"/>
    </row>
    <row r="201" spans="1:9" x14ac:dyDescent="0.2">
      <c r="A201" s="57"/>
      <c r="B201" s="57"/>
      <c r="C201" s="57"/>
      <c r="D201" s="57"/>
      <c r="E201" s="11"/>
      <c r="G201" s="11"/>
      <c r="H201" s="57"/>
      <c r="I201" s="57"/>
    </row>
    <row r="202" spans="1:9" x14ac:dyDescent="0.2">
      <c r="A202" s="57"/>
      <c r="B202" s="57"/>
      <c r="C202" s="57"/>
      <c r="D202" s="57"/>
      <c r="E202" s="11"/>
      <c r="G202" s="11"/>
      <c r="H202" s="57"/>
      <c r="I202" s="57"/>
    </row>
    <row r="203" spans="1:9" x14ac:dyDescent="0.2">
      <c r="A203" s="57"/>
      <c r="B203" s="57"/>
      <c r="C203" s="57"/>
      <c r="D203" s="57"/>
      <c r="E203" s="11"/>
      <c r="G203" s="11"/>
      <c r="H203" s="57"/>
      <c r="I203" s="57"/>
    </row>
    <row r="204" spans="1:9" x14ac:dyDescent="0.2">
      <c r="A204" s="57"/>
      <c r="B204" s="57"/>
      <c r="C204" s="57"/>
      <c r="D204" s="57"/>
      <c r="E204" s="11"/>
      <c r="G204" s="11"/>
      <c r="H204" s="57"/>
      <c r="I204" s="57"/>
    </row>
    <row r="205" spans="1:9" x14ac:dyDescent="0.2">
      <c r="A205" s="57"/>
      <c r="B205" s="57"/>
      <c r="C205" s="57"/>
      <c r="D205" s="57"/>
      <c r="E205" s="11"/>
      <c r="G205" s="11"/>
      <c r="H205" s="57"/>
      <c r="I205" s="57"/>
    </row>
    <row r="206" spans="1:9" x14ac:dyDescent="0.2">
      <c r="A206" s="57"/>
      <c r="B206" s="57"/>
      <c r="C206" s="57"/>
      <c r="D206" s="57"/>
      <c r="E206" s="11"/>
      <c r="G206" s="11"/>
      <c r="H206" s="57"/>
      <c r="I206" s="57"/>
    </row>
    <row r="207" spans="1:9" x14ac:dyDescent="0.2">
      <c r="A207" s="57"/>
      <c r="B207" s="57"/>
      <c r="C207" s="57"/>
      <c r="D207" s="57"/>
      <c r="E207" s="11"/>
      <c r="G207" s="11"/>
      <c r="H207" s="57"/>
      <c r="I207" s="57"/>
    </row>
    <row r="208" spans="1:9" x14ac:dyDescent="0.2">
      <c r="A208" s="57"/>
      <c r="B208" s="57"/>
      <c r="C208" s="57"/>
      <c r="D208" s="57"/>
      <c r="E208" s="11"/>
      <c r="G208" s="11"/>
      <c r="H208" s="57"/>
      <c r="I208" s="57"/>
    </row>
    <row r="209" spans="1:9" x14ac:dyDescent="0.2">
      <c r="A209" s="57"/>
      <c r="B209" s="57"/>
      <c r="C209" s="57"/>
      <c r="D209" s="57"/>
      <c r="E209" s="11"/>
      <c r="G209" s="11"/>
      <c r="H209" s="57"/>
      <c r="I209" s="57"/>
    </row>
    <row r="210" spans="1:9" x14ac:dyDescent="0.2">
      <c r="A210" s="57"/>
      <c r="B210" s="57"/>
      <c r="C210" s="57"/>
      <c r="D210" s="57"/>
      <c r="E210" s="11"/>
      <c r="G210" s="11"/>
      <c r="H210" s="57"/>
      <c r="I210" s="57"/>
    </row>
    <row r="211" spans="1:9" x14ac:dyDescent="0.2">
      <c r="A211" s="57"/>
      <c r="B211" s="57"/>
      <c r="C211" s="57"/>
      <c r="D211" s="57"/>
      <c r="E211" s="11"/>
      <c r="G211" s="11"/>
      <c r="H211" s="57"/>
      <c r="I211" s="57"/>
    </row>
    <row r="212" spans="1:9" x14ac:dyDescent="0.2">
      <c r="A212" s="57"/>
      <c r="B212" s="57"/>
      <c r="C212" s="57"/>
      <c r="D212" s="57"/>
      <c r="E212" s="11"/>
      <c r="G212" s="11"/>
      <c r="H212" s="57"/>
      <c r="I212" s="57"/>
    </row>
    <row r="213" spans="1:9" x14ac:dyDescent="0.2">
      <c r="A213" s="57"/>
      <c r="B213" s="57"/>
      <c r="C213" s="57"/>
      <c r="D213" s="57"/>
      <c r="E213" s="11"/>
      <c r="G213" s="11"/>
      <c r="H213" s="57"/>
      <c r="I213" s="57"/>
    </row>
    <row r="214" spans="1:9" x14ac:dyDescent="0.2">
      <c r="A214" s="57"/>
      <c r="B214" s="57"/>
      <c r="C214" s="57"/>
      <c r="D214" s="57"/>
      <c r="E214" s="11"/>
      <c r="G214" s="11"/>
      <c r="H214" s="57"/>
      <c r="I214" s="57"/>
    </row>
    <row r="215" spans="1:9" x14ac:dyDescent="0.2">
      <c r="A215" s="57"/>
      <c r="B215" s="57"/>
      <c r="C215" s="57"/>
      <c r="D215" s="57"/>
      <c r="E215" s="11"/>
      <c r="G215" s="11"/>
      <c r="H215" s="57"/>
      <c r="I215" s="57"/>
    </row>
    <row r="216" spans="1:9" x14ac:dyDescent="0.2">
      <c r="A216" s="57"/>
      <c r="B216" s="57"/>
      <c r="C216" s="57"/>
      <c r="D216" s="57"/>
      <c r="E216" s="11"/>
      <c r="G216" s="11"/>
      <c r="H216" s="57"/>
      <c r="I216" s="57"/>
    </row>
    <row r="217" spans="1:9" x14ac:dyDescent="0.2">
      <c r="A217" s="57"/>
      <c r="B217" s="57"/>
      <c r="C217" s="57"/>
      <c r="D217" s="57"/>
      <c r="E217" s="11"/>
      <c r="G217" s="11"/>
      <c r="H217" s="57"/>
      <c r="I217" s="57"/>
    </row>
    <row r="218" spans="1:9" x14ac:dyDescent="0.2">
      <c r="A218" s="57"/>
      <c r="B218" s="57"/>
      <c r="C218" s="57"/>
      <c r="D218" s="57"/>
      <c r="E218" s="11"/>
      <c r="G218" s="11"/>
      <c r="H218" s="57"/>
      <c r="I218" s="57"/>
    </row>
    <row r="219" spans="1:9" x14ac:dyDescent="0.2">
      <c r="A219" s="57"/>
      <c r="B219" s="57"/>
      <c r="C219" s="57"/>
      <c r="D219" s="57"/>
      <c r="E219" s="11"/>
      <c r="G219" s="11"/>
      <c r="H219" s="57"/>
      <c r="I219" s="57"/>
    </row>
    <row r="220" spans="1:9" x14ac:dyDescent="0.2">
      <c r="A220" s="57"/>
      <c r="B220" s="57"/>
      <c r="C220" s="57"/>
      <c r="D220" s="57"/>
      <c r="E220" s="11"/>
      <c r="G220" s="11"/>
      <c r="H220" s="57"/>
      <c r="I220" s="57"/>
    </row>
    <row r="221" spans="1:9" x14ac:dyDescent="0.2">
      <c r="A221" s="57"/>
      <c r="B221" s="57"/>
      <c r="C221" s="57"/>
      <c r="D221" s="57"/>
      <c r="E221" s="11"/>
      <c r="G221" s="11"/>
      <c r="H221" s="57"/>
      <c r="I221" s="57"/>
    </row>
    <row r="222" spans="1:9" x14ac:dyDescent="0.2">
      <c r="A222" s="57"/>
      <c r="B222" s="57"/>
      <c r="C222" s="57"/>
      <c r="D222" s="57"/>
      <c r="E222" s="11"/>
      <c r="G222" s="11"/>
      <c r="H222" s="57"/>
      <c r="I222" s="57"/>
    </row>
    <row r="223" spans="1:9" x14ac:dyDescent="0.2">
      <c r="A223" s="57"/>
      <c r="B223" s="57"/>
      <c r="C223" s="57"/>
      <c r="D223" s="57"/>
      <c r="E223" s="11"/>
      <c r="G223" s="11"/>
      <c r="H223" s="57"/>
      <c r="I223" s="57"/>
    </row>
    <row r="224" spans="1:9" x14ac:dyDescent="0.2">
      <c r="A224" s="57"/>
      <c r="B224" s="57"/>
      <c r="C224" s="57"/>
      <c r="D224" s="57"/>
      <c r="E224" s="11"/>
      <c r="G224" s="11"/>
      <c r="H224" s="57"/>
      <c r="I224" s="57"/>
    </row>
    <row r="225" spans="1:9" x14ac:dyDescent="0.2">
      <c r="A225" s="57"/>
      <c r="B225" s="57"/>
      <c r="C225" s="57"/>
      <c r="D225" s="57"/>
      <c r="E225" s="11"/>
      <c r="G225" s="11"/>
      <c r="H225" s="57"/>
      <c r="I225" s="57"/>
    </row>
    <row r="226" spans="1:9" x14ac:dyDescent="0.2">
      <c r="A226" s="57"/>
      <c r="B226" s="57"/>
      <c r="C226" s="57"/>
      <c r="D226" s="57"/>
      <c r="E226" s="11"/>
      <c r="G226" s="11"/>
      <c r="H226" s="57"/>
      <c r="I226" s="57"/>
    </row>
    <row r="227" spans="1:9" x14ac:dyDescent="0.2">
      <c r="A227" s="57"/>
      <c r="B227" s="57"/>
      <c r="C227" s="57"/>
      <c r="D227" s="57"/>
      <c r="E227" s="11"/>
      <c r="G227" s="11"/>
      <c r="H227" s="57"/>
      <c r="I227" s="57"/>
    </row>
    <row r="228" spans="1:9" x14ac:dyDescent="0.2">
      <c r="A228" s="57"/>
      <c r="B228" s="57"/>
      <c r="C228" s="57"/>
      <c r="D228" s="57"/>
      <c r="E228" s="11"/>
      <c r="G228" s="11"/>
      <c r="H228" s="57"/>
      <c r="I228" s="57"/>
    </row>
    <row r="229" spans="1:9" x14ac:dyDescent="0.2">
      <c r="A229" s="57"/>
      <c r="B229" s="57"/>
      <c r="C229" s="57"/>
      <c r="D229" s="57"/>
      <c r="E229" s="11"/>
      <c r="G229" s="11"/>
      <c r="H229" s="57"/>
      <c r="I229" s="57"/>
    </row>
    <row r="230" spans="1:9" x14ac:dyDescent="0.2">
      <c r="A230" s="57"/>
      <c r="B230" s="57"/>
      <c r="C230" s="57"/>
      <c r="D230" s="57"/>
      <c r="E230" s="11"/>
      <c r="G230" s="11"/>
      <c r="H230" s="57"/>
      <c r="I230" s="57"/>
    </row>
    <row r="231" spans="1:9" x14ac:dyDescent="0.2">
      <c r="A231" s="57"/>
      <c r="B231" s="57"/>
      <c r="C231" s="57"/>
      <c r="D231" s="57"/>
      <c r="E231" s="11"/>
      <c r="G231" s="11"/>
      <c r="H231" s="57"/>
      <c r="I231" s="57"/>
    </row>
    <row r="232" spans="1:9" x14ac:dyDescent="0.2">
      <c r="A232" s="57"/>
      <c r="B232" s="57"/>
      <c r="C232" s="57"/>
      <c r="D232" s="57"/>
      <c r="E232" s="11"/>
      <c r="G232" s="11"/>
      <c r="H232" s="57"/>
      <c r="I232" s="57"/>
    </row>
    <row r="233" spans="1:9" x14ac:dyDescent="0.2">
      <c r="A233" s="57"/>
      <c r="B233" s="57"/>
      <c r="C233" s="57"/>
      <c r="D233" s="57"/>
      <c r="E233" s="11"/>
      <c r="G233" s="11"/>
      <c r="H233" s="57"/>
      <c r="I233" s="57"/>
    </row>
    <row r="234" spans="1:9" x14ac:dyDescent="0.2">
      <c r="A234" s="57"/>
      <c r="B234" s="57"/>
      <c r="C234" s="57"/>
      <c r="D234" s="57"/>
      <c r="E234" s="11"/>
      <c r="G234" s="11"/>
      <c r="H234" s="57"/>
      <c r="I234" s="57"/>
    </row>
    <row r="235" spans="1:9" x14ac:dyDescent="0.2">
      <c r="A235" s="57"/>
      <c r="B235" s="57"/>
      <c r="C235" s="57"/>
      <c r="D235" s="57"/>
      <c r="E235" s="11"/>
      <c r="G235" s="11"/>
      <c r="H235" s="57"/>
      <c r="I235" s="57"/>
    </row>
  </sheetData>
  <mergeCells count="5">
    <mergeCell ref="A1:G1"/>
    <mergeCell ref="A67:G67"/>
    <mergeCell ref="A80:B80"/>
    <mergeCell ref="A81:B81"/>
    <mergeCell ref="A82:B82"/>
  </mergeCells>
  <conditionalFormatting sqref="F2:F3">
    <cfRule type="cellIs" dxfId="109" priority="5" stopIfTrue="1" operator="between">
      <formula>0.009</formula>
      <formula>-0.009</formula>
    </cfRule>
  </conditionalFormatting>
  <conditionalFormatting sqref="F5:F58">
    <cfRule type="cellIs" dxfId="108" priority="3" stopIfTrue="1" operator="between">
      <formula>0.009</formula>
      <formula>-0.009</formula>
    </cfRule>
  </conditionalFormatting>
  <conditionalFormatting sqref="F60:F66">
    <cfRule type="cellIs" dxfId="107" priority="4" stopIfTrue="1" operator="between">
      <formula>0.009</formula>
      <formula>-0.009</formula>
    </cfRule>
  </conditionalFormatting>
  <conditionalFormatting sqref="F68:F65539">
    <cfRule type="cellIs" dxfId="106" priority="1" stopIfTrue="1" operator="between">
      <formula>0.009</formula>
      <formula>-0.009</formula>
    </cfRule>
  </conditionalFormatting>
  <conditionalFormatting sqref="H88:H89">
    <cfRule type="cellIs" dxfId="105"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95"/>
  <sheetViews>
    <sheetView workbookViewId="0">
      <selection sqref="A1:G1"/>
    </sheetView>
  </sheetViews>
  <sheetFormatPr defaultColWidth="9.28515625" defaultRowHeight="11.25" x14ac:dyDescent="0.2"/>
  <cols>
    <col min="1" max="1" width="38.7109375" style="7" bestFit="1" customWidth="1"/>
    <col min="2" max="2" width="48.5703125" style="7" bestFit="1" customWidth="1"/>
    <col min="3" max="3" width="24.7109375" style="7" bestFit="1" customWidth="1"/>
    <col min="4" max="4" width="15.42578125" style="7" bestFit="1" customWidth="1"/>
    <col min="5" max="5" width="26.7109375" style="10" customWidth="1"/>
    <col min="6" max="6" width="13.5703125" style="11" bestFit="1" customWidth="1"/>
    <col min="7" max="7" width="4.5703125" style="10" bestFit="1" customWidth="1"/>
    <col min="8" max="16384" width="9.28515625" style="7"/>
  </cols>
  <sheetData>
    <row r="1" spans="1:9" s="1" customFormat="1" ht="15" x14ac:dyDescent="0.2">
      <c r="A1" s="110" t="s">
        <v>1340</v>
      </c>
      <c r="B1" s="111"/>
      <c r="C1" s="111"/>
      <c r="D1" s="111"/>
      <c r="E1" s="111"/>
      <c r="F1" s="111"/>
      <c r="G1" s="111"/>
    </row>
    <row r="2" spans="1:9" s="1" customFormat="1" ht="12" x14ac:dyDescent="0.2">
      <c r="E2" s="5"/>
      <c r="F2" s="9"/>
      <c r="G2" s="10"/>
    </row>
    <row r="3" spans="1:9" s="1" customFormat="1" ht="12" x14ac:dyDescent="0.2">
      <c r="A3" s="8" t="s">
        <v>7</v>
      </c>
      <c r="B3" s="2"/>
      <c r="C3" s="3"/>
      <c r="D3" s="3"/>
      <c r="E3" s="4"/>
      <c r="F3" s="9"/>
      <c r="G3" s="10"/>
    </row>
    <row r="4" spans="1:9" s="1" customFormat="1" ht="33.75" x14ac:dyDescent="0.2">
      <c r="A4" s="6" t="s">
        <v>2</v>
      </c>
      <c r="B4" s="6" t="s">
        <v>0</v>
      </c>
      <c r="C4" s="13" t="s">
        <v>1032</v>
      </c>
      <c r="D4" s="13" t="s">
        <v>1</v>
      </c>
      <c r="E4" s="52" t="s">
        <v>6</v>
      </c>
      <c r="F4" s="12" t="s">
        <v>3</v>
      </c>
      <c r="G4" s="12" t="s">
        <v>5</v>
      </c>
    </row>
    <row r="5" spans="1:9" x14ac:dyDescent="0.2">
      <c r="A5" s="16" t="s">
        <v>19</v>
      </c>
      <c r="B5" s="17"/>
      <c r="C5" s="17"/>
      <c r="D5" s="17"/>
      <c r="E5" s="18"/>
      <c r="F5" s="19"/>
      <c r="G5" s="18"/>
    </row>
    <row r="6" spans="1:9" x14ac:dyDescent="0.2">
      <c r="A6" s="20" t="s">
        <v>20</v>
      </c>
      <c r="B6" s="21"/>
      <c r="C6" s="21"/>
      <c r="D6" s="21"/>
      <c r="E6" s="22"/>
      <c r="F6" s="23"/>
      <c r="G6" s="22"/>
    </row>
    <row r="7" spans="1:9" x14ac:dyDescent="0.2">
      <c r="A7" s="21" t="s">
        <v>1284</v>
      </c>
      <c r="B7" s="21" t="s">
        <v>1285</v>
      </c>
      <c r="C7" s="21" t="s">
        <v>59</v>
      </c>
      <c r="D7" s="24">
        <v>450</v>
      </c>
      <c r="E7" s="22">
        <v>481.60657600000002</v>
      </c>
      <c r="F7" s="23">
        <v>9.30929202947436</v>
      </c>
      <c r="G7" s="22">
        <v>6.7115999999999998</v>
      </c>
    </row>
    <row r="8" spans="1:9" x14ac:dyDescent="0.2">
      <c r="A8" s="21" t="s">
        <v>1265</v>
      </c>
      <c r="B8" s="21" t="s">
        <v>1266</v>
      </c>
      <c r="C8" s="21" t="s">
        <v>1258</v>
      </c>
      <c r="D8" s="24">
        <v>450</v>
      </c>
      <c r="E8" s="22">
        <v>477.76624520000001</v>
      </c>
      <c r="F8" s="23">
        <v>9.2350597355469901</v>
      </c>
      <c r="G8" s="22">
        <v>7.0350000000000001</v>
      </c>
    </row>
    <row r="9" spans="1:9" x14ac:dyDescent="0.2">
      <c r="A9" s="21" t="s">
        <v>23</v>
      </c>
      <c r="B9" s="21" t="s">
        <v>22</v>
      </c>
      <c r="C9" s="21" t="s">
        <v>24</v>
      </c>
      <c r="D9" s="24">
        <v>373</v>
      </c>
      <c r="E9" s="22">
        <v>391.09087299999999</v>
      </c>
      <c r="F9" s="23">
        <v>7.5596541414730796</v>
      </c>
      <c r="G9" s="22">
        <v>8.3815000000000008</v>
      </c>
    </row>
    <row r="10" spans="1:9" x14ac:dyDescent="0.2">
      <c r="A10" s="21" t="s">
        <v>26</v>
      </c>
      <c r="B10" s="21" t="s">
        <v>25</v>
      </c>
      <c r="C10" s="21" t="s">
        <v>24</v>
      </c>
      <c r="D10" s="24">
        <v>362</v>
      </c>
      <c r="E10" s="22">
        <v>378.51263</v>
      </c>
      <c r="F10" s="23">
        <v>7.31652096360573</v>
      </c>
      <c r="G10" s="22">
        <v>8.3263999999999996</v>
      </c>
    </row>
    <row r="11" spans="1:9" x14ac:dyDescent="0.2">
      <c r="A11" s="20" t="s">
        <v>27</v>
      </c>
      <c r="B11" s="20"/>
      <c r="C11" s="20"/>
      <c r="D11" s="20"/>
      <c r="E11" s="25">
        <f>SUM(E6:E10)</f>
        <v>1728.9763242000001</v>
      </c>
      <c r="F11" s="26">
        <f>SUM(F6:F10)</f>
        <v>33.420526870100161</v>
      </c>
      <c r="G11" s="25"/>
      <c r="H11" s="14"/>
      <c r="I11" s="14"/>
    </row>
    <row r="12" spans="1:9" x14ac:dyDescent="0.2">
      <c r="A12" s="21"/>
      <c r="B12" s="21"/>
      <c r="C12" s="21"/>
      <c r="D12" s="21"/>
      <c r="E12" s="22"/>
      <c r="F12" s="23"/>
      <c r="G12" s="22"/>
    </row>
    <row r="13" spans="1:9" x14ac:dyDescent="0.2">
      <c r="A13" s="20" t="s">
        <v>34</v>
      </c>
      <c r="B13" s="21"/>
      <c r="C13" s="21"/>
      <c r="D13" s="21"/>
      <c r="E13" s="22"/>
      <c r="F13" s="23"/>
      <c r="G13" s="22"/>
    </row>
    <row r="14" spans="1:9" x14ac:dyDescent="0.2">
      <c r="A14" s="21" t="s">
        <v>61</v>
      </c>
      <c r="B14" s="21" t="s">
        <v>60</v>
      </c>
      <c r="C14" s="21" t="s">
        <v>35</v>
      </c>
      <c r="D14" s="24">
        <v>1000000</v>
      </c>
      <c r="E14" s="22">
        <v>986.2606667</v>
      </c>
      <c r="F14" s="23">
        <v>19.064084713607301</v>
      </c>
      <c r="G14" s="22">
        <v>7.3824212512499896</v>
      </c>
    </row>
    <row r="15" spans="1:9" x14ac:dyDescent="0.2">
      <c r="A15" s="21" t="s">
        <v>1341</v>
      </c>
      <c r="B15" s="21" t="s">
        <v>1342</v>
      </c>
      <c r="C15" s="21" t="s">
        <v>35</v>
      </c>
      <c r="D15" s="24">
        <v>355500</v>
      </c>
      <c r="E15" s="22">
        <v>357.74326430000002</v>
      </c>
      <c r="F15" s="23">
        <v>6.9150561576761502</v>
      </c>
      <c r="G15" s="22">
        <v>7.390126435</v>
      </c>
    </row>
    <row r="16" spans="1:9" x14ac:dyDescent="0.2">
      <c r="A16" s="21" t="s">
        <v>1343</v>
      </c>
      <c r="B16" s="21" t="s">
        <v>1344</v>
      </c>
      <c r="C16" s="21" t="s">
        <v>35</v>
      </c>
      <c r="D16" s="24">
        <v>300000</v>
      </c>
      <c r="E16" s="22">
        <v>320.9535333</v>
      </c>
      <c r="F16" s="23">
        <v>6.2039231154130299</v>
      </c>
      <c r="G16" s="22">
        <v>6.8114032900000003</v>
      </c>
    </row>
    <row r="17" spans="1:9" x14ac:dyDescent="0.2">
      <c r="A17" s="21" t="s">
        <v>1345</v>
      </c>
      <c r="B17" s="21" t="s">
        <v>1346</v>
      </c>
      <c r="C17" s="21" t="s">
        <v>35</v>
      </c>
      <c r="D17" s="24">
        <v>287900</v>
      </c>
      <c r="E17" s="22">
        <v>289.01292539999997</v>
      </c>
      <c r="F17" s="23">
        <v>5.5865219806327699</v>
      </c>
      <c r="G17" s="22">
        <v>7.4620991349999999</v>
      </c>
    </row>
    <row r="18" spans="1:9" x14ac:dyDescent="0.2">
      <c r="A18" s="21" t="s">
        <v>1347</v>
      </c>
      <c r="B18" s="21" t="s">
        <v>1348</v>
      </c>
      <c r="C18" s="21" t="s">
        <v>35</v>
      </c>
      <c r="D18" s="24">
        <v>232900</v>
      </c>
      <c r="E18" s="22">
        <v>244.2742538</v>
      </c>
      <c r="F18" s="23">
        <v>4.7217386082912096</v>
      </c>
      <c r="G18" s="22">
        <v>7.4621860150000003</v>
      </c>
    </row>
    <row r="19" spans="1:9" x14ac:dyDescent="0.2">
      <c r="A19" s="21" t="s">
        <v>63</v>
      </c>
      <c r="B19" s="21" t="s">
        <v>62</v>
      </c>
      <c r="C19" s="21" t="s">
        <v>35</v>
      </c>
      <c r="D19" s="24">
        <v>80700</v>
      </c>
      <c r="E19" s="22">
        <v>81.8052493</v>
      </c>
      <c r="F19" s="23">
        <v>1.5812677675681299</v>
      </c>
      <c r="G19" s="22">
        <v>7.3272086066125004</v>
      </c>
    </row>
    <row r="20" spans="1:9" x14ac:dyDescent="0.2">
      <c r="A20" s="20" t="s">
        <v>27</v>
      </c>
      <c r="B20" s="20"/>
      <c r="C20" s="20"/>
      <c r="D20" s="20"/>
      <c r="E20" s="25">
        <f>SUM(E14:E19)</f>
        <v>2280.0498928000002</v>
      </c>
      <c r="F20" s="26">
        <f>SUM(F14:F19)</f>
        <v>44.072592343188589</v>
      </c>
      <c r="G20" s="25"/>
      <c r="H20" s="14"/>
      <c r="I20" s="14"/>
    </row>
    <row r="21" spans="1:9" x14ac:dyDescent="0.2">
      <c r="A21" s="21"/>
      <c r="B21" s="21"/>
      <c r="C21" s="21"/>
      <c r="D21" s="21"/>
      <c r="E21" s="22"/>
      <c r="F21" s="23"/>
      <c r="G21" s="22"/>
    </row>
    <row r="22" spans="1:9" x14ac:dyDescent="0.2">
      <c r="A22" s="20" t="s">
        <v>1438</v>
      </c>
      <c r="B22" s="21"/>
      <c r="C22" s="21"/>
      <c r="D22" s="21"/>
      <c r="E22" s="22"/>
      <c r="F22" s="23"/>
      <c r="G22" s="22"/>
    </row>
    <row r="23" spans="1:9" x14ac:dyDescent="0.2">
      <c r="A23" s="21" t="s">
        <v>1080</v>
      </c>
      <c r="B23" s="21" t="s">
        <v>1081</v>
      </c>
      <c r="C23" s="21" t="s">
        <v>1082</v>
      </c>
      <c r="D23" s="24">
        <v>125.408</v>
      </c>
      <c r="E23" s="22">
        <v>14.278371099999999</v>
      </c>
      <c r="F23" s="23">
        <v>0.27599607833242501</v>
      </c>
      <c r="G23" s="22">
        <v>5.62</v>
      </c>
    </row>
    <row r="24" spans="1:9" x14ac:dyDescent="0.2">
      <c r="A24" s="20" t="s">
        <v>27</v>
      </c>
      <c r="B24" s="20"/>
      <c r="C24" s="20"/>
      <c r="D24" s="20"/>
      <c r="E24" s="25">
        <f>SUM(E23:E23)</f>
        <v>14.278371099999999</v>
      </c>
      <c r="F24" s="26">
        <f>SUM(F23:F23)</f>
        <v>0.27599607833242501</v>
      </c>
      <c r="G24" s="25"/>
      <c r="H24" s="14"/>
      <c r="I24" s="14"/>
    </row>
    <row r="25" spans="1:9" x14ac:dyDescent="0.2">
      <c r="A25" s="21"/>
      <c r="B25" s="21"/>
      <c r="C25" s="21"/>
      <c r="D25" s="21"/>
      <c r="E25" s="22"/>
      <c r="F25" s="23"/>
      <c r="G25" s="22"/>
    </row>
    <row r="26" spans="1:9" x14ac:dyDescent="0.2">
      <c r="A26" s="20" t="s">
        <v>37</v>
      </c>
      <c r="B26" s="20"/>
      <c r="C26" s="20"/>
      <c r="D26" s="20"/>
      <c r="E26" s="25">
        <f>E11+E20+E24</f>
        <v>4023.3045881000007</v>
      </c>
      <c r="F26" s="26">
        <f>F11+F20+F24</f>
        <v>77.769115291621176</v>
      </c>
      <c r="G26" s="25"/>
      <c r="H26" s="14"/>
      <c r="I26" s="14"/>
    </row>
    <row r="27" spans="1:9" x14ac:dyDescent="0.2">
      <c r="A27" s="20"/>
      <c r="B27" s="20"/>
      <c r="C27" s="20"/>
      <c r="D27" s="20"/>
      <c r="E27" s="25"/>
      <c r="F27" s="26"/>
      <c r="G27" s="25"/>
      <c r="H27" s="14"/>
      <c r="I27" s="14"/>
    </row>
    <row r="28" spans="1:9" x14ac:dyDescent="0.2">
      <c r="A28" s="20" t="s">
        <v>39</v>
      </c>
      <c r="B28" s="20"/>
      <c r="C28" s="20"/>
      <c r="D28" s="20"/>
      <c r="E28" s="25">
        <f>E30-(E11+E20+E24)</f>
        <v>1150.0917826999994</v>
      </c>
      <c r="F28" s="26">
        <f>F30-(F11+F20+F24)</f>
        <v>22.230884708378824</v>
      </c>
      <c r="G28" s="25"/>
      <c r="H28" s="14"/>
      <c r="I28" s="14"/>
    </row>
    <row r="29" spans="1:9" x14ac:dyDescent="0.2">
      <c r="A29" s="20"/>
      <c r="B29" s="20"/>
      <c r="C29" s="20"/>
      <c r="D29" s="20"/>
      <c r="E29" s="25"/>
      <c r="F29" s="26"/>
      <c r="G29" s="25"/>
      <c r="H29" s="14"/>
      <c r="I29" s="14"/>
    </row>
    <row r="30" spans="1:9" x14ac:dyDescent="0.2">
      <c r="A30" s="27" t="s">
        <v>38</v>
      </c>
      <c r="B30" s="27"/>
      <c r="C30" s="27"/>
      <c r="D30" s="27"/>
      <c r="E30" s="28">
        <v>5173.3963708000001</v>
      </c>
      <c r="F30" s="29">
        <v>100</v>
      </c>
      <c r="G30" s="28"/>
      <c r="H30" s="14"/>
      <c r="I30" s="14"/>
    </row>
    <row r="32" spans="1:9" x14ac:dyDescent="0.2">
      <c r="A32" s="14" t="s">
        <v>40</v>
      </c>
    </row>
    <row r="33" spans="1:4" x14ac:dyDescent="0.2">
      <c r="A33" s="14" t="s">
        <v>1439</v>
      </c>
    </row>
    <row r="35" spans="1:4" x14ac:dyDescent="0.2">
      <c r="A35" s="14" t="s">
        <v>41</v>
      </c>
    </row>
    <row r="36" spans="1:4" x14ac:dyDescent="0.2">
      <c r="A36" s="14" t="s">
        <v>42</v>
      </c>
    </row>
    <row r="37" spans="1:4" x14ac:dyDescent="0.2">
      <c r="A37" s="14" t="s">
        <v>43</v>
      </c>
      <c r="B37" s="14"/>
      <c r="C37" s="30" t="s">
        <v>987</v>
      </c>
      <c r="D37" s="14" t="s">
        <v>44</v>
      </c>
    </row>
    <row r="38" spans="1:4" x14ac:dyDescent="0.2">
      <c r="A38" s="7" t="s">
        <v>46</v>
      </c>
      <c r="C38" s="31">
        <v>10.408099999999999</v>
      </c>
      <c r="D38" s="31">
        <v>10.7158</v>
      </c>
    </row>
    <row r="39" spans="1:4" x14ac:dyDescent="0.2">
      <c r="A39" s="7" t="s">
        <v>47</v>
      </c>
      <c r="C39" s="31">
        <v>10.408099999999999</v>
      </c>
      <c r="D39" s="31">
        <v>10.485300000000001</v>
      </c>
    </row>
    <row r="40" spans="1:4" x14ac:dyDescent="0.2">
      <c r="A40" s="7" t="s">
        <v>48</v>
      </c>
      <c r="C40" s="31">
        <v>10.436500000000001</v>
      </c>
      <c r="D40" s="31">
        <v>10.772500000000001</v>
      </c>
    </row>
    <row r="41" spans="1:4" x14ac:dyDescent="0.2">
      <c r="A41" s="7" t="s">
        <v>49</v>
      </c>
      <c r="C41" s="31">
        <v>10.436500000000001</v>
      </c>
      <c r="D41" s="31">
        <v>10.536799999999999</v>
      </c>
    </row>
    <row r="42" spans="1:4" x14ac:dyDescent="0.2">
      <c r="C42" s="31"/>
      <c r="D42" s="31"/>
    </row>
    <row r="43" spans="1:4" x14ac:dyDescent="0.2">
      <c r="A43" s="7" t="s">
        <v>988</v>
      </c>
    </row>
    <row r="45" spans="1:4" x14ac:dyDescent="0.2">
      <c r="A45" s="14" t="s">
        <v>50</v>
      </c>
    </row>
    <row r="46" spans="1:4" x14ac:dyDescent="0.2">
      <c r="A46" s="112" t="s">
        <v>51</v>
      </c>
      <c r="B46" s="113"/>
      <c r="C46" s="32" t="s">
        <v>52</v>
      </c>
    </row>
    <row r="47" spans="1:4" x14ac:dyDescent="0.2">
      <c r="A47" s="108" t="s">
        <v>47</v>
      </c>
      <c r="B47" s="109"/>
      <c r="C47" s="33">
        <v>0.23</v>
      </c>
    </row>
    <row r="48" spans="1:4" x14ac:dyDescent="0.2">
      <c r="A48" s="108" t="s">
        <v>49</v>
      </c>
      <c r="B48" s="109"/>
      <c r="C48" s="33">
        <v>0.23499999999999999</v>
      </c>
    </row>
    <row r="49" spans="1:9" x14ac:dyDescent="0.2">
      <c r="A49" s="7" t="s">
        <v>53</v>
      </c>
    </row>
    <row r="50" spans="1:9" x14ac:dyDescent="0.2">
      <c r="A50" s="7" t="s">
        <v>54</v>
      </c>
    </row>
    <row r="52" spans="1:9" x14ac:dyDescent="0.2">
      <c r="A52" s="14" t="s">
        <v>1111</v>
      </c>
      <c r="D52" s="34">
        <v>11.180837877318901</v>
      </c>
      <c r="E52" s="10" t="s">
        <v>55</v>
      </c>
    </row>
    <row r="54" spans="1:9" x14ac:dyDescent="0.2">
      <c r="A54" s="14" t="s">
        <v>957</v>
      </c>
      <c r="D54" s="30" t="s">
        <v>56</v>
      </c>
    </row>
    <row r="56" spans="1:9" x14ac:dyDescent="0.2">
      <c r="A56" s="56" t="s">
        <v>1112</v>
      </c>
      <c r="B56" s="57"/>
      <c r="C56" s="57"/>
      <c r="D56" s="57"/>
      <c r="E56" s="11"/>
      <c r="G56" s="11"/>
      <c r="H56" s="57"/>
      <c r="I56" s="57"/>
    </row>
    <row r="57" spans="1:9" x14ac:dyDescent="0.2">
      <c r="A57" s="57"/>
      <c r="B57" s="57"/>
      <c r="C57" s="57"/>
      <c r="D57" s="57"/>
      <c r="E57" s="11"/>
      <c r="G57" s="11"/>
      <c r="H57" s="57"/>
      <c r="I57" s="57"/>
    </row>
    <row r="58" spans="1:9" x14ac:dyDescent="0.2">
      <c r="A58" s="56" t="s">
        <v>993</v>
      </c>
      <c r="B58" s="57"/>
      <c r="C58" s="57"/>
      <c r="D58" s="57"/>
      <c r="E58" s="11"/>
      <c r="G58" s="11"/>
      <c r="H58" s="57"/>
      <c r="I58" s="57"/>
    </row>
    <row r="59" spans="1:9" x14ac:dyDescent="0.2">
      <c r="A59" s="66"/>
      <c r="B59" s="57"/>
      <c r="C59" s="57"/>
      <c r="D59" s="57"/>
      <c r="E59" s="11"/>
      <c r="G59" s="11"/>
      <c r="H59" s="57"/>
      <c r="I59" s="57"/>
    </row>
    <row r="60" spans="1:9" x14ac:dyDescent="0.2">
      <c r="A60" s="57"/>
      <c r="B60" s="57"/>
      <c r="C60" s="57"/>
      <c r="D60" s="57"/>
      <c r="E60" s="11"/>
      <c r="G60" s="11"/>
      <c r="H60" s="57"/>
      <c r="I60" s="57"/>
    </row>
    <row r="61" spans="1:9" x14ac:dyDescent="0.2">
      <c r="A61" s="57"/>
      <c r="B61" s="57"/>
      <c r="C61" s="57"/>
      <c r="D61" s="57"/>
      <c r="E61" s="11"/>
      <c r="G61" s="11"/>
      <c r="H61" s="57"/>
      <c r="I61" s="57"/>
    </row>
    <row r="62" spans="1:9" x14ac:dyDescent="0.2">
      <c r="A62" s="57"/>
      <c r="B62" s="57"/>
      <c r="C62" s="57"/>
      <c r="D62" s="57"/>
      <c r="E62" s="11"/>
      <c r="G62" s="11"/>
      <c r="H62" s="57"/>
      <c r="I62" s="57"/>
    </row>
    <row r="63" spans="1:9" x14ac:dyDescent="0.2">
      <c r="A63" s="57"/>
      <c r="B63" s="57"/>
      <c r="C63" s="57"/>
      <c r="D63" s="57"/>
      <c r="E63" s="11"/>
      <c r="G63" s="11"/>
      <c r="H63" s="57"/>
      <c r="I63" s="57"/>
    </row>
    <row r="64" spans="1:9" x14ac:dyDescent="0.2">
      <c r="A64" s="57"/>
      <c r="B64" s="57"/>
      <c r="C64" s="57"/>
      <c r="D64" s="57"/>
      <c r="E64" s="11"/>
      <c r="G64" s="11"/>
      <c r="H64" s="57"/>
      <c r="I64" s="57"/>
    </row>
    <row r="65" spans="1:9" x14ac:dyDescent="0.2">
      <c r="A65" s="57"/>
      <c r="B65" s="57"/>
      <c r="C65" s="57"/>
      <c r="D65" s="57"/>
      <c r="E65" s="11"/>
      <c r="G65" s="11"/>
      <c r="H65" s="57"/>
      <c r="I65" s="57"/>
    </row>
    <row r="66" spans="1:9" x14ac:dyDescent="0.2">
      <c r="A66" s="57"/>
      <c r="B66" s="57"/>
      <c r="C66" s="57"/>
      <c r="D66" s="57"/>
      <c r="E66" s="11"/>
      <c r="G66" s="11"/>
      <c r="H66" s="57"/>
      <c r="I66" s="57"/>
    </row>
    <row r="67" spans="1:9" x14ac:dyDescent="0.2">
      <c r="A67" s="57"/>
      <c r="B67" s="57"/>
      <c r="C67" s="57"/>
      <c r="D67" s="57"/>
      <c r="E67" s="11"/>
      <c r="G67" s="11"/>
      <c r="H67" s="57"/>
      <c r="I67" s="57"/>
    </row>
    <row r="68" spans="1:9" x14ac:dyDescent="0.2">
      <c r="A68" s="57"/>
      <c r="B68" s="57"/>
      <c r="C68" s="57"/>
      <c r="D68" s="57"/>
      <c r="E68" s="11"/>
      <c r="G68" s="11"/>
      <c r="H68" s="57"/>
      <c r="I68" s="57"/>
    </row>
    <row r="69" spans="1:9" x14ac:dyDescent="0.2">
      <c r="A69" s="57"/>
      <c r="B69" s="57"/>
      <c r="C69" s="57"/>
      <c r="D69" s="57"/>
      <c r="E69" s="11"/>
      <c r="G69" s="11"/>
      <c r="H69" s="57"/>
      <c r="I69" s="57"/>
    </row>
    <row r="70" spans="1:9" x14ac:dyDescent="0.2">
      <c r="A70" s="57"/>
      <c r="B70" s="57"/>
      <c r="C70" s="57"/>
      <c r="D70" s="57"/>
      <c r="E70" s="11"/>
      <c r="G70" s="11"/>
      <c r="H70" s="57"/>
      <c r="I70" s="57"/>
    </row>
    <row r="71" spans="1:9" x14ac:dyDescent="0.2">
      <c r="A71" s="57"/>
      <c r="B71" s="57"/>
      <c r="C71" s="57"/>
      <c r="D71" s="57"/>
      <c r="E71" s="11"/>
      <c r="G71" s="11"/>
      <c r="H71" s="57"/>
      <c r="I71" s="57"/>
    </row>
    <row r="72" spans="1:9" x14ac:dyDescent="0.2">
      <c r="A72" s="57"/>
      <c r="B72" s="57"/>
      <c r="C72" s="57"/>
      <c r="D72" s="57"/>
      <c r="E72" s="11"/>
      <c r="G72" s="11"/>
      <c r="H72" s="57"/>
      <c r="I72" s="57"/>
    </row>
    <row r="73" spans="1:9" x14ac:dyDescent="0.2">
      <c r="A73" s="57"/>
      <c r="B73" s="57"/>
      <c r="C73" s="57"/>
      <c r="D73" s="57"/>
      <c r="E73" s="11"/>
      <c r="G73" s="11"/>
      <c r="H73" s="57"/>
      <c r="I73" s="57"/>
    </row>
    <row r="74" spans="1:9" x14ac:dyDescent="0.2">
      <c r="A74" s="56" t="s">
        <v>1349</v>
      </c>
      <c r="B74" s="57"/>
      <c r="C74" s="57"/>
      <c r="D74" s="57"/>
      <c r="E74" s="11"/>
      <c r="G74" s="11"/>
      <c r="H74" s="57"/>
      <c r="I74" s="57"/>
    </row>
    <row r="75" spans="1:9" x14ac:dyDescent="0.2">
      <c r="A75" s="57"/>
      <c r="B75" s="57"/>
      <c r="C75" s="57"/>
      <c r="D75" s="57"/>
      <c r="E75" s="11"/>
      <c r="G75" s="11"/>
      <c r="H75" s="57"/>
      <c r="I75" s="57"/>
    </row>
    <row r="76" spans="1:9" x14ac:dyDescent="0.2">
      <c r="A76" s="56" t="s">
        <v>994</v>
      </c>
      <c r="B76" s="57"/>
      <c r="C76" s="57"/>
      <c r="D76" s="57"/>
      <c r="E76" s="11"/>
      <c r="G76" s="11"/>
      <c r="H76" s="57"/>
      <c r="I76" s="57"/>
    </row>
    <row r="77" spans="1:9" x14ac:dyDescent="0.2">
      <c r="A77" s="57"/>
      <c r="B77" s="57"/>
      <c r="C77" s="57"/>
      <c r="D77" s="57"/>
      <c r="E77" s="11"/>
      <c r="G77" s="11"/>
      <c r="H77" s="57"/>
      <c r="I77" s="57"/>
    </row>
    <row r="78" spans="1:9" x14ac:dyDescent="0.2">
      <c r="A78" s="57"/>
      <c r="B78" s="57"/>
      <c r="C78" s="57"/>
      <c r="D78" s="57"/>
      <c r="E78" s="11"/>
      <c r="G78" s="11"/>
      <c r="H78" s="57"/>
      <c r="I78" s="57"/>
    </row>
    <row r="79" spans="1:9" x14ac:dyDescent="0.2">
      <c r="A79" s="57"/>
      <c r="B79" s="57"/>
      <c r="C79" s="57"/>
      <c r="D79" s="57"/>
      <c r="E79" s="11"/>
      <c r="G79" s="11"/>
      <c r="H79" s="57"/>
      <c r="I79" s="57"/>
    </row>
    <row r="80" spans="1:9" x14ac:dyDescent="0.2">
      <c r="A80" s="57"/>
      <c r="B80" s="57"/>
      <c r="C80" s="57"/>
      <c r="D80" s="57"/>
      <c r="E80" s="11"/>
      <c r="G80" s="11"/>
      <c r="H80" s="57"/>
      <c r="I80" s="57"/>
    </row>
    <row r="81" spans="1:9" x14ac:dyDescent="0.2">
      <c r="A81" s="57"/>
      <c r="B81" s="57"/>
      <c r="C81" s="57"/>
      <c r="D81" s="57"/>
      <c r="E81" s="11"/>
      <c r="G81" s="11"/>
      <c r="H81" s="57"/>
      <c r="I81" s="57"/>
    </row>
    <row r="82" spans="1:9" x14ac:dyDescent="0.2">
      <c r="A82" s="57"/>
      <c r="B82" s="57"/>
      <c r="C82" s="57"/>
      <c r="D82" s="57"/>
      <c r="E82" s="11"/>
      <c r="G82" s="11"/>
      <c r="H82" s="57"/>
      <c r="I82" s="57"/>
    </row>
    <row r="83" spans="1:9" x14ac:dyDescent="0.2">
      <c r="A83" s="57"/>
      <c r="B83" s="57"/>
      <c r="C83" s="57"/>
      <c r="D83" s="57"/>
      <c r="E83" s="11"/>
      <c r="G83" s="11"/>
      <c r="H83" s="57"/>
      <c r="I83" s="57"/>
    </row>
    <row r="84" spans="1:9" x14ac:dyDescent="0.2">
      <c r="A84" s="57"/>
      <c r="B84" s="57"/>
      <c r="C84" s="57"/>
      <c r="D84" s="57"/>
      <c r="E84" s="11"/>
      <c r="G84" s="11"/>
      <c r="H84" s="57"/>
      <c r="I84" s="57"/>
    </row>
    <row r="85" spans="1:9" x14ac:dyDescent="0.2">
      <c r="A85" s="57"/>
      <c r="B85" s="57"/>
      <c r="C85" s="57"/>
      <c r="D85" s="57"/>
      <c r="E85" s="11"/>
      <c r="G85" s="11"/>
      <c r="H85" s="57"/>
      <c r="I85" s="57"/>
    </row>
    <row r="86" spans="1:9" x14ac:dyDescent="0.2">
      <c r="A86" s="57"/>
      <c r="B86" s="57"/>
      <c r="C86" s="57"/>
      <c r="D86" s="57"/>
      <c r="E86" s="11"/>
      <c r="G86" s="11"/>
      <c r="H86" s="57"/>
      <c r="I86" s="57"/>
    </row>
    <row r="87" spans="1:9" x14ac:dyDescent="0.2">
      <c r="A87" s="57"/>
      <c r="B87" s="57"/>
      <c r="C87" s="57"/>
      <c r="D87" s="57"/>
      <c r="E87" s="11"/>
      <c r="G87" s="11"/>
      <c r="H87" s="57"/>
      <c r="I87" s="57"/>
    </row>
    <row r="88" spans="1:9" x14ac:dyDescent="0.2">
      <c r="A88" s="57"/>
      <c r="B88" s="57"/>
      <c r="C88" s="57"/>
      <c r="D88" s="57"/>
      <c r="E88" s="11"/>
      <c r="G88" s="11"/>
      <c r="H88" s="57"/>
      <c r="I88" s="57"/>
    </row>
    <row r="89" spans="1:9" x14ac:dyDescent="0.2">
      <c r="A89" s="57"/>
      <c r="B89" s="57"/>
      <c r="C89" s="57"/>
      <c r="D89" s="57"/>
      <c r="E89" s="11"/>
      <c r="G89" s="11"/>
      <c r="H89" s="57"/>
      <c r="I89" s="57"/>
    </row>
    <row r="90" spans="1:9" x14ac:dyDescent="0.2">
      <c r="A90" s="57"/>
      <c r="B90" s="57"/>
      <c r="C90" s="57"/>
      <c r="D90" s="57"/>
      <c r="E90" s="11"/>
      <c r="G90" s="11"/>
      <c r="H90" s="57"/>
      <c r="I90" s="57"/>
    </row>
    <row r="91" spans="1:9" x14ac:dyDescent="0.2">
      <c r="A91" s="57"/>
      <c r="B91" s="57"/>
      <c r="C91" s="57"/>
      <c r="D91" s="57"/>
      <c r="E91" s="11"/>
      <c r="G91" s="11"/>
      <c r="H91" s="57"/>
      <c r="I91" s="57"/>
    </row>
    <row r="92" spans="1:9" x14ac:dyDescent="0.2">
      <c r="A92" s="57" t="s">
        <v>992</v>
      </c>
      <c r="B92" s="57"/>
      <c r="C92" s="57"/>
      <c r="D92" s="57"/>
      <c r="E92" s="11"/>
      <c r="G92" s="11"/>
      <c r="H92" s="57"/>
      <c r="I92" s="57"/>
    </row>
    <row r="93" spans="1:9" x14ac:dyDescent="0.2">
      <c r="A93" s="57"/>
      <c r="B93" s="57"/>
      <c r="C93" s="57"/>
      <c r="D93" s="57"/>
      <c r="E93" s="11"/>
      <c r="G93" s="11"/>
      <c r="H93" s="57"/>
      <c r="I93" s="57"/>
    </row>
    <row r="94" spans="1:9" x14ac:dyDescent="0.2">
      <c r="A94" s="57"/>
      <c r="B94" s="57"/>
      <c r="C94" s="57"/>
      <c r="D94" s="57"/>
      <c r="E94" s="11"/>
      <c r="G94" s="11"/>
      <c r="H94" s="57"/>
      <c r="I94" s="57"/>
    </row>
    <row r="95" spans="1:9" x14ac:dyDescent="0.2">
      <c r="A95" s="57"/>
      <c r="B95" s="57"/>
      <c r="C95" s="57"/>
      <c r="D95" s="57"/>
      <c r="E95" s="11"/>
      <c r="G95" s="11"/>
      <c r="H95" s="57"/>
      <c r="I95" s="57"/>
    </row>
    <row r="96" spans="1:9" x14ac:dyDescent="0.2">
      <c r="A96" s="66"/>
      <c r="B96" s="57"/>
      <c r="C96" s="57"/>
      <c r="D96" s="57"/>
      <c r="E96" s="11"/>
      <c r="G96" s="11"/>
      <c r="H96" s="57"/>
      <c r="I96" s="57"/>
    </row>
    <row r="97" spans="1:9" x14ac:dyDescent="0.2">
      <c r="A97" s="57"/>
      <c r="B97" s="57"/>
      <c r="C97" s="57"/>
      <c r="D97" s="57"/>
      <c r="E97" s="11"/>
      <c r="G97" s="11"/>
      <c r="H97" s="57"/>
      <c r="I97" s="57"/>
    </row>
    <row r="98" spans="1:9" x14ac:dyDescent="0.2">
      <c r="A98" s="57"/>
      <c r="B98" s="57"/>
      <c r="C98" s="57"/>
      <c r="D98" s="57"/>
      <c r="E98" s="11"/>
      <c r="G98" s="11"/>
      <c r="H98" s="57"/>
      <c r="I98" s="57"/>
    </row>
    <row r="99" spans="1:9" x14ac:dyDescent="0.2">
      <c r="A99" s="57"/>
      <c r="B99" s="57"/>
      <c r="C99" s="57"/>
      <c r="D99" s="57"/>
      <c r="E99" s="11"/>
      <c r="G99" s="11"/>
      <c r="H99" s="57"/>
      <c r="I99" s="57"/>
    </row>
    <row r="100" spans="1:9" x14ac:dyDescent="0.2">
      <c r="A100" s="57"/>
      <c r="B100" s="57"/>
      <c r="C100" s="57"/>
      <c r="D100" s="57"/>
      <c r="E100" s="11"/>
      <c r="G100" s="11"/>
      <c r="H100" s="57"/>
      <c r="I100" s="57"/>
    </row>
    <row r="101" spans="1:9" x14ac:dyDescent="0.2">
      <c r="A101" s="57"/>
      <c r="B101" s="57"/>
      <c r="C101" s="57"/>
      <c r="D101" s="57"/>
      <c r="E101" s="11"/>
      <c r="G101" s="11"/>
      <c r="H101" s="57"/>
      <c r="I101" s="57"/>
    </row>
    <row r="102" spans="1:9" x14ac:dyDescent="0.2">
      <c r="A102" s="57"/>
      <c r="B102" s="57"/>
      <c r="C102" s="57"/>
      <c r="D102" s="57"/>
      <c r="E102" s="11"/>
      <c r="G102" s="11"/>
      <c r="H102" s="57"/>
      <c r="I102" s="57"/>
    </row>
    <row r="103" spans="1:9" x14ac:dyDescent="0.2">
      <c r="A103" s="57"/>
      <c r="B103" s="57"/>
      <c r="C103" s="57"/>
      <c r="D103" s="57"/>
      <c r="E103" s="11"/>
      <c r="G103" s="11"/>
      <c r="H103" s="57"/>
      <c r="I103" s="57"/>
    </row>
    <row r="104" spans="1:9" x14ac:dyDescent="0.2">
      <c r="A104" s="57"/>
      <c r="B104" s="57"/>
      <c r="C104" s="57"/>
      <c r="D104" s="57"/>
      <c r="E104" s="11"/>
      <c r="G104" s="11"/>
      <c r="H104" s="57"/>
      <c r="I104" s="57"/>
    </row>
    <row r="105" spans="1:9" x14ac:dyDescent="0.2">
      <c r="A105" s="57"/>
      <c r="B105" s="57"/>
      <c r="C105" s="57"/>
      <c r="D105" s="57"/>
      <c r="E105" s="11"/>
      <c r="G105" s="11"/>
      <c r="H105" s="57"/>
      <c r="I105" s="57"/>
    </row>
    <row r="106" spans="1:9" x14ac:dyDescent="0.2">
      <c r="A106" s="57"/>
      <c r="B106" s="57"/>
      <c r="C106" s="57"/>
      <c r="D106" s="57"/>
      <c r="E106" s="11"/>
      <c r="G106" s="11"/>
      <c r="H106" s="57"/>
      <c r="I106" s="57"/>
    </row>
    <row r="107" spans="1:9" x14ac:dyDescent="0.2">
      <c r="A107" s="57"/>
      <c r="B107" s="57"/>
      <c r="C107" s="57"/>
      <c r="D107" s="57"/>
      <c r="E107" s="11"/>
      <c r="G107" s="11"/>
      <c r="H107" s="57"/>
      <c r="I107" s="57"/>
    </row>
    <row r="108" spans="1:9" x14ac:dyDescent="0.2">
      <c r="A108" s="57"/>
      <c r="B108" s="57"/>
      <c r="C108" s="57"/>
      <c r="D108" s="57"/>
      <c r="E108" s="11"/>
      <c r="G108" s="11"/>
      <c r="H108" s="57"/>
      <c r="I108" s="57"/>
    </row>
    <row r="109" spans="1:9" x14ac:dyDescent="0.2">
      <c r="A109" s="57"/>
      <c r="B109" s="57"/>
      <c r="C109" s="57"/>
      <c r="D109" s="57"/>
      <c r="E109" s="11"/>
      <c r="G109" s="11"/>
      <c r="H109" s="57"/>
      <c r="I109" s="57"/>
    </row>
    <row r="110" spans="1:9" x14ac:dyDescent="0.2">
      <c r="A110" s="57"/>
      <c r="B110" s="57"/>
      <c r="C110" s="57"/>
      <c r="D110" s="57"/>
      <c r="E110" s="11"/>
      <c r="G110" s="11"/>
      <c r="H110" s="57"/>
      <c r="I110" s="57"/>
    </row>
    <row r="111" spans="1:9" x14ac:dyDescent="0.2">
      <c r="A111" s="57"/>
      <c r="B111" s="57"/>
      <c r="C111" s="57"/>
      <c r="D111" s="57"/>
      <c r="E111" s="11"/>
      <c r="G111" s="11"/>
      <c r="H111" s="57"/>
      <c r="I111" s="57"/>
    </row>
    <row r="112" spans="1:9" x14ac:dyDescent="0.2">
      <c r="A112" s="57"/>
      <c r="B112" s="57"/>
      <c r="C112" s="57"/>
      <c r="D112" s="57"/>
      <c r="E112" s="11"/>
      <c r="G112" s="11"/>
      <c r="H112" s="57"/>
      <c r="I112" s="57"/>
    </row>
    <row r="113" spans="1:9" x14ac:dyDescent="0.2">
      <c r="A113" s="57"/>
      <c r="B113" s="57"/>
      <c r="C113" s="57"/>
      <c r="D113" s="57"/>
      <c r="E113" s="11"/>
      <c r="G113" s="11"/>
      <c r="H113" s="57"/>
      <c r="I113" s="57"/>
    </row>
    <row r="114" spans="1:9" x14ac:dyDescent="0.2">
      <c r="A114" s="57"/>
      <c r="B114" s="57"/>
      <c r="C114" s="57"/>
      <c r="D114" s="57"/>
      <c r="E114" s="11"/>
      <c r="G114" s="11"/>
      <c r="H114" s="57"/>
      <c r="I114" s="57"/>
    </row>
    <row r="115" spans="1:9" x14ac:dyDescent="0.2">
      <c r="A115" s="57"/>
      <c r="B115" s="57"/>
      <c r="C115" s="57"/>
      <c r="D115" s="57"/>
      <c r="E115" s="11"/>
      <c r="G115" s="11"/>
      <c r="H115" s="57"/>
      <c r="I115" s="57"/>
    </row>
    <row r="116" spans="1:9" x14ac:dyDescent="0.2">
      <c r="A116" s="57"/>
      <c r="B116" s="57"/>
      <c r="C116" s="57"/>
      <c r="D116" s="57"/>
      <c r="E116" s="11"/>
      <c r="G116" s="11"/>
      <c r="H116" s="57"/>
      <c r="I116" s="57"/>
    </row>
    <row r="117" spans="1:9" x14ac:dyDescent="0.2">
      <c r="A117" s="57"/>
      <c r="B117" s="57"/>
      <c r="C117" s="57"/>
      <c r="D117" s="57"/>
      <c r="E117" s="11"/>
      <c r="G117" s="11"/>
      <c r="H117" s="57"/>
      <c r="I117" s="57"/>
    </row>
    <row r="118" spans="1:9" x14ac:dyDescent="0.2">
      <c r="A118" s="57"/>
      <c r="B118" s="57"/>
      <c r="C118" s="57"/>
      <c r="D118" s="57"/>
      <c r="E118" s="11"/>
      <c r="G118" s="11"/>
      <c r="H118" s="57"/>
      <c r="I118" s="57"/>
    </row>
    <row r="119" spans="1:9" x14ac:dyDescent="0.2">
      <c r="A119" s="57"/>
      <c r="B119" s="57"/>
      <c r="C119" s="57"/>
      <c r="D119" s="57"/>
      <c r="E119" s="11"/>
      <c r="G119" s="11"/>
      <c r="H119" s="57"/>
      <c r="I119" s="57"/>
    </row>
    <row r="120" spans="1:9" x14ac:dyDescent="0.2">
      <c r="A120" s="57"/>
      <c r="B120" s="57"/>
      <c r="C120" s="57"/>
      <c r="D120" s="57"/>
      <c r="E120" s="11"/>
      <c r="G120" s="11"/>
      <c r="H120" s="57"/>
      <c r="I120" s="57"/>
    </row>
    <row r="121" spans="1:9" x14ac:dyDescent="0.2">
      <c r="A121" s="57"/>
      <c r="B121" s="57"/>
      <c r="C121" s="57"/>
      <c r="D121" s="57"/>
      <c r="E121" s="11"/>
      <c r="G121" s="11"/>
      <c r="H121" s="57"/>
      <c r="I121" s="57"/>
    </row>
    <row r="122" spans="1:9" x14ac:dyDescent="0.2">
      <c r="A122" s="57"/>
      <c r="B122" s="57"/>
      <c r="C122" s="57"/>
      <c r="D122" s="57"/>
      <c r="E122" s="11"/>
      <c r="G122" s="11"/>
      <c r="H122" s="57"/>
      <c r="I122" s="57"/>
    </row>
    <row r="123" spans="1:9" x14ac:dyDescent="0.2">
      <c r="A123" s="57"/>
      <c r="B123" s="57"/>
      <c r="C123" s="57"/>
      <c r="D123" s="57"/>
      <c r="E123" s="11"/>
      <c r="G123" s="11"/>
      <c r="H123" s="57"/>
      <c r="I123" s="57"/>
    </row>
    <row r="124" spans="1:9" x14ac:dyDescent="0.2">
      <c r="A124" s="57"/>
      <c r="B124" s="57"/>
      <c r="C124" s="57"/>
      <c r="D124" s="57"/>
      <c r="E124" s="11"/>
      <c r="G124" s="11"/>
      <c r="H124" s="57"/>
      <c r="I124" s="57"/>
    </row>
    <row r="125" spans="1:9" x14ac:dyDescent="0.2">
      <c r="A125" s="57"/>
      <c r="B125" s="57"/>
      <c r="C125" s="57"/>
      <c r="D125" s="57"/>
      <c r="E125" s="11"/>
      <c r="G125" s="11"/>
      <c r="H125" s="57"/>
      <c r="I125" s="57"/>
    </row>
    <row r="126" spans="1:9" x14ac:dyDescent="0.2">
      <c r="A126" s="57"/>
      <c r="B126" s="57"/>
      <c r="C126" s="57"/>
      <c r="D126" s="57"/>
      <c r="E126" s="11"/>
      <c r="G126" s="11"/>
      <c r="H126" s="57"/>
      <c r="I126" s="57"/>
    </row>
    <row r="127" spans="1:9" x14ac:dyDescent="0.2">
      <c r="A127" s="57"/>
      <c r="B127" s="57"/>
      <c r="C127" s="57"/>
      <c r="D127" s="57"/>
      <c r="E127" s="11"/>
      <c r="G127" s="11"/>
      <c r="H127" s="57"/>
      <c r="I127" s="57"/>
    </row>
    <row r="128" spans="1:9" x14ac:dyDescent="0.2">
      <c r="A128" s="57"/>
      <c r="B128" s="57"/>
      <c r="C128" s="57"/>
      <c r="D128" s="57"/>
      <c r="E128" s="11"/>
      <c r="G128" s="11"/>
      <c r="H128" s="57"/>
      <c r="I128" s="57"/>
    </row>
    <row r="129" spans="1:9" x14ac:dyDescent="0.2">
      <c r="A129" s="57"/>
      <c r="B129" s="57"/>
      <c r="C129" s="57"/>
      <c r="D129" s="57"/>
      <c r="E129" s="11"/>
      <c r="G129" s="11"/>
      <c r="H129" s="57"/>
      <c r="I129" s="57"/>
    </row>
    <row r="130" spans="1:9" x14ac:dyDescent="0.2">
      <c r="A130" s="57"/>
      <c r="B130" s="57"/>
      <c r="C130" s="57"/>
      <c r="D130" s="57"/>
      <c r="E130" s="11"/>
      <c r="G130" s="11"/>
      <c r="H130" s="57"/>
      <c r="I130" s="57"/>
    </row>
    <row r="131" spans="1:9" x14ac:dyDescent="0.2">
      <c r="A131" s="57"/>
      <c r="B131" s="57"/>
      <c r="C131" s="57"/>
      <c r="D131" s="57"/>
      <c r="E131" s="11"/>
      <c r="G131" s="11"/>
      <c r="H131" s="57"/>
      <c r="I131" s="57"/>
    </row>
    <row r="132" spans="1:9" x14ac:dyDescent="0.2">
      <c r="A132" s="57"/>
      <c r="B132" s="57"/>
      <c r="C132" s="57"/>
      <c r="D132" s="57"/>
      <c r="E132" s="11"/>
      <c r="G132" s="11"/>
      <c r="H132" s="57"/>
      <c r="I132" s="57"/>
    </row>
    <row r="133" spans="1:9" x14ac:dyDescent="0.2">
      <c r="A133" s="57"/>
      <c r="B133" s="57"/>
      <c r="C133" s="57"/>
      <c r="D133" s="57"/>
      <c r="E133" s="11"/>
      <c r="G133" s="11"/>
      <c r="H133" s="57"/>
      <c r="I133" s="57"/>
    </row>
    <row r="134" spans="1:9" x14ac:dyDescent="0.2">
      <c r="A134" s="57"/>
      <c r="B134" s="57"/>
      <c r="C134" s="57"/>
      <c r="D134" s="57"/>
      <c r="E134" s="11"/>
      <c r="G134" s="11"/>
      <c r="H134" s="57"/>
      <c r="I134" s="57"/>
    </row>
    <row r="135" spans="1:9" x14ac:dyDescent="0.2">
      <c r="A135" s="57"/>
      <c r="B135" s="57"/>
      <c r="C135" s="57"/>
      <c r="D135" s="57"/>
      <c r="E135" s="11"/>
      <c r="G135" s="11"/>
      <c r="H135" s="57"/>
      <c r="I135" s="57"/>
    </row>
    <row r="136" spans="1:9" x14ac:dyDescent="0.2">
      <c r="A136" s="57"/>
      <c r="B136" s="57"/>
      <c r="C136" s="57"/>
      <c r="D136" s="57"/>
      <c r="E136" s="11"/>
      <c r="G136" s="11"/>
      <c r="H136" s="57"/>
      <c r="I136" s="57"/>
    </row>
    <row r="137" spans="1:9" x14ac:dyDescent="0.2">
      <c r="A137" s="57"/>
      <c r="B137" s="57"/>
      <c r="C137" s="57"/>
      <c r="D137" s="57"/>
      <c r="E137" s="11"/>
      <c r="G137" s="11"/>
      <c r="H137" s="57"/>
      <c r="I137" s="57"/>
    </row>
    <row r="138" spans="1:9" x14ac:dyDescent="0.2">
      <c r="A138" s="57"/>
      <c r="B138" s="57"/>
      <c r="C138" s="57"/>
      <c r="D138" s="57"/>
      <c r="E138" s="11"/>
      <c r="G138" s="11"/>
      <c r="H138" s="57"/>
      <c r="I138" s="57"/>
    </row>
    <row r="139" spans="1:9" x14ac:dyDescent="0.2">
      <c r="A139" s="57"/>
      <c r="B139" s="57"/>
      <c r="C139" s="57"/>
      <c r="D139" s="57"/>
      <c r="E139" s="11"/>
      <c r="G139" s="11"/>
      <c r="H139" s="57"/>
      <c r="I139" s="57"/>
    </row>
    <row r="140" spans="1:9" x14ac:dyDescent="0.2">
      <c r="A140" s="57"/>
      <c r="B140" s="57"/>
      <c r="C140" s="57"/>
      <c r="D140" s="57"/>
      <c r="E140" s="11"/>
      <c r="G140" s="11"/>
      <c r="H140" s="57"/>
      <c r="I140" s="57"/>
    </row>
    <row r="141" spans="1:9" x14ac:dyDescent="0.2">
      <c r="A141" s="57"/>
      <c r="B141" s="57"/>
      <c r="C141" s="57"/>
      <c r="D141" s="57"/>
      <c r="E141" s="11"/>
      <c r="G141" s="11"/>
      <c r="H141" s="57"/>
      <c r="I141" s="57"/>
    </row>
    <row r="142" spans="1:9" x14ac:dyDescent="0.2">
      <c r="A142" s="57"/>
      <c r="B142" s="57"/>
      <c r="C142" s="57"/>
      <c r="D142" s="57"/>
      <c r="E142" s="11"/>
      <c r="G142" s="11"/>
      <c r="H142" s="57"/>
      <c r="I142" s="57"/>
    </row>
    <row r="143" spans="1:9" x14ac:dyDescent="0.2">
      <c r="A143" s="57"/>
      <c r="B143" s="57"/>
      <c r="C143" s="57"/>
      <c r="D143" s="57"/>
      <c r="E143" s="11"/>
      <c r="G143" s="11"/>
      <c r="H143" s="57"/>
      <c r="I143" s="57"/>
    </row>
    <row r="144" spans="1:9" x14ac:dyDescent="0.2">
      <c r="A144" s="57"/>
      <c r="B144" s="57"/>
      <c r="C144" s="57"/>
      <c r="D144" s="57"/>
      <c r="E144" s="11"/>
      <c r="G144" s="11"/>
      <c r="H144" s="57"/>
      <c r="I144" s="57"/>
    </row>
    <row r="145" spans="1:9" x14ac:dyDescent="0.2">
      <c r="A145" s="57"/>
      <c r="B145" s="57"/>
      <c r="C145" s="57"/>
      <c r="D145" s="57"/>
      <c r="E145" s="11"/>
      <c r="G145" s="11"/>
      <c r="H145" s="57"/>
      <c r="I145" s="57"/>
    </row>
    <row r="146" spans="1:9" x14ac:dyDescent="0.2">
      <c r="A146" s="57"/>
      <c r="B146" s="57"/>
      <c r="C146" s="57"/>
      <c r="D146" s="57"/>
      <c r="E146" s="11"/>
      <c r="G146" s="11"/>
      <c r="H146" s="57"/>
      <c r="I146" s="57"/>
    </row>
    <row r="147" spans="1:9" x14ac:dyDescent="0.2">
      <c r="A147" s="57"/>
      <c r="B147" s="57"/>
      <c r="C147" s="57"/>
      <c r="D147" s="57"/>
      <c r="E147" s="11"/>
      <c r="G147" s="11"/>
      <c r="H147" s="57"/>
      <c r="I147" s="57"/>
    </row>
    <row r="148" spans="1:9" x14ac:dyDescent="0.2">
      <c r="A148" s="57"/>
      <c r="B148" s="57"/>
      <c r="C148" s="57"/>
      <c r="D148" s="57"/>
      <c r="E148" s="11"/>
      <c r="G148" s="11"/>
      <c r="H148" s="57"/>
      <c r="I148" s="57"/>
    </row>
    <row r="149" spans="1:9" x14ac:dyDescent="0.2">
      <c r="A149" s="57"/>
      <c r="B149" s="57"/>
      <c r="C149" s="57"/>
      <c r="D149" s="57"/>
      <c r="E149" s="11"/>
      <c r="G149" s="11"/>
      <c r="H149" s="57"/>
      <c r="I149" s="57"/>
    </row>
    <row r="150" spans="1:9" x14ac:dyDescent="0.2">
      <c r="A150" s="57"/>
      <c r="B150" s="57"/>
      <c r="C150" s="57"/>
      <c r="D150" s="57"/>
      <c r="E150" s="11"/>
      <c r="G150" s="11"/>
      <c r="H150" s="57"/>
      <c r="I150" s="57"/>
    </row>
    <row r="151" spans="1:9" x14ac:dyDescent="0.2">
      <c r="A151" s="57"/>
      <c r="B151" s="57"/>
      <c r="C151" s="57"/>
      <c r="D151" s="57"/>
      <c r="E151" s="11"/>
      <c r="G151" s="11"/>
      <c r="H151" s="57"/>
      <c r="I151" s="57"/>
    </row>
    <row r="152" spans="1:9" x14ac:dyDescent="0.2">
      <c r="A152" s="57"/>
      <c r="B152" s="57"/>
      <c r="C152" s="57"/>
      <c r="D152" s="57"/>
      <c r="E152" s="11"/>
      <c r="G152" s="11"/>
      <c r="H152" s="57"/>
      <c r="I152" s="57"/>
    </row>
    <row r="153" spans="1:9" x14ac:dyDescent="0.2">
      <c r="A153" s="57"/>
      <c r="B153" s="57"/>
      <c r="C153" s="57"/>
      <c r="D153" s="57"/>
      <c r="E153" s="11"/>
      <c r="G153" s="11"/>
      <c r="H153" s="57"/>
      <c r="I153" s="57"/>
    </row>
    <row r="154" spans="1:9" x14ac:dyDescent="0.2">
      <c r="A154" s="57"/>
      <c r="B154" s="57"/>
      <c r="C154" s="57"/>
      <c r="D154" s="57"/>
      <c r="E154" s="11"/>
      <c r="G154" s="11"/>
      <c r="H154" s="57"/>
      <c r="I154" s="57"/>
    </row>
    <row r="155" spans="1:9" x14ac:dyDescent="0.2">
      <c r="A155" s="57"/>
      <c r="B155" s="57"/>
      <c r="C155" s="57"/>
      <c r="D155" s="57"/>
      <c r="E155" s="11"/>
      <c r="G155" s="11"/>
      <c r="H155" s="57"/>
      <c r="I155" s="57"/>
    </row>
    <row r="156" spans="1:9" x14ac:dyDescent="0.2">
      <c r="A156" s="57"/>
      <c r="B156" s="57"/>
      <c r="C156" s="57"/>
      <c r="D156" s="57"/>
      <c r="E156" s="11"/>
      <c r="G156" s="11"/>
      <c r="H156" s="57"/>
      <c r="I156" s="57"/>
    </row>
    <row r="157" spans="1:9" x14ac:dyDescent="0.2">
      <c r="A157" s="57"/>
      <c r="B157" s="57"/>
      <c r="C157" s="57"/>
      <c r="D157" s="57"/>
      <c r="E157" s="11"/>
      <c r="G157" s="11"/>
      <c r="H157" s="57"/>
      <c r="I157" s="57"/>
    </row>
    <row r="158" spans="1:9" x14ac:dyDescent="0.2">
      <c r="A158" s="57"/>
      <c r="B158" s="57"/>
      <c r="C158" s="57"/>
      <c r="D158" s="57"/>
      <c r="E158" s="11"/>
      <c r="G158" s="11"/>
      <c r="H158" s="57"/>
      <c r="I158" s="57"/>
    </row>
    <row r="159" spans="1:9" x14ac:dyDescent="0.2">
      <c r="A159" s="57"/>
      <c r="B159" s="57"/>
      <c r="C159" s="57"/>
      <c r="D159" s="57"/>
      <c r="E159" s="11"/>
      <c r="G159" s="11"/>
      <c r="H159" s="57"/>
      <c r="I159" s="57"/>
    </row>
    <row r="160" spans="1:9" x14ac:dyDescent="0.2">
      <c r="A160" s="57"/>
      <c r="B160" s="57"/>
      <c r="C160" s="57"/>
      <c r="D160" s="57"/>
      <c r="E160" s="11"/>
      <c r="G160" s="11"/>
      <c r="H160" s="57"/>
      <c r="I160" s="57"/>
    </row>
    <row r="161" spans="1:9" x14ac:dyDescent="0.2">
      <c r="A161" s="57"/>
      <c r="B161" s="57"/>
      <c r="C161" s="57"/>
      <c r="D161" s="57"/>
      <c r="E161" s="11"/>
      <c r="G161" s="11"/>
      <c r="H161" s="57"/>
      <c r="I161" s="57"/>
    </row>
    <row r="162" spans="1:9" x14ac:dyDescent="0.2">
      <c r="A162" s="57"/>
      <c r="B162" s="57"/>
      <c r="C162" s="57"/>
      <c r="D162" s="57"/>
      <c r="E162" s="11"/>
      <c r="G162" s="11"/>
      <c r="H162" s="57"/>
      <c r="I162" s="57"/>
    </row>
    <row r="163" spans="1:9" x14ac:dyDescent="0.2">
      <c r="A163" s="57"/>
      <c r="B163" s="57"/>
      <c r="C163" s="57"/>
      <c r="D163" s="57"/>
      <c r="E163" s="11"/>
      <c r="G163" s="11"/>
      <c r="H163" s="57"/>
      <c r="I163" s="57"/>
    </row>
    <row r="164" spans="1:9" x14ac:dyDescent="0.2">
      <c r="A164" s="57"/>
      <c r="B164" s="57"/>
      <c r="C164" s="57"/>
      <c r="D164" s="57"/>
      <c r="E164" s="11"/>
      <c r="G164" s="11"/>
      <c r="H164" s="57"/>
      <c r="I164" s="57"/>
    </row>
    <row r="165" spans="1:9" x14ac:dyDescent="0.2">
      <c r="A165" s="57"/>
      <c r="B165" s="57"/>
      <c r="C165" s="57"/>
      <c r="D165" s="57"/>
      <c r="E165" s="11"/>
      <c r="G165" s="11"/>
      <c r="H165" s="57"/>
      <c r="I165" s="57"/>
    </row>
    <row r="166" spans="1:9" x14ac:dyDescent="0.2">
      <c r="A166" s="57"/>
      <c r="B166" s="57"/>
      <c r="C166" s="57"/>
      <c r="D166" s="57"/>
      <c r="E166" s="11"/>
      <c r="G166" s="11"/>
      <c r="H166" s="57"/>
      <c r="I166" s="57"/>
    </row>
    <row r="167" spans="1:9" x14ac:dyDescent="0.2">
      <c r="A167" s="57"/>
      <c r="B167" s="57"/>
      <c r="C167" s="57"/>
      <c r="D167" s="57"/>
      <c r="E167" s="11"/>
      <c r="G167" s="11"/>
      <c r="H167" s="57"/>
      <c r="I167" s="57"/>
    </row>
    <row r="168" spans="1:9" x14ac:dyDescent="0.2">
      <c r="A168" s="57"/>
      <c r="B168" s="57"/>
      <c r="C168" s="57"/>
      <c r="D168" s="57"/>
      <c r="E168" s="11"/>
      <c r="G168" s="11"/>
      <c r="H168" s="57"/>
      <c r="I168" s="57"/>
    </row>
    <row r="169" spans="1:9" x14ac:dyDescent="0.2">
      <c r="A169" s="57"/>
      <c r="B169" s="57"/>
      <c r="C169" s="57"/>
      <c r="D169" s="57"/>
      <c r="E169" s="11"/>
      <c r="G169" s="11"/>
      <c r="H169" s="57"/>
      <c r="I169" s="57"/>
    </row>
    <row r="170" spans="1:9" x14ac:dyDescent="0.2">
      <c r="A170" s="57"/>
      <c r="B170" s="57"/>
      <c r="C170" s="57"/>
      <c r="D170" s="57"/>
      <c r="E170" s="11"/>
      <c r="G170" s="11"/>
      <c r="H170" s="57"/>
      <c r="I170" s="57"/>
    </row>
    <row r="171" spans="1:9" x14ac:dyDescent="0.2">
      <c r="A171" s="57"/>
      <c r="B171" s="57"/>
      <c r="C171" s="57"/>
      <c r="D171" s="57"/>
      <c r="E171" s="11"/>
      <c r="G171" s="11"/>
      <c r="H171" s="57"/>
      <c r="I171" s="57"/>
    </row>
    <row r="172" spans="1:9" x14ac:dyDescent="0.2">
      <c r="A172" s="57"/>
      <c r="B172" s="57"/>
      <c r="C172" s="57"/>
      <c r="D172" s="57"/>
      <c r="E172" s="11"/>
      <c r="G172" s="11"/>
      <c r="H172" s="57"/>
      <c r="I172" s="57"/>
    </row>
    <row r="173" spans="1:9" x14ac:dyDescent="0.2">
      <c r="A173" s="57"/>
      <c r="B173" s="57"/>
      <c r="C173" s="57"/>
      <c r="D173" s="57"/>
      <c r="E173" s="11"/>
      <c r="G173" s="11"/>
      <c r="H173" s="57"/>
      <c r="I173" s="57"/>
    </row>
    <row r="174" spans="1:9" x14ac:dyDescent="0.2">
      <c r="A174" s="57"/>
      <c r="B174" s="57"/>
      <c r="C174" s="57"/>
      <c r="D174" s="57"/>
      <c r="E174" s="11"/>
      <c r="G174" s="11"/>
      <c r="H174" s="57"/>
      <c r="I174" s="57"/>
    </row>
    <row r="175" spans="1:9" x14ac:dyDescent="0.2">
      <c r="A175" s="57"/>
      <c r="B175" s="57"/>
      <c r="C175" s="57"/>
      <c r="D175" s="57"/>
      <c r="E175" s="11"/>
      <c r="G175" s="11"/>
      <c r="H175" s="57"/>
      <c r="I175" s="57"/>
    </row>
    <row r="176" spans="1:9" x14ac:dyDescent="0.2">
      <c r="A176" s="57"/>
      <c r="B176" s="57"/>
      <c r="C176" s="57"/>
      <c r="D176" s="57"/>
      <c r="E176" s="11"/>
      <c r="G176" s="11"/>
      <c r="H176" s="57"/>
      <c r="I176" s="57"/>
    </row>
    <row r="177" spans="1:9" x14ac:dyDescent="0.2">
      <c r="A177" s="57"/>
      <c r="B177" s="57"/>
      <c r="C177" s="57"/>
      <c r="D177" s="57"/>
      <c r="E177" s="11"/>
      <c r="G177" s="11"/>
      <c r="H177" s="57"/>
      <c r="I177" s="57"/>
    </row>
    <row r="178" spans="1:9" x14ac:dyDescent="0.2">
      <c r="A178" s="57"/>
      <c r="B178" s="57"/>
      <c r="C178" s="57"/>
      <c r="D178" s="57"/>
      <c r="E178" s="11"/>
      <c r="G178" s="11"/>
      <c r="H178" s="57"/>
      <c r="I178" s="57"/>
    </row>
    <row r="179" spans="1:9" x14ac:dyDescent="0.2">
      <c r="A179" s="57"/>
      <c r="B179" s="57"/>
      <c r="C179" s="57"/>
      <c r="D179" s="57"/>
      <c r="E179" s="11"/>
      <c r="G179" s="11"/>
      <c r="H179" s="57"/>
      <c r="I179" s="57"/>
    </row>
    <row r="180" spans="1:9" x14ac:dyDescent="0.2">
      <c r="A180" s="57"/>
      <c r="B180" s="57"/>
      <c r="C180" s="57"/>
      <c r="D180" s="57"/>
      <c r="E180" s="11"/>
      <c r="G180" s="11"/>
      <c r="H180" s="57"/>
      <c r="I180" s="57"/>
    </row>
    <row r="181" spans="1:9" x14ac:dyDescent="0.2">
      <c r="A181" s="57"/>
      <c r="B181" s="57"/>
      <c r="C181" s="57"/>
      <c r="D181" s="57"/>
      <c r="E181" s="11"/>
      <c r="G181" s="11"/>
      <c r="H181" s="57"/>
      <c r="I181" s="57"/>
    </row>
    <row r="182" spans="1:9" x14ac:dyDescent="0.2">
      <c r="A182" s="57"/>
      <c r="B182" s="57"/>
      <c r="C182" s="57"/>
      <c r="D182" s="57"/>
      <c r="E182" s="11"/>
      <c r="G182" s="11"/>
      <c r="H182" s="57"/>
      <c r="I182" s="57"/>
    </row>
    <row r="183" spans="1:9" x14ac:dyDescent="0.2">
      <c r="A183" s="57"/>
      <c r="B183" s="57"/>
      <c r="C183" s="57"/>
      <c r="D183" s="57"/>
      <c r="E183" s="11"/>
      <c r="G183" s="11"/>
      <c r="H183" s="57"/>
      <c r="I183" s="57"/>
    </row>
    <row r="184" spans="1:9" x14ac:dyDescent="0.2">
      <c r="A184" s="57"/>
      <c r="B184" s="57"/>
      <c r="C184" s="57"/>
      <c r="D184" s="57"/>
      <c r="E184" s="11"/>
      <c r="G184" s="11"/>
      <c r="H184" s="57"/>
      <c r="I184" s="57"/>
    </row>
    <row r="185" spans="1:9" x14ac:dyDescent="0.2">
      <c r="A185" s="57"/>
      <c r="B185" s="57"/>
      <c r="C185" s="57"/>
      <c r="D185" s="57"/>
      <c r="E185" s="11"/>
      <c r="G185" s="11"/>
      <c r="H185" s="57"/>
      <c r="I185" s="57"/>
    </row>
    <row r="186" spans="1:9" x14ac:dyDescent="0.2">
      <c r="A186" s="57"/>
      <c r="B186" s="57"/>
      <c r="C186" s="57"/>
      <c r="D186" s="57"/>
      <c r="E186" s="11"/>
      <c r="G186" s="11"/>
      <c r="H186" s="57"/>
      <c r="I186" s="57"/>
    </row>
    <row r="187" spans="1:9" x14ac:dyDescent="0.2">
      <c r="A187" s="57"/>
      <c r="B187" s="57"/>
      <c r="C187" s="57"/>
      <c r="D187" s="57"/>
      <c r="E187" s="11"/>
      <c r="G187" s="11"/>
      <c r="H187" s="57"/>
      <c r="I187" s="57"/>
    </row>
    <row r="188" spans="1:9" x14ac:dyDescent="0.2">
      <c r="A188" s="57"/>
      <c r="B188" s="57"/>
      <c r="C188" s="57"/>
      <c r="D188" s="57"/>
      <c r="E188" s="11"/>
      <c r="G188" s="11"/>
      <c r="H188" s="57"/>
      <c r="I188" s="57"/>
    </row>
    <row r="189" spans="1:9" x14ac:dyDescent="0.2">
      <c r="A189" s="57"/>
      <c r="B189" s="57"/>
      <c r="C189" s="57"/>
      <c r="D189" s="57"/>
      <c r="E189" s="11"/>
      <c r="G189" s="11"/>
      <c r="H189" s="57"/>
      <c r="I189" s="57"/>
    </row>
    <row r="190" spans="1:9" x14ac:dyDescent="0.2">
      <c r="A190" s="57"/>
      <c r="B190" s="57"/>
      <c r="C190" s="57"/>
      <c r="D190" s="57"/>
      <c r="E190" s="11"/>
      <c r="G190" s="11"/>
      <c r="H190" s="57"/>
      <c r="I190" s="57"/>
    </row>
    <row r="191" spans="1:9" x14ac:dyDescent="0.2">
      <c r="A191" s="57"/>
      <c r="B191" s="57"/>
      <c r="C191" s="57"/>
      <c r="D191" s="57"/>
      <c r="E191" s="11"/>
      <c r="G191" s="11"/>
      <c r="H191" s="57"/>
      <c r="I191" s="57"/>
    </row>
    <row r="192" spans="1:9" x14ac:dyDescent="0.2">
      <c r="A192" s="57"/>
      <c r="B192" s="57"/>
      <c r="C192" s="57"/>
      <c r="D192" s="57"/>
      <c r="E192" s="11"/>
      <c r="G192" s="11"/>
      <c r="H192" s="57"/>
      <c r="I192" s="57"/>
    </row>
    <row r="193" spans="1:9" x14ac:dyDescent="0.2">
      <c r="A193" s="57"/>
      <c r="B193" s="57"/>
      <c r="C193" s="57"/>
      <c r="D193" s="57"/>
      <c r="E193" s="11"/>
      <c r="G193" s="11"/>
      <c r="H193" s="57"/>
      <c r="I193" s="57"/>
    </row>
    <row r="194" spans="1:9" x14ac:dyDescent="0.2">
      <c r="A194" s="57"/>
      <c r="B194" s="57"/>
      <c r="C194" s="57"/>
      <c r="D194" s="57"/>
      <c r="E194" s="11"/>
      <c r="G194" s="11"/>
      <c r="H194" s="57"/>
      <c r="I194" s="57"/>
    </row>
    <row r="195" spans="1:9" x14ac:dyDescent="0.2">
      <c r="A195" s="57"/>
      <c r="B195" s="57"/>
      <c r="C195" s="57"/>
      <c r="D195" s="57"/>
      <c r="E195" s="11"/>
      <c r="G195" s="11"/>
      <c r="H195" s="57"/>
      <c r="I195" s="57"/>
    </row>
  </sheetData>
  <mergeCells count="4">
    <mergeCell ref="A1:G1"/>
    <mergeCell ref="A46:B46"/>
    <mergeCell ref="A47:B47"/>
    <mergeCell ref="A48:B48"/>
  </mergeCells>
  <conditionalFormatting sqref="F2:F3">
    <cfRule type="cellIs" dxfId="104" priority="2" stopIfTrue="1" operator="between">
      <formula>0.009</formula>
      <formula>-0.009</formula>
    </cfRule>
  </conditionalFormatting>
  <conditionalFormatting sqref="F5:F65538">
    <cfRule type="cellIs" dxfId="103"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26"/>
  <sheetViews>
    <sheetView workbookViewId="0">
      <selection sqref="A1:G1"/>
    </sheetView>
  </sheetViews>
  <sheetFormatPr defaultColWidth="9.28515625" defaultRowHeight="11.25" x14ac:dyDescent="0.2"/>
  <cols>
    <col min="1" max="1" width="38.7109375" style="7" bestFit="1" customWidth="1"/>
    <col min="2" max="2" width="51.7109375" style="7" bestFit="1" customWidth="1"/>
    <col min="3" max="3" width="24.7109375" style="7" bestFit="1" customWidth="1"/>
    <col min="4" max="4" width="15.42578125" style="7" bestFit="1" customWidth="1"/>
    <col min="5" max="5" width="26.7109375" style="10" customWidth="1"/>
    <col min="6" max="6" width="13.5703125" style="11" bestFit="1" customWidth="1"/>
    <col min="7" max="7" width="4.5703125" style="10" bestFit="1" customWidth="1"/>
    <col min="8" max="16384" width="9.28515625" style="7"/>
  </cols>
  <sheetData>
    <row r="1" spans="1:7" s="1" customFormat="1" ht="15" x14ac:dyDescent="0.2">
      <c r="A1" s="110" t="s">
        <v>1350</v>
      </c>
      <c r="B1" s="111"/>
      <c r="C1" s="111"/>
      <c r="D1" s="111"/>
      <c r="E1" s="111"/>
      <c r="F1" s="111"/>
      <c r="G1" s="111"/>
    </row>
    <row r="2" spans="1:7" s="1" customFormat="1" ht="12" x14ac:dyDescent="0.2">
      <c r="E2" s="5"/>
      <c r="F2" s="9"/>
      <c r="G2" s="10"/>
    </row>
    <row r="3" spans="1:7" s="1" customFormat="1" ht="12" x14ac:dyDescent="0.2">
      <c r="A3" s="8" t="s">
        <v>7</v>
      </c>
      <c r="B3" s="2"/>
      <c r="C3" s="3"/>
      <c r="D3" s="3"/>
      <c r="E3" s="4"/>
      <c r="F3" s="9"/>
      <c r="G3" s="10"/>
    </row>
    <row r="4" spans="1:7" s="1" customFormat="1" ht="33.75" x14ac:dyDescent="0.2">
      <c r="A4" s="6" t="s">
        <v>2</v>
      </c>
      <c r="B4" s="6" t="s">
        <v>0</v>
      </c>
      <c r="C4" s="13" t="s">
        <v>1032</v>
      </c>
      <c r="D4" s="13" t="s">
        <v>1</v>
      </c>
      <c r="E4" s="52" t="s">
        <v>6</v>
      </c>
      <c r="F4" s="12" t="s">
        <v>3</v>
      </c>
      <c r="G4" s="12" t="s">
        <v>5</v>
      </c>
    </row>
    <row r="5" spans="1:7" x14ac:dyDescent="0.2">
      <c r="A5" s="16" t="s">
        <v>19</v>
      </c>
      <c r="B5" s="17"/>
      <c r="C5" s="17"/>
      <c r="D5" s="17"/>
      <c r="E5" s="18"/>
      <c r="F5" s="19"/>
      <c r="G5" s="18"/>
    </row>
    <row r="6" spans="1:7" x14ac:dyDescent="0.2">
      <c r="A6" s="20" t="s">
        <v>20</v>
      </c>
      <c r="B6" s="21"/>
      <c r="C6" s="21"/>
      <c r="D6" s="21"/>
      <c r="E6" s="22"/>
      <c r="F6" s="23"/>
      <c r="G6" s="22"/>
    </row>
    <row r="7" spans="1:7" x14ac:dyDescent="0.2">
      <c r="A7" s="21" t="s">
        <v>65</v>
      </c>
      <c r="B7" s="21" t="s">
        <v>64</v>
      </c>
      <c r="C7" s="21" t="s">
        <v>21</v>
      </c>
      <c r="D7" s="24">
        <v>3500</v>
      </c>
      <c r="E7" s="22">
        <v>3567.3316574999999</v>
      </c>
      <c r="F7" s="23">
        <v>9.0258950912691098</v>
      </c>
      <c r="G7" s="22">
        <v>6.6849999999999996</v>
      </c>
    </row>
    <row r="8" spans="1:7" x14ac:dyDescent="0.2">
      <c r="A8" s="21" t="s">
        <v>23</v>
      </c>
      <c r="B8" s="21" t="s">
        <v>22</v>
      </c>
      <c r="C8" s="21" t="s">
        <v>24</v>
      </c>
      <c r="D8" s="24">
        <v>2627</v>
      </c>
      <c r="E8" s="22">
        <v>2754.4121270000001</v>
      </c>
      <c r="F8" s="23">
        <v>6.9690842577401702</v>
      </c>
      <c r="G8" s="22">
        <v>8.3815000000000008</v>
      </c>
    </row>
    <row r="9" spans="1:7" x14ac:dyDescent="0.2">
      <c r="A9" s="21" t="s">
        <v>1351</v>
      </c>
      <c r="B9" s="21" t="s">
        <v>1352</v>
      </c>
      <c r="C9" s="21" t="s">
        <v>1258</v>
      </c>
      <c r="D9" s="24">
        <v>2500</v>
      </c>
      <c r="E9" s="22">
        <v>2629.1471233000002</v>
      </c>
      <c r="F9" s="23">
        <v>6.6521446259493899</v>
      </c>
      <c r="G9" s="22">
        <v>6.625</v>
      </c>
    </row>
    <row r="10" spans="1:7" x14ac:dyDescent="0.2">
      <c r="A10" s="21" t="s">
        <v>1353</v>
      </c>
      <c r="B10" s="21" t="s">
        <v>1444</v>
      </c>
      <c r="C10" s="21" t="s">
        <v>59</v>
      </c>
      <c r="D10" s="24">
        <v>2500</v>
      </c>
      <c r="E10" s="22">
        <v>2620.6109246999999</v>
      </c>
      <c r="F10" s="23">
        <v>6.63054673698388</v>
      </c>
      <c r="G10" s="22">
        <v>6.44</v>
      </c>
    </row>
    <row r="11" spans="1:7" x14ac:dyDescent="0.2">
      <c r="A11" s="21" t="s">
        <v>1354</v>
      </c>
      <c r="B11" s="21" t="s">
        <v>1355</v>
      </c>
      <c r="C11" s="21" t="s">
        <v>21</v>
      </c>
      <c r="D11" s="24">
        <v>2500</v>
      </c>
      <c r="E11" s="22">
        <v>2620.3302397000002</v>
      </c>
      <c r="F11" s="23">
        <v>6.6298365609736498</v>
      </c>
      <c r="G11" s="22">
        <v>6.4748999999999999</v>
      </c>
    </row>
    <row r="12" spans="1:7" x14ac:dyDescent="0.2">
      <c r="A12" s="21" t="s">
        <v>1356</v>
      </c>
      <c r="B12" s="21" t="s">
        <v>1357</v>
      </c>
      <c r="C12" s="21" t="s">
        <v>59</v>
      </c>
      <c r="D12" s="24">
        <v>2500</v>
      </c>
      <c r="E12" s="22">
        <v>2620.2647944999999</v>
      </c>
      <c r="F12" s="23">
        <v>6.6296709746009403</v>
      </c>
      <c r="G12" s="22">
        <v>6.67</v>
      </c>
    </row>
    <row r="13" spans="1:7" x14ac:dyDescent="0.2">
      <c r="A13" s="21" t="s">
        <v>1263</v>
      </c>
      <c r="B13" s="21" t="s">
        <v>1264</v>
      </c>
      <c r="C13" s="21" t="s">
        <v>21</v>
      </c>
      <c r="D13" s="24">
        <v>250</v>
      </c>
      <c r="E13" s="22">
        <v>2573.4297603</v>
      </c>
      <c r="F13" s="23">
        <v>6.5111711697407797</v>
      </c>
      <c r="G13" s="22">
        <v>6.66</v>
      </c>
    </row>
    <row r="14" spans="1:7" x14ac:dyDescent="0.2">
      <c r="A14" s="21" t="s">
        <v>1358</v>
      </c>
      <c r="B14" s="21" t="s">
        <v>1359</v>
      </c>
      <c r="C14" s="21" t="s">
        <v>21</v>
      </c>
      <c r="D14" s="24">
        <v>250</v>
      </c>
      <c r="E14" s="22">
        <v>2540.5085273999998</v>
      </c>
      <c r="F14" s="23">
        <v>6.4278754117458901</v>
      </c>
      <c r="G14" s="22">
        <v>6.82</v>
      </c>
    </row>
    <row r="15" spans="1:7" x14ac:dyDescent="0.2">
      <c r="A15" s="21" t="s">
        <v>1360</v>
      </c>
      <c r="B15" s="21" t="s">
        <v>1361</v>
      </c>
      <c r="C15" s="21" t="s">
        <v>21</v>
      </c>
      <c r="D15" s="24">
        <v>250</v>
      </c>
      <c r="E15" s="22">
        <v>2504.7803767</v>
      </c>
      <c r="F15" s="23">
        <v>6.3374777221043104</v>
      </c>
      <c r="G15" s="22">
        <v>7.06</v>
      </c>
    </row>
    <row r="16" spans="1:7" x14ac:dyDescent="0.2">
      <c r="A16" s="21" t="s">
        <v>26</v>
      </c>
      <c r="B16" s="21" t="s">
        <v>25</v>
      </c>
      <c r="C16" s="21" t="s">
        <v>24</v>
      </c>
      <c r="D16" s="24">
        <v>1660</v>
      </c>
      <c r="E16" s="22">
        <v>1735.7209</v>
      </c>
      <c r="F16" s="23">
        <v>4.3916395376880404</v>
      </c>
      <c r="G16" s="22">
        <v>8.3263999999999996</v>
      </c>
    </row>
    <row r="17" spans="1:9" x14ac:dyDescent="0.2">
      <c r="A17" s="21" t="s">
        <v>67</v>
      </c>
      <c r="B17" s="21" t="s">
        <v>66</v>
      </c>
      <c r="C17" s="21" t="s">
        <v>21</v>
      </c>
      <c r="D17" s="24">
        <v>1000</v>
      </c>
      <c r="E17" s="22">
        <v>1035.8243014</v>
      </c>
      <c r="F17" s="23">
        <v>2.6207940205861</v>
      </c>
      <c r="G17" s="22">
        <v>7.6048999999999998</v>
      </c>
    </row>
    <row r="18" spans="1:9" x14ac:dyDescent="0.2">
      <c r="A18" s="20" t="s">
        <v>27</v>
      </c>
      <c r="B18" s="20"/>
      <c r="C18" s="20"/>
      <c r="D18" s="20"/>
      <c r="E18" s="25">
        <f>SUM(E6:E17)</f>
        <v>27202.360732500005</v>
      </c>
      <c r="F18" s="26">
        <f>SUM(F6:F17)</f>
        <v>68.826136109382261</v>
      </c>
      <c r="G18" s="25"/>
      <c r="H18" s="14"/>
      <c r="I18" s="14"/>
    </row>
    <row r="19" spans="1:9" x14ac:dyDescent="0.2">
      <c r="A19" s="21"/>
      <c r="B19" s="21"/>
      <c r="C19" s="21"/>
      <c r="D19" s="21"/>
      <c r="E19" s="22"/>
      <c r="F19" s="23"/>
      <c r="G19" s="22"/>
    </row>
    <row r="20" spans="1:9" x14ac:dyDescent="0.2">
      <c r="A20" s="20" t="s">
        <v>28</v>
      </c>
      <c r="B20" s="21"/>
      <c r="C20" s="21"/>
      <c r="D20" s="21"/>
      <c r="E20" s="22"/>
      <c r="F20" s="23"/>
      <c r="G20" s="22"/>
    </row>
    <row r="21" spans="1:9" x14ac:dyDescent="0.2">
      <c r="A21" s="20" t="s">
        <v>29</v>
      </c>
      <c r="B21" s="21"/>
      <c r="C21" s="21"/>
      <c r="D21" s="21"/>
      <c r="E21" s="22"/>
      <c r="F21" s="23"/>
      <c r="G21" s="22"/>
    </row>
    <row r="22" spans="1:9" x14ac:dyDescent="0.2">
      <c r="A22" s="21" t="s">
        <v>1318</v>
      </c>
      <c r="B22" s="21" t="s">
        <v>1319</v>
      </c>
      <c r="C22" s="21" t="s">
        <v>32</v>
      </c>
      <c r="D22" s="24">
        <v>600</v>
      </c>
      <c r="E22" s="22">
        <v>2927.4029999999998</v>
      </c>
      <c r="F22" s="23">
        <v>7.4067776435408303</v>
      </c>
      <c r="G22" s="22">
        <v>6.0750000000000002</v>
      </c>
    </row>
    <row r="23" spans="1:9" x14ac:dyDescent="0.2">
      <c r="A23" s="21" t="s">
        <v>1142</v>
      </c>
      <c r="B23" s="21" t="s">
        <v>1143</v>
      </c>
      <c r="C23" s="21" t="s">
        <v>31</v>
      </c>
      <c r="D23" s="24">
        <v>500</v>
      </c>
      <c r="E23" s="22">
        <v>2461.9549999999999</v>
      </c>
      <c r="F23" s="23">
        <v>6.2291229644171198</v>
      </c>
      <c r="G23" s="22">
        <v>6.0650000000000004</v>
      </c>
    </row>
    <row r="24" spans="1:9" x14ac:dyDescent="0.2">
      <c r="A24" s="20" t="s">
        <v>27</v>
      </c>
      <c r="B24" s="20"/>
      <c r="C24" s="20"/>
      <c r="D24" s="20"/>
      <c r="E24" s="25">
        <f>SUM(E21:E23)</f>
        <v>5389.3580000000002</v>
      </c>
      <c r="F24" s="26">
        <f>SUM(F21:F23)</f>
        <v>13.63590060795795</v>
      </c>
      <c r="G24" s="25"/>
      <c r="H24" s="14"/>
      <c r="I24" s="14"/>
    </row>
    <row r="25" spans="1:9" x14ac:dyDescent="0.2">
      <c r="A25" s="21"/>
      <c r="B25" s="21"/>
      <c r="C25" s="21"/>
      <c r="D25" s="21"/>
      <c r="E25" s="22"/>
      <c r="F25" s="23"/>
      <c r="G25" s="22"/>
    </row>
    <row r="26" spans="1:9" x14ac:dyDescent="0.2">
      <c r="A26" s="20" t="s">
        <v>34</v>
      </c>
      <c r="B26" s="21"/>
      <c r="C26" s="21"/>
      <c r="D26" s="21"/>
      <c r="E26" s="22"/>
      <c r="F26" s="23"/>
      <c r="G26" s="22"/>
    </row>
    <row r="27" spans="1:9" x14ac:dyDescent="0.2">
      <c r="A27" s="21" t="s">
        <v>1238</v>
      </c>
      <c r="B27" s="21" t="s">
        <v>1239</v>
      </c>
      <c r="C27" s="21" t="s">
        <v>35</v>
      </c>
      <c r="D27" s="24">
        <v>2500000</v>
      </c>
      <c r="E27" s="22">
        <v>2524.4675000000002</v>
      </c>
      <c r="F27" s="23">
        <v>6.3872891572651298</v>
      </c>
      <c r="G27" s="22">
        <v>6.9991339549999996</v>
      </c>
    </row>
    <row r="28" spans="1:9" x14ac:dyDescent="0.2">
      <c r="A28" s="21" t="s">
        <v>1362</v>
      </c>
      <c r="B28" s="21" t="s">
        <v>1363</v>
      </c>
      <c r="C28" s="21" t="s">
        <v>35</v>
      </c>
      <c r="D28" s="24">
        <v>1500000</v>
      </c>
      <c r="E28" s="22">
        <v>1548.9026667000001</v>
      </c>
      <c r="F28" s="23">
        <v>3.91896081398234</v>
      </c>
      <c r="G28" s="22">
        <v>6.2303002650000003</v>
      </c>
    </row>
    <row r="29" spans="1:9" x14ac:dyDescent="0.2">
      <c r="A29" s="21" t="s">
        <v>1364</v>
      </c>
      <c r="B29" s="21" t="s">
        <v>1365</v>
      </c>
      <c r="C29" s="21" t="s">
        <v>35</v>
      </c>
      <c r="D29" s="24">
        <v>1000000</v>
      </c>
      <c r="E29" s="22">
        <v>1029.4676667000001</v>
      </c>
      <c r="F29" s="23">
        <v>2.60471076188065</v>
      </c>
      <c r="G29" s="22">
        <v>6.2559128050000004</v>
      </c>
    </row>
    <row r="30" spans="1:9" x14ac:dyDescent="0.2">
      <c r="A30" s="21" t="s">
        <v>1366</v>
      </c>
      <c r="B30" s="21" t="s">
        <v>1367</v>
      </c>
      <c r="C30" s="21" t="s">
        <v>35</v>
      </c>
      <c r="D30" s="24">
        <v>500000</v>
      </c>
      <c r="E30" s="22">
        <v>512.77138890000003</v>
      </c>
      <c r="F30" s="23">
        <v>1.29739009611997</v>
      </c>
      <c r="G30" s="22">
        <v>6.008539055</v>
      </c>
    </row>
    <row r="31" spans="1:9" x14ac:dyDescent="0.2">
      <c r="A31" s="21" t="s">
        <v>1243</v>
      </c>
      <c r="B31" s="21" t="s">
        <v>1446</v>
      </c>
      <c r="C31" s="21" t="s">
        <v>35</v>
      </c>
      <c r="D31" s="24">
        <v>400000</v>
      </c>
      <c r="E31" s="22">
        <v>420.24486669999999</v>
      </c>
      <c r="F31" s="23">
        <v>1.0632838333110799</v>
      </c>
      <c r="G31" s="22">
        <v>6.6532638986825603</v>
      </c>
    </row>
    <row r="32" spans="1:9" x14ac:dyDescent="0.2">
      <c r="A32" s="20" t="s">
        <v>27</v>
      </c>
      <c r="B32" s="20"/>
      <c r="C32" s="20"/>
      <c r="D32" s="20"/>
      <c r="E32" s="25">
        <f>SUM(E27:E31)</f>
        <v>6035.8540890000004</v>
      </c>
      <c r="F32" s="26">
        <f>SUM(F27:F31)</f>
        <v>15.271634662559169</v>
      </c>
      <c r="G32" s="25"/>
      <c r="H32" s="14"/>
      <c r="I32" s="14"/>
    </row>
    <row r="33" spans="1:9" x14ac:dyDescent="0.2">
      <c r="A33" s="21"/>
      <c r="B33" s="21"/>
      <c r="C33" s="21"/>
      <c r="D33" s="21"/>
      <c r="E33" s="22"/>
      <c r="F33" s="23"/>
      <c r="G33" s="22"/>
    </row>
    <row r="34" spans="1:9" x14ac:dyDescent="0.2">
      <c r="A34" s="20" t="s">
        <v>1438</v>
      </c>
      <c r="B34" s="21"/>
      <c r="C34" s="21"/>
      <c r="D34" s="21"/>
      <c r="E34" s="22"/>
      <c r="F34" s="23"/>
      <c r="G34" s="22"/>
    </row>
    <row r="35" spans="1:9" x14ac:dyDescent="0.2">
      <c r="A35" s="21" t="s">
        <v>1080</v>
      </c>
      <c r="B35" s="21" t="s">
        <v>1081</v>
      </c>
      <c r="C35" s="21" t="s">
        <v>1082</v>
      </c>
      <c r="D35" s="24">
        <v>681.13800000000003</v>
      </c>
      <c r="E35" s="22">
        <v>77.551202000000004</v>
      </c>
      <c r="F35" s="23">
        <v>0.19621641065590201</v>
      </c>
      <c r="G35" s="22">
        <v>5.62</v>
      </c>
    </row>
    <row r="36" spans="1:9" x14ac:dyDescent="0.2">
      <c r="A36" s="20" t="s">
        <v>27</v>
      </c>
      <c r="B36" s="20"/>
      <c r="C36" s="20"/>
      <c r="D36" s="20"/>
      <c r="E36" s="25">
        <f>SUM(E35:E35)</f>
        <v>77.551202000000004</v>
      </c>
      <c r="F36" s="26">
        <f>SUM(F35:F35)</f>
        <v>0.19621641065590201</v>
      </c>
      <c r="G36" s="25"/>
      <c r="H36" s="14"/>
      <c r="I36" s="14"/>
    </row>
    <row r="37" spans="1:9" x14ac:dyDescent="0.2">
      <c r="A37" s="21"/>
      <c r="B37" s="21"/>
      <c r="C37" s="21"/>
      <c r="D37" s="21"/>
      <c r="E37" s="22"/>
      <c r="F37" s="23"/>
      <c r="G37" s="22"/>
    </row>
    <row r="38" spans="1:9" x14ac:dyDescent="0.2">
      <c r="A38" s="20" t="s">
        <v>37</v>
      </c>
      <c r="B38" s="20"/>
      <c r="C38" s="20"/>
      <c r="D38" s="20"/>
      <c r="E38" s="25">
        <f>E18+E24+E32+E36</f>
        <v>38705.124023500008</v>
      </c>
      <c r="F38" s="26">
        <f>F18+F24+F32+F36</f>
        <v>97.929887790555284</v>
      </c>
      <c r="G38" s="25"/>
      <c r="H38" s="14"/>
      <c r="I38" s="14"/>
    </row>
    <row r="39" spans="1:9" x14ac:dyDescent="0.2">
      <c r="A39" s="20"/>
      <c r="B39" s="20"/>
      <c r="C39" s="20"/>
      <c r="D39" s="20"/>
      <c r="E39" s="25"/>
      <c r="F39" s="26"/>
      <c r="G39" s="25"/>
      <c r="H39" s="14"/>
      <c r="I39" s="14"/>
    </row>
    <row r="40" spans="1:9" x14ac:dyDescent="0.2">
      <c r="A40" s="20" t="s">
        <v>337</v>
      </c>
      <c r="B40" s="20"/>
      <c r="C40" s="20"/>
      <c r="D40" s="20"/>
      <c r="E40" s="25">
        <v>4.1541091100000012</v>
      </c>
      <c r="F40" s="26">
        <f>+E40/E44*100</f>
        <v>1.051053185529198E-2</v>
      </c>
      <c r="G40" s="25"/>
      <c r="H40" s="14"/>
      <c r="I40" s="14"/>
    </row>
    <row r="41" spans="1:9" x14ac:dyDescent="0.2">
      <c r="A41" s="20"/>
      <c r="B41" s="20"/>
      <c r="C41" s="20"/>
      <c r="D41" s="20"/>
      <c r="E41" s="25"/>
      <c r="F41" s="26"/>
      <c r="G41" s="25"/>
      <c r="H41" s="14"/>
      <c r="I41" s="14"/>
    </row>
    <row r="42" spans="1:9" x14ac:dyDescent="0.2">
      <c r="A42" s="20" t="s">
        <v>39</v>
      </c>
      <c r="B42" s="20"/>
      <c r="C42" s="20"/>
      <c r="D42" s="20"/>
      <c r="E42" s="25">
        <f>E44-(E18+E24+E32+E36+E40)</f>
        <v>814.02256418998877</v>
      </c>
      <c r="F42" s="26">
        <f>F44-(F18+F24+F32+F36+F40)</f>
        <v>2.059601677589427</v>
      </c>
      <c r="G42" s="25"/>
      <c r="H42" s="14"/>
      <c r="I42" s="14"/>
    </row>
    <row r="43" spans="1:9" x14ac:dyDescent="0.2">
      <c r="A43" s="20"/>
      <c r="B43" s="20"/>
      <c r="C43" s="20"/>
      <c r="D43" s="20"/>
      <c r="E43" s="25"/>
      <c r="F43" s="26"/>
      <c r="G43" s="25"/>
      <c r="H43" s="14"/>
      <c r="I43" s="14"/>
    </row>
    <row r="44" spans="1:9" x14ac:dyDescent="0.2">
      <c r="A44" s="27" t="s">
        <v>38</v>
      </c>
      <c r="B44" s="27"/>
      <c r="C44" s="27"/>
      <c r="D44" s="27"/>
      <c r="E44" s="28">
        <v>39523.300696799997</v>
      </c>
      <c r="F44" s="29">
        <v>100</v>
      </c>
      <c r="G44" s="28"/>
      <c r="H44" s="14"/>
      <c r="I44" s="14"/>
    </row>
    <row r="46" spans="1:9" x14ac:dyDescent="0.2">
      <c r="A46" s="73" t="s">
        <v>1244</v>
      </c>
      <c r="B46" s="73"/>
      <c r="C46" s="73"/>
      <c r="D46" s="73"/>
      <c r="E46" s="74"/>
      <c r="F46" s="74"/>
      <c r="G46" s="74"/>
    </row>
    <row r="47" spans="1:9" x14ac:dyDescent="0.2">
      <c r="A47" s="75"/>
      <c r="B47" s="75"/>
      <c r="C47" s="75"/>
      <c r="D47" s="75"/>
      <c r="E47" s="26"/>
      <c r="F47" s="26"/>
      <c r="G47" s="26"/>
    </row>
    <row r="48" spans="1:9" x14ac:dyDescent="0.2">
      <c r="A48" s="76" t="s">
        <v>1245</v>
      </c>
      <c r="B48" s="77"/>
      <c r="C48" s="77"/>
      <c r="D48" s="75"/>
      <c r="E48" s="78" t="s">
        <v>1246</v>
      </c>
      <c r="F48" s="76" t="s">
        <v>3</v>
      </c>
      <c r="G48" s="26"/>
    </row>
    <row r="49" spans="1:7" x14ac:dyDescent="0.2">
      <c r="A49" s="77" t="s">
        <v>1247</v>
      </c>
      <c r="B49" s="77"/>
      <c r="C49" s="77"/>
      <c r="D49" s="77"/>
      <c r="E49" s="23">
        <v>500</v>
      </c>
      <c r="F49" s="23">
        <f t="shared" ref="F49:F54" si="0">E49/$E$44*100</f>
        <v>1.2650765274785931</v>
      </c>
      <c r="G49" s="23"/>
    </row>
    <row r="50" spans="1:7" x14ac:dyDescent="0.2">
      <c r="A50" s="77" t="s">
        <v>1247</v>
      </c>
      <c r="B50" s="77"/>
      <c r="C50" s="77"/>
      <c r="D50" s="77"/>
      <c r="E50" s="23">
        <v>2000</v>
      </c>
      <c r="F50" s="23">
        <f t="shared" si="0"/>
        <v>5.0603061099143725</v>
      </c>
      <c r="G50" s="23"/>
    </row>
    <row r="51" spans="1:7" x14ac:dyDescent="0.2">
      <c r="A51" s="77" t="s">
        <v>1247</v>
      </c>
      <c r="B51" s="77"/>
      <c r="C51" s="77"/>
      <c r="D51" s="77"/>
      <c r="E51" s="23">
        <v>2500</v>
      </c>
      <c r="F51" s="23">
        <f t="shared" si="0"/>
        <v>6.3253826373929654</v>
      </c>
      <c r="G51" s="23"/>
    </row>
    <row r="52" spans="1:7" x14ac:dyDescent="0.2">
      <c r="A52" s="77" t="s">
        <v>1247</v>
      </c>
      <c r="B52" s="77"/>
      <c r="C52" s="77"/>
      <c r="D52" s="77"/>
      <c r="E52" s="23">
        <v>2500</v>
      </c>
      <c r="F52" s="23">
        <f t="shared" si="0"/>
        <v>6.3253826373929654</v>
      </c>
      <c r="G52" s="23"/>
    </row>
    <row r="53" spans="1:7" x14ac:dyDescent="0.2">
      <c r="A53" s="77" t="s">
        <v>1288</v>
      </c>
      <c r="B53" s="77"/>
      <c r="C53" s="77"/>
      <c r="D53" s="77"/>
      <c r="E53" s="23">
        <v>2500</v>
      </c>
      <c r="F53" s="23">
        <f t="shared" si="0"/>
        <v>6.3253826373929654</v>
      </c>
      <c r="G53" s="23"/>
    </row>
    <row r="54" spans="1:7" x14ac:dyDescent="0.2">
      <c r="A54" s="77" t="s">
        <v>1288</v>
      </c>
      <c r="B54" s="77"/>
      <c r="C54" s="77"/>
      <c r="D54" s="77"/>
      <c r="E54" s="23">
        <v>1000</v>
      </c>
      <c r="F54" s="23">
        <f t="shared" si="0"/>
        <v>2.5301530549571862</v>
      </c>
      <c r="G54" s="23"/>
    </row>
    <row r="55" spans="1:7" x14ac:dyDescent="0.2">
      <c r="A55" s="83" t="s">
        <v>1248</v>
      </c>
      <c r="B55" s="84"/>
      <c r="C55" s="84"/>
      <c r="D55" s="83"/>
      <c r="E55" s="85">
        <f>SUM(E49:E54)</f>
        <v>11000</v>
      </c>
      <c r="F55" s="85">
        <f>SUM(F49:F54)</f>
        <v>27.831683604529047</v>
      </c>
      <c r="G55" s="29"/>
    </row>
    <row r="57" spans="1:7" x14ac:dyDescent="0.2">
      <c r="A57" s="14" t="s">
        <v>40</v>
      </c>
    </row>
    <row r="58" spans="1:7" x14ac:dyDescent="0.2">
      <c r="A58" s="14" t="s">
        <v>1439</v>
      </c>
    </row>
    <row r="59" spans="1:7" x14ac:dyDescent="0.2">
      <c r="A59" s="14" t="s">
        <v>1249</v>
      </c>
    </row>
    <row r="60" spans="1:7" x14ac:dyDescent="0.2">
      <c r="A60" s="14"/>
    </row>
    <row r="61" spans="1:7" ht="33.75" customHeight="1" x14ac:dyDescent="0.2">
      <c r="A61" s="114" t="s">
        <v>1579</v>
      </c>
      <c r="B61" s="114"/>
      <c r="C61" s="114"/>
      <c r="D61" s="114"/>
      <c r="E61" s="114"/>
      <c r="F61" s="114"/>
      <c r="G61" s="114"/>
    </row>
    <row r="63" spans="1:7" x14ac:dyDescent="0.2">
      <c r="A63" s="14" t="s">
        <v>41</v>
      </c>
    </row>
    <row r="64" spans="1:7" x14ac:dyDescent="0.2">
      <c r="A64" s="14" t="s">
        <v>42</v>
      </c>
    </row>
    <row r="65" spans="1:4" x14ac:dyDescent="0.2">
      <c r="A65" s="14" t="s">
        <v>43</v>
      </c>
      <c r="B65" s="14"/>
      <c r="C65" s="30" t="s">
        <v>987</v>
      </c>
      <c r="D65" s="14" t="s">
        <v>44</v>
      </c>
    </row>
    <row r="66" spans="1:4" x14ac:dyDescent="0.2">
      <c r="A66" s="7" t="s">
        <v>46</v>
      </c>
      <c r="C66" s="31">
        <v>10.0747</v>
      </c>
      <c r="D66" s="31">
        <v>10.4633</v>
      </c>
    </row>
    <row r="67" spans="1:4" x14ac:dyDescent="0.2">
      <c r="A67" s="7" t="s">
        <v>47</v>
      </c>
      <c r="C67" s="31">
        <v>10.0747</v>
      </c>
      <c r="D67" s="31">
        <v>10.363099999999999</v>
      </c>
    </row>
    <row r="68" spans="1:4" x14ac:dyDescent="0.2">
      <c r="A68" s="7" t="s">
        <v>48</v>
      </c>
      <c r="C68" s="31">
        <v>10.078900000000001</v>
      </c>
      <c r="D68" s="31">
        <v>10.500400000000001</v>
      </c>
    </row>
    <row r="69" spans="1:4" x14ac:dyDescent="0.2">
      <c r="A69" s="7" t="s">
        <v>49</v>
      </c>
      <c r="C69" s="31">
        <v>10.078900000000001</v>
      </c>
      <c r="D69" s="31">
        <v>10.395200000000001</v>
      </c>
    </row>
    <row r="70" spans="1:4" x14ac:dyDescent="0.2">
      <c r="C70" s="31"/>
      <c r="D70" s="31"/>
    </row>
    <row r="71" spans="1:4" x14ac:dyDescent="0.2">
      <c r="A71" s="7" t="s">
        <v>988</v>
      </c>
    </row>
    <row r="73" spans="1:4" x14ac:dyDescent="0.2">
      <c r="A73" s="14" t="s">
        <v>50</v>
      </c>
    </row>
    <row r="74" spans="1:4" x14ac:dyDescent="0.2">
      <c r="A74" s="112" t="s">
        <v>51</v>
      </c>
      <c r="B74" s="113"/>
      <c r="C74" s="32" t="s">
        <v>52</v>
      </c>
    </row>
    <row r="75" spans="1:4" x14ac:dyDescent="0.2">
      <c r="A75" s="108" t="s">
        <v>47</v>
      </c>
      <c r="B75" s="109"/>
      <c r="C75" s="33">
        <v>0.1</v>
      </c>
    </row>
    <row r="76" spans="1:4" x14ac:dyDescent="0.2">
      <c r="A76" s="108" t="s">
        <v>49</v>
      </c>
      <c r="B76" s="109"/>
      <c r="C76" s="33">
        <v>0.105</v>
      </c>
    </row>
    <row r="77" spans="1:4" x14ac:dyDescent="0.2">
      <c r="A77" s="7" t="s">
        <v>53</v>
      </c>
    </row>
    <row r="78" spans="1:4" x14ac:dyDescent="0.2">
      <c r="A78" s="7" t="s">
        <v>54</v>
      </c>
    </row>
    <row r="80" spans="1:4" x14ac:dyDescent="0.2">
      <c r="A80" s="56" t="s">
        <v>1250</v>
      </c>
    </row>
    <row r="81" spans="1:9" x14ac:dyDescent="0.2">
      <c r="A81" s="56"/>
    </row>
    <row r="82" spans="1:9" x14ac:dyDescent="0.2">
      <c r="A82" s="57" t="s">
        <v>1368</v>
      </c>
      <c r="H82" s="11"/>
    </row>
    <row r="83" spans="1:9" x14ac:dyDescent="0.2">
      <c r="A83" s="57" t="s">
        <v>1369</v>
      </c>
      <c r="H83" s="11"/>
    </row>
    <row r="85" spans="1:9" x14ac:dyDescent="0.2">
      <c r="A85" s="14" t="s">
        <v>282</v>
      </c>
      <c r="D85" s="34">
        <v>1.27653837121173</v>
      </c>
      <c r="E85" s="10" t="s">
        <v>55</v>
      </c>
    </row>
    <row r="87" spans="1:9" x14ac:dyDescent="0.2">
      <c r="A87" s="14" t="s">
        <v>1420</v>
      </c>
      <c r="D87" s="30" t="s">
        <v>56</v>
      </c>
    </row>
    <row r="89" spans="1:9" x14ac:dyDescent="0.2">
      <c r="A89" s="56" t="s">
        <v>996</v>
      </c>
      <c r="B89" s="57"/>
      <c r="C89" s="57"/>
      <c r="D89" s="57"/>
      <c r="E89" s="11"/>
      <c r="G89" s="11"/>
      <c r="H89" s="57"/>
      <c r="I89" s="57"/>
    </row>
    <row r="90" spans="1:9" x14ac:dyDescent="0.2">
      <c r="A90" s="57"/>
      <c r="B90" s="57"/>
      <c r="C90" s="57"/>
      <c r="D90" s="57"/>
      <c r="E90" s="11"/>
      <c r="G90" s="11"/>
      <c r="H90" s="57"/>
      <c r="I90" s="57"/>
    </row>
    <row r="91" spans="1:9" x14ac:dyDescent="0.2">
      <c r="A91" s="57"/>
      <c r="B91" s="57"/>
      <c r="C91" s="57"/>
      <c r="D91" s="57"/>
      <c r="E91" s="11"/>
      <c r="G91" s="11"/>
      <c r="H91" s="57"/>
      <c r="I91" s="57"/>
    </row>
    <row r="92" spans="1:9" x14ac:dyDescent="0.2">
      <c r="A92" s="56" t="s">
        <v>993</v>
      </c>
      <c r="B92" s="57"/>
      <c r="C92" s="57"/>
      <c r="D92" s="57"/>
      <c r="E92" s="11"/>
      <c r="G92" s="11"/>
      <c r="H92" s="57"/>
      <c r="I92" s="57"/>
    </row>
    <row r="93" spans="1:9" x14ac:dyDescent="0.2">
      <c r="A93" s="66"/>
      <c r="B93" s="57"/>
      <c r="C93" s="57"/>
      <c r="D93" s="57"/>
      <c r="E93" s="11"/>
      <c r="G93" s="11"/>
      <c r="H93" s="57"/>
      <c r="I93" s="57"/>
    </row>
    <row r="94" spans="1:9" x14ac:dyDescent="0.2">
      <c r="A94" s="57"/>
      <c r="B94" s="57"/>
      <c r="C94" s="57"/>
      <c r="D94" s="57"/>
      <c r="E94" s="11"/>
      <c r="G94" s="11"/>
      <c r="H94" s="57"/>
      <c r="I94" s="57"/>
    </row>
    <row r="95" spans="1:9" x14ac:dyDescent="0.2">
      <c r="A95" s="57"/>
      <c r="B95" s="57"/>
      <c r="C95" s="57"/>
      <c r="D95" s="57"/>
      <c r="E95" s="11"/>
      <c r="G95" s="11"/>
      <c r="H95" s="57"/>
      <c r="I95" s="57"/>
    </row>
    <row r="96" spans="1:9" x14ac:dyDescent="0.2">
      <c r="A96" s="57"/>
      <c r="B96" s="57"/>
      <c r="C96" s="57"/>
      <c r="D96" s="57"/>
      <c r="E96" s="11"/>
      <c r="G96" s="11"/>
      <c r="H96" s="57"/>
      <c r="I96" s="57"/>
    </row>
    <row r="97" spans="1:9" x14ac:dyDescent="0.2">
      <c r="A97" s="57"/>
      <c r="B97" s="57"/>
      <c r="C97" s="57"/>
      <c r="D97" s="57"/>
      <c r="E97" s="11"/>
      <c r="G97" s="11"/>
      <c r="H97" s="57"/>
      <c r="I97" s="57"/>
    </row>
    <row r="98" spans="1:9" x14ac:dyDescent="0.2">
      <c r="A98" s="57"/>
      <c r="B98" s="57"/>
      <c r="C98" s="57"/>
      <c r="D98" s="57"/>
      <c r="E98" s="11"/>
      <c r="G98" s="11"/>
      <c r="H98" s="57"/>
      <c r="I98" s="57"/>
    </row>
    <row r="99" spans="1:9" x14ac:dyDescent="0.2">
      <c r="A99" s="57"/>
      <c r="B99" s="57"/>
      <c r="C99" s="57"/>
      <c r="D99" s="57"/>
      <c r="E99" s="11"/>
      <c r="G99" s="11"/>
      <c r="H99" s="57"/>
      <c r="I99" s="57"/>
    </row>
    <row r="100" spans="1:9" x14ac:dyDescent="0.2">
      <c r="A100" s="57"/>
      <c r="B100" s="57"/>
      <c r="C100" s="57"/>
      <c r="D100" s="57"/>
      <c r="E100" s="11"/>
      <c r="G100" s="11"/>
      <c r="H100" s="57"/>
      <c r="I100" s="57"/>
    </row>
    <row r="101" spans="1:9" x14ac:dyDescent="0.2">
      <c r="A101" s="57"/>
      <c r="B101" s="57"/>
      <c r="C101" s="57"/>
      <c r="D101" s="57"/>
      <c r="E101" s="11"/>
      <c r="G101" s="11"/>
      <c r="H101" s="57"/>
      <c r="I101" s="57"/>
    </row>
    <row r="102" spans="1:9" x14ac:dyDescent="0.2">
      <c r="A102" s="57"/>
      <c r="B102" s="57"/>
      <c r="C102" s="57"/>
      <c r="D102" s="57"/>
      <c r="E102" s="11"/>
      <c r="G102" s="11"/>
      <c r="H102" s="57"/>
      <c r="I102" s="57"/>
    </row>
    <row r="103" spans="1:9" x14ac:dyDescent="0.2">
      <c r="A103" s="57"/>
      <c r="B103" s="57"/>
      <c r="C103" s="57"/>
      <c r="D103" s="57"/>
      <c r="E103" s="11"/>
      <c r="G103" s="11"/>
      <c r="H103" s="57"/>
      <c r="I103" s="57"/>
    </row>
    <row r="104" spans="1:9" x14ac:dyDescent="0.2">
      <c r="A104" s="57"/>
      <c r="B104" s="57"/>
      <c r="C104" s="57"/>
      <c r="D104" s="57"/>
      <c r="E104" s="11"/>
      <c r="G104" s="11"/>
      <c r="H104" s="57"/>
      <c r="I104" s="57"/>
    </row>
    <row r="105" spans="1:9" x14ac:dyDescent="0.2">
      <c r="A105" s="57"/>
      <c r="B105" s="57"/>
      <c r="C105" s="57"/>
      <c r="D105" s="57"/>
      <c r="E105" s="11"/>
      <c r="G105" s="11"/>
      <c r="H105" s="57"/>
      <c r="I105" s="57"/>
    </row>
    <row r="106" spans="1:9" x14ac:dyDescent="0.2">
      <c r="A106" s="57"/>
      <c r="B106" s="57"/>
      <c r="C106" s="57"/>
      <c r="D106" s="57"/>
      <c r="E106" s="11"/>
      <c r="G106" s="11"/>
      <c r="H106" s="57"/>
      <c r="I106" s="57"/>
    </row>
    <row r="107" spans="1:9" x14ac:dyDescent="0.2">
      <c r="A107" s="57"/>
      <c r="B107" s="57"/>
      <c r="C107" s="57"/>
      <c r="D107" s="57"/>
      <c r="E107" s="11"/>
      <c r="G107" s="11"/>
      <c r="H107" s="57"/>
      <c r="I107" s="57"/>
    </row>
    <row r="108" spans="1:9" x14ac:dyDescent="0.2">
      <c r="A108" s="56" t="s">
        <v>1370</v>
      </c>
      <c r="B108" s="57"/>
      <c r="C108" s="57"/>
      <c r="D108" s="57"/>
      <c r="E108" s="11"/>
      <c r="G108" s="11"/>
      <c r="H108" s="57"/>
      <c r="I108" s="57"/>
    </row>
    <row r="109" spans="1:9" x14ac:dyDescent="0.2">
      <c r="A109" s="57"/>
      <c r="B109" s="57"/>
      <c r="C109" s="57"/>
      <c r="D109" s="57"/>
      <c r="E109" s="11"/>
      <c r="G109" s="11"/>
      <c r="H109" s="57"/>
      <c r="I109" s="57"/>
    </row>
    <row r="110" spans="1:9" x14ac:dyDescent="0.2">
      <c r="A110" s="56" t="s">
        <v>994</v>
      </c>
      <c r="B110" s="57"/>
      <c r="C110" s="57"/>
      <c r="D110" s="57"/>
      <c r="E110" s="11"/>
      <c r="G110" s="11"/>
      <c r="H110" s="57"/>
      <c r="I110" s="57"/>
    </row>
    <row r="111" spans="1:9" x14ac:dyDescent="0.2">
      <c r="A111" s="57"/>
      <c r="B111" s="57"/>
      <c r="C111" s="57"/>
      <c r="D111" s="57"/>
      <c r="E111" s="11"/>
      <c r="G111" s="11"/>
      <c r="H111" s="57"/>
      <c r="I111" s="57"/>
    </row>
    <row r="112" spans="1:9" x14ac:dyDescent="0.2">
      <c r="A112" s="57"/>
      <c r="B112" s="57"/>
      <c r="C112" s="57"/>
      <c r="D112" s="57"/>
      <c r="E112" s="11"/>
      <c r="G112" s="11"/>
      <c r="H112" s="57"/>
      <c r="I112" s="57"/>
    </row>
    <row r="113" spans="1:9" x14ac:dyDescent="0.2">
      <c r="A113" s="57"/>
      <c r="B113" s="57"/>
      <c r="C113" s="57"/>
      <c r="D113" s="57"/>
      <c r="E113" s="11"/>
      <c r="G113" s="11"/>
      <c r="H113" s="57"/>
      <c r="I113" s="57"/>
    </row>
    <row r="114" spans="1:9" x14ac:dyDescent="0.2">
      <c r="A114" s="57"/>
      <c r="B114" s="57"/>
      <c r="C114" s="57"/>
      <c r="D114" s="57"/>
      <c r="E114" s="11"/>
      <c r="G114" s="11"/>
      <c r="H114" s="57"/>
      <c r="I114" s="57"/>
    </row>
    <row r="115" spans="1:9" x14ac:dyDescent="0.2">
      <c r="A115" s="57"/>
      <c r="B115" s="57"/>
      <c r="C115" s="57"/>
      <c r="D115" s="57"/>
      <c r="E115" s="11"/>
      <c r="G115" s="11"/>
      <c r="H115" s="57"/>
      <c r="I115" s="57"/>
    </row>
    <row r="116" spans="1:9" x14ac:dyDescent="0.2">
      <c r="A116" s="57"/>
      <c r="B116" s="57"/>
      <c r="C116" s="57"/>
      <c r="D116" s="57"/>
      <c r="E116" s="11"/>
      <c r="G116" s="11"/>
      <c r="H116" s="57"/>
      <c r="I116" s="57"/>
    </row>
    <row r="117" spans="1:9" x14ac:dyDescent="0.2">
      <c r="A117" s="57"/>
      <c r="B117" s="57"/>
      <c r="C117" s="57"/>
      <c r="D117" s="57"/>
      <c r="E117" s="11"/>
      <c r="G117" s="11"/>
      <c r="H117" s="57"/>
      <c r="I117" s="57"/>
    </row>
    <row r="118" spans="1:9" x14ac:dyDescent="0.2">
      <c r="A118" s="57"/>
      <c r="B118" s="57"/>
      <c r="C118" s="57"/>
      <c r="D118" s="57"/>
      <c r="E118" s="11"/>
      <c r="G118" s="11"/>
      <c r="H118" s="57"/>
      <c r="I118" s="57"/>
    </row>
    <row r="119" spans="1:9" x14ac:dyDescent="0.2">
      <c r="A119" s="57"/>
      <c r="B119" s="57"/>
      <c r="C119" s="57"/>
      <c r="D119" s="57"/>
      <c r="E119" s="11"/>
      <c r="G119" s="11"/>
      <c r="H119" s="57"/>
      <c r="I119" s="57"/>
    </row>
    <row r="120" spans="1:9" x14ac:dyDescent="0.2">
      <c r="A120" s="57"/>
      <c r="B120" s="57"/>
      <c r="C120" s="57"/>
      <c r="D120" s="57"/>
      <c r="E120" s="11"/>
      <c r="G120" s="11"/>
      <c r="H120" s="57"/>
      <c r="I120" s="57"/>
    </row>
    <row r="121" spans="1:9" x14ac:dyDescent="0.2">
      <c r="A121" s="57"/>
      <c r="B121" s="57"/>
      <c r="C121" s="57"/>
      <c r="D121" s="57"/>
      <c r="E121" s="11"/>
      <c r="G121" s="11"/>
      <c r="H121" s="57"/>
      <c r="I121" s="57"/>
    </row>
    <row r="122" spans="1:9" x14ac:dyDescent="0.2">
      <c r="A122" s="57"/>
      <c r="B122" s="57"/>
      <c r="C122" s="57"/>
      <c r="D122" s="57"/>
      <c r="E122" s="11"/>
      <c r="G122" s="11"/>
      <c r="H122" s="57"/>
      <c r="I122" s="57"/>
    </row>
    <row r="123" spans="1:9" x14ac:dyDescent="0.2">
      <c r="A123" s="57"/>
      <c r="B123" s="57"/>
      <c r="C123" s="57"/>
      <c r="D123" s="57"/>
      <c r="E123" s="11"/>
      <c r="G123" s="11"/>
      <c r="H123" s="57"/>
      <c r="I123" s="57"/>
    </row>
    <row r="124" spans="1:9" x14ac:dyDescent="0.2">
      <c r="A124" s="57"/>
      <c r="B124" s="57"/>
      <c r="C124" s="57"/>
      <c r="D124" s="57"/>
      <c r="E124" s="11"/>
      <c r="G124" s="11"/>
      <c r="H124" s="57"/>
      <c r="I124" s="57"/>
    </row>
    <row r="125" spans="1:9" x14ac:dyDescent="0.2">
      <c r="A125" s="57"/>
      <c r="B125" s="57"/>
      <c r="C125" s="57"/>
      <c r="D125" s="57"/>
      <c r="E125" s="11"/>
      <c r="G125" s="11"/>
      <c r="H125" s="57"/>
      <c r="I125" s="57"/>
    </row>
    <row r="126" spans="1:9" x14ac:dyDescent="0.2">
      <c r="A126" s="57" t="s">
        <v>992</v>
      </c>
      <c r="B126" s="57"/>
      <c r="C126" s="57"/>
      <c r="D126" s="57"/>
      <c r="E126" s="11"/>
      <c r="G126" s="11"/>
      <c r="H126" s="57"/>
      <c r="I126" s="57"/>
    </row>
    <row r="127" spans="1:9" x14ac:dyDescent="0.2">
      <c r="A127" s="57"/>
      <c r="B127" s="57"/>
      <c r="C127" s="57"/>
      <c r="D127" s="57"/>
      <c r="E127" s="11"/>
      <c r="G127" s="11"/>
      <c r="H127" s="57"/>
      <c r="I127" s="57"/>
    </row>
    <row r="128" spans="1:9" x14ac:dyDescent="0.2">
      <c r="A128" s="66"/>
      <c r="B128" s="57"/>
      <c r="C128" s="57"/>
      <c r="D128" s="57"/>
      <c r="E128" s="11"/>
      <c r="G128" s="11"/>
      <c r="H128" s="57"/>
      <c r="I128" s="57"/>
    </row>
    <row r="129" spans="1:9" x14ac:dyDescent="0.2">
      <c r="A129" s="57"/>
      <c r="B129" s="57"/>
      <c r="C129" s="57"/>
      <c r="D129" s="57"/>
      <c r="E129" s="11"/>
      <c r="G129" s="11"/>
      <c r="H129" s="57"/>
      <c r="I129" s="57"/>
    </row>
    <row r="130" spans="1:9" x14ac:dyDescent="0.2">
      <c r="A130" s="57"/>
      <c r="B130" s="57"/>
      <c r="C130" s="57"/>
      <c r="D130" s="57"/>
      <c r="E130" s="11"/>
      <c r="G130" s="11"/>
      <c r="H130" s="57"/>
      <c r="I130" s="57"/>
    </row>
    <row r="131" spans="1:9" x14ac:dyDescent="0.2">
      <c r="A131" s="66"/>
      <c r="B131" s="57"/>
      <c r="C131" s="57"/>
      <c r="D131" s="57"/>
      <c r="E131" s="11"/>
      <c r="G131" s="11"/>
      <c r="H131" s="57"/>
      <c r="I131" s="57"/>
    </row>
    <row r="132" spans="1:9" x14ac:dyDescent="0.2">
      <c r="A132" s="57"/>
      <c r="B132" s="57"/>
      <c r="C132" s="57"/>
      <c r="D132" s="57"/>
      <c r="E132" s="11"/>
      <c r="G132" s="11"/>
      <c r="H132" s="57"/>
      <c r="I132" s="57"/>
    </row>
    <row r="133" spans="1:9" x14ac:dyDescent="0.2">
      <c r="A133" s="57"/>
      <c r="B133" s="57"/>
      <c r="C133" s="57"/>
      <c r="D133" s="57"/>
      <c r="E133" s="11"/>
      <c r="G133" s="11"/>
      <c r="H133" s="57"/>
      <c r="I133" s="57"/>
    </row>
    <row r="134" spans="1:9" x14ac:dyDescent="0.2">
      <c r="A134" s="57"/>
      <c r="B134" s="57"/>
      <c r="C134" s="57"/>
      <c r="D134" s="57"/>
      <c r="E134" s="11"/>
      <c r="G134" s="11"/>
      <c r="H134" s="57"/>
      <c r="I134" s="57"/>
    </row>
    <row r="135" spans="1:9" x14ac:dyDescent="0.2">
      <c r="A135" s="57"/>
      <c r="B135" s="57"/>
      <c r="C135" s="57"/>
      <c r="D135" s="57"/>
      <c r="E135" s="11"/>
      <c r="G135" s="11"/>
      <c r="H135" s="57"/>
      <c r="I135" s="57"/>
    </row>
    <row r="136" spans="1:9" x14ac:dyDescent="0.2">
      <c r="A136" s="57"/>
      <c r="B136" s="57"/>
      <c r="C136" s="57"/>
      <c r="D136" s="57"/>
      <c r="E136" s="11"/>
      <c r="G136" s="11"/>
      <c r="H136" s="57"/>
      <c r="I136" s="57"/>
    </row>
    <row r="137" spans="1:9" x14ac:dyDescent="0.2">
      <c r="A137" s="57"/>
      <c r="B137" s="57"/>
      <c r="C137" s="57"/>
      <c r="D137" s="57"/>
      <c r="E137" s="11"/>
      <c r="G137" s="11"/>
      <c r="H137" s="57"/>
      <c r="I137" s="57"/>
    </row>
    <row r="138" spans="1:9" x14ac:dyDescent="0.2">
      <c r="A138" s="57"/>
      <c r="B138" s="57"/>
      <c r="C138" s="57"/>
      <c r="D138" s="57"/>
      <c r="E138" s="11"/>
      <c r="G138" s="11"/>
      <c r="H138" s="57"/>
      <c r="I138" s="57"/>
    </row>
    <row r="139" spans="1:9" x14ac:dyDescent="0.2">
      <c r="A139" s="57"/>
      <c r="B139" s="57"/>
      <c r="C139" s="57"/>
      <c r="D139" s="57"/>
      <c r="E139" s="11"/>
      <c r="G139" s="11"/>
      <c r="H139" s="57"/>
      <c r="I139" s="57"/>
    </row>
    <row r="140" spans="1:9" x14ac:dyDescent="0.2">
      <c r="A140" s="57"/>
      <c r="B140" s="57"/>
      <c r="C140" s="57"/>
      <c r="D140" s="57"/>
      <c r="E140" s="11"/>
      <c r="G140" s="11"/>
      <c r="H140" s="57"/>
      <c r="I140" s="57"/>
    </row>
    <row r="141" spans="1:9" x14ac:dyDescent="0.2">
      <c r="A141" s="57"/>
      <c r="B141" s="57"/>
      <c r="C141" s="57"/>
      <c r="D141" s="57"/>
      <c r="E141" s="11"/>
      <c r="G141" s="11"/>
      <c r="H141" s="57"/>
      <c r="I141" s="57"/>
    </row>
    <row r="142" spans="1:9" x14ac:dyDescent="0.2">
      <c r="A142" s="57"/>
      <c r="B142" s="57"/>
      <c r="C142" s="57"/>
      <c r="D142" s="57"/>
      <c r="E142" s="11"/>
      <c r="G142" s="11"/>
      <c r="H142" s="57"/>
      <c r="I142" s="57"/>
    </row>
    <row r="143" spans="1:9" x14ac:dyDescent="0.2">
      <c r="A143" s="57"/>
      <c r="B143" s="57"/>
      <c r="C143" s="57"/>
      <c r="D143" s="57"/>
      <c r="E143" s="11"/>
      <c r="G143" s="11"/>
      <c r="H143" s="57"/>
      <c r="I143" s="57"/>
    </row>
    <row r="144" spans="1:9" x14ac:dyDescent="0.2">
      <c r="A144" s="57"/>
      <c r="B144" s="57"/>
      <c r="C144" s="57"/>
      <c r="D144" s="57"/>
      <c r="E144" s="11"/>
      <c r="G144" s="11"/>
      <c r="H144" s="57"/>
      <c r="I144" s="57"/>
    </row>
    <row r="145" spans="1:9" x14ac:dyDescent="0.2">
      <c r="A145" s="57"/>
      <c r="B145" s="57"/>
      <c r="C145" s="57"/>
      <c r="D145" s="57"/>
      <c r="E145" s="11"/>
      <c r="G145" s="11"/>
      <c r="H145" s="57"/>
      <c r="I145" s="57"/>
    </row>
    <row r="146" spans="1:9" x14ac:dyDescent="0.2">
      <c r="A146" s="57"/>
      <c r="B146" s="57"/>
      <c r="C146" s="57"/>
      <c r="D146" s="57"/>
      <c r="E146" s="11"/>
      <c r="G146" s="11"/>
      <c r="H146" s="57"/>
      <c r="I146" s="57"/>
    </row>
    <row r="147" spans="1:9" x14ac:dyDescent="0.2">
      <c r="A147" s="57"/>
      <c r="B147" s="57"/>
      <c r="C147" s="57"/>
      <c r="D147" s="57"/>
      <c r="E147" s="11"/>
      <c r="G147" s="11"/>
      <c r="H147" s="57"/>
      <c r="I147" s="57"/>
    </row>
    <row r="148" spans="1:9" x14ac:dyDescent="0.2">
      <c r="A148" s="57"/>
      <c r="B148" s="57"/>
      <c r="C148" s="57"/>
      <c r="D148" s="57"/>
      <c r="E148" s="11"/>
      <c r="G148" s="11"/>
      <c r="H148" s="57"/>
      <c r="I148" s="57"/>
    </row>
    <row r="149" spans="1:9" x14ac:dyDescent="0.2">
      <c r="A149" s="57"/>
      <c r="B149" s="57"/>
      <c r="C149" s="57"/>
      <c r="D149" s="57"/>
      <c r="E149" s="11"/>
      <c r="G149" s="11"/>
      <c r="H149" s="57"/>
      <c r="I149" s="57"/>
    </row>
    <row r="150" spans="1:9" x14ac:dyDescent="0.2">
      <c r="A150" s="57"/>
      <c r="B150" s="57"/>
      <c r="C150" s="57"/>
      <c r="D150" s="57"/>
      <c r="E150" s="11"/>
      <c r="G150" s="11"/>
      <c r="H150" s="57"/>
      <c r="I150" s="57"/>
    </row>
    <row r="151" spans="1:9" x14ac:dyDescent="0.2">
      <c r="A151" s="57"/>
      <c r="B151" s="57"/>
      <c r="C151" s="57"/>
      <c r="D151" s="57"/>
      <c r="E151" s="11"/>
      <c r="G151" s="11"/>
      <c r="H151" s="57"/>
      <c r="I151" s="57"/>
    </row>
    <row r="152" spans="1:9" x14ac:dyDescent="0.2">
      <c r="A152" s="57"/>
      <c r="B152" s="57"/>
      <c r="C152" s="57"/>
      <c r="D152" s="57"/>
      <c r="E152" s="11"/>
      <c r="G152" s="11"/>
      <c r="H152" s="57"/>
      <c r="I152" s="57"/>
    </row>
    <row r="153" spans="1:9" x14ac:dyDescent="0.2">
      <c r="A153" s="57"/>
      <c r="B153" s="57"/>
      <c r="C153" s="57"/>
      <c r="D153" s="57"/>
      <c r="E153" s="11"/>
      <c r="G153" s="11"/>
      <c r="H153" s="57"/>
      <c r="I153" s="57"/>
    </row>
    <row r="154" spans="1:9" x14ac:dyDescent="0.2">
      <c r="A154" s="57"/>
      <c r="B154" s="57"/>
      <c r="C154" s="57"/>
      <c r="D154" s="57"/>
      <c r="E154" s="11"/>
      <c r="G154" s="11"/>
      <c r="H154" s="57"/>
      <c r="I154" s="57"/>
    </row>
    <row r="155" spans="1:9" x14ac:dyDescent="0.2">
      <c r="A155" s="57"/>
      <c r="B155" s="57"/>
      <c r="C155" s="57"/>
      <c r="D155" s="57"/>
      <c r="E155" s="11"/>
      <c r="G155" s="11"/>
      <c r="H155" s="57"/>
      <c r="I155" s="57"/>
    </row>
    <row r="156" spans="1:9" x14ac:dyDescent="0.2">
      <c r="A156" s="57"/>
      <c r="B156" s="57"/>
      <c r="C156" s="57"/>
      <c r="D156" s="57"/>
      <c r="E156" s="11"/>
      <c r="G156" s="11"/>
      <c r="H156" s="57"/>
      <c r="I156" s="57"/>
    </row>
    <row r="157" spans="1:9" x14ac:dyDescent="0.2">
      <c r="A157" s="57"/>
      <c r="B157" s="57"/>
      <c r="C157" s="57"/>
      <c r="D157" s="57"/>
      <c r="E157" s="11"/>
      <c r="G157" s="11"/>
      <c r="H157" s="57"/>
      <c r="I157" s="57"/>
    </row>
    <row r="158" spans="1:9" x14ac:dyDescent="0.2">
      <c r="A158" s="57"/>
      <c r="B158" s="57"/>
      <c r="C158" s="57"/>
      <c r="D158" s="57"/>
      <c r="E158" s="11"/>
      <c r="G158" s="11"/>
      <c r="H158" s="57"/>
      <c r="I158" s="57"/>
    </row>
    <row r="159" spans="1:9" x14ac:dyDescent="0.2">
      <c r="A159" s="57"/>
      <c r="B159" s="57"/>
      <c r="C159" s="57"/>
      <c r="D159" s="57"/>
      <c r="E159" s="11"/>
      <c r="G159" s="11"/>
      <c r="H159" s="57"/>
      <c r="I159" s="57"/>
    </row>
    <row r="160" spans="1:9" x14ac:dyDescent="0.2">
      <c r="A160" s="57"/>
      <c r="B160" s="57"/>
      <c r="C160" s="57"/>
      <c r="D160" s="57"/>
      <c r="E160" s="11"/>
      <c r="G160" s="11"/>
      <c r="H160" s="57"/>
      <c r="I160" s="57"/>
    </row>
    <row r="161" spans="1:9" x14ac:dyDescent="0.2">
      <c r="A161" s="57"/>
      <c r="B161" s="57"/>
      <c r="C161" s="57"/>
      <c r="D161" s="57"/>
      <c r="E161" s="11"/>
      <c r="G161" s="11"/>
      <c r="H161" s="57"/>
      <c r="I161" s="57"/>
    </row>
    <row r="162" spans="1:9" x14ac:dyDescent="0.2">
      <c r="A162" s="57"/>
      <c r="B162" s="57"/>
      <c r="C162" s="57"/>
      <c r="D162" s="57"/>
      <c r="E162" s="11"/>
      <c r="G162" s="11"/>
      <c r="H162" s="57"/>
      <c r="I162" s="57"/>
    </row>
    <row r="163" spans="1:9" x14ac:dyDescent="0.2">
      <c r="A163" s="57"/>
      <c r="B163" s="57"/>
      <c r="C163" s="57"/>
      <c r="D163" s="57"/>
      <c r="E163" s="11"/>
      <c r="G163" s="11"/>
      <c r="H163" s="57"/>
      <c r="I163" s="57"/>
    </row>
    <row r="164" spans="1:9" x14ac:dyDescent="0.2">
      <c r="A164" s="57"/>
      <c r="B164" s="57"/>
      <c r="C164" s="57"/>
      <c r="D164" s="57"/>
      <c r="E164" s="11"/>
      <c r="G164" s="11"/>
      <c r="H164" s="57"/>
      <c r="I164" s="57"/>
    </row>
    <row r="165" spans="1:9" x14ac:dyDescent="0.2">
      <c r="A165" s="57"/>
      <c r="B165" s="57"/>
      <c r="C165" s="57"/>
      <c r="D165" s="57"/>
      <c r="E165" s="11"/>
      <c r="G165" s="11"/>
      <c r="H165" s="57"/>
      <c r="I165" s="57"/>
    </row>
    <row r="166" spans="1:9" x14ac:dyDescent="0.2">
      <c r="A166" s="57"/>
      <c r="B166" s="57"/>
      <c r="C166" s="57"/>
      <c r="D166" s="57"/>
      <c r="E166" s="11"/>
      <c r="G166" s="11"/>
      <c r="H166" s="57"/>
      <c r="I166" s="57"/>
    </row>
    <row r="167" spans="1:9" x14ac:dyDescent="0.2">
      <c r="A167" s="57"/>
      <c r="B167" s="57"/>
      <c r="C167" s="57"/>
      <c r="D167" s="57"/>
      <c r="E167" s="11"/>
      <c r="G167" s="11"/>
      <c r="H167" s="57"/>
      <c r="I167" s="57"/>
    </row>
    <row r="168" spans="1:9" x14ac:dyDescent="0.2">
      <c r="A168" s="57"/>
      <c r="B168" s="57"/>
      <c r="C168" s="57"/>
      <c r="D168" s="57"/>
      <c r="E168" s="11"/>
      <c r="G168" s="11"/>
      <c r="H168" s="57"/>
      <c r="I168" s="57"/>
    </row>
    <row r="169" spans="1:9" x14ac:dyDescent="0.2">
      <c r="A169" s="57"/>
      <c r="B169" s="57"/>
      <c r="C169" s="57"/>
      <c r="D169" s="57"/>
      <c r="E169" s="11"/>
      <c r="G169" s="11"/>
      <c r="H169" s="57"/>
      <c r="I169" s="57"/>
    </row>
    <row r="170" spans="1:9" x14ac:dyDescent="0.2">
      <c r="A170" s="57"/>
      <c r="B170" s="57"/>
      <c r="C170" s="57"/>
      <c r="D170" s="57"/>
      <c r="E170" s="11"/>
      <c r="G170" s="11"/>
      <c r="H170" s="57"/>
      <c r="I170" s="57"/>
    </row>
    <row r="171" spans="1:9" x14ac:dyDescent="0.2">
      <c r="A171" s="57"/>
      <c r="B171" s="57"/>
      <c r="C171" s="57"/>
      <c r="D171" s="57"/>
      <c r="E171" s="11"/>
      <c r="G171" s="11"/>
      <c r="H171" s="57"/>
      <c r="I171" s="57"/>
    </row>
    <row r="172" spans="1:9" x14ac:dyDescent="0.2">
      <c r="A172" s="57"/>
      <c r="B172" s="57"/>
      <c r="C172" s="57"/>
      <c r="D172" s="57"/>
      <c r="E172" s="11"/>
      <c r="G172" s="11"/>
      <c r="H172" s="57"/>
      <c r="I172" s="57"/>
    </row>
    <row r="173" spans="1:9" x14ac:dyDescent="0.2">
      <c r="A173" s="57"/>
      <c r="B173" s="57"/>
      <c r="C173" s="57"/>
      <c r="D173" s="57"/>
      <c r="E173" s="11"/>
      <c r="G173" s="11"/>
      <c r="H173" s="57"/>
      <c r="I173" s="57"/>
    </row>
    <row r="174" spans="1:9" x14ac:dyDescent="0.2">
      <c r="A174" s="57"/>
      <c r="B174" s="57"/>
      <c r="C174" s="57"/>
      <c r="D174" s="57"/>
      <c r="E174" s="11"/>
      <c r="G174" s="11"/>
      <c r="H174" s="57"/>
      <c r="I174" s="57"/>
    </row>
    <row r="175" spans="1:9" x14ac:dyDescent="0.2">
      <c r="A175" s="57"/>
      <c r="B175" s="57"/>
      <c r="C175" s="57"/>
      <c r="D175" s="57"/>
      <c r="E175" s="11"/>
      <c r="G175" s="11"/>
      <c r="H175" s="57"/>
      <c r="I175" s="57"/>
    </row>
    <row r="176" spans="1:9" x14ac:dyDescent="0.2">
      <c r="A176" s="57"/>
      <c r="B176" s="57"/>
      <c r="C176" s="57"/>
      <c r="D176" s="57"/>
      <c r="E176" s="11"/>
      <c r="G176" s="11"/>
      <c r="H176" s="57"/>
      <c r="I176" s="57"/>
    </row>
    <row r="177" spans="1:9" x14ac:dyDescent="0.2">
      <c r="A177" s="57"/>
      <c r="B177" s="57"/>
      <c r="C177" s="57"/>
      <c r="D177" s="57"/>
      <c r="E177" s="11"/>
      <c r="G177" s="11"/>
      <c r="H177" s="57"/>
      <c r="I177" s="57"/>
    </row>
    <row r="178" spans="1:9" x14ac:dyDescent="0.2">
      <c r="A178" s="57"/>
      <c r="B178" s="57"/>
      <c r="C178" s="57"/>
      <c r="D178" s="57"/>
      <c r="E178" s="11"/>
      <c r="G178" s="11"/>
      <c r="H178" s="57"/>
      <c r="I178" s="57"/>
    </row>
    <row r="179" spans="1:9" x14ac:dyDescent="0.2">
      <c r="A179" s="57"/>
      <c r="B179" s="57"/>
      <c r="C179" s="57"/>
      <c r="D179" s="57"/>
      <c r="E179" s="11"/>
      <c r="G179" s="11"/>
      <c r="H179" s="57"/>
      <c r="I179" s="57"/>
    </row>
    <row r="180" spans="1:9" x14ac:dyDescent="0.2">
      <c r="A180" s="57"/>
      <c r="B180" s="57"/>
      <c r="C180" s="57"/>
      <c r="D180" s="57"/>
      <c r="E180" s="11"/>
      <c r="G180" s="11"/>
      <c r="H180" s="57"/>
      <c r="I180" s="57"/>
    </row>
    <row r="181" spans="1:9" x14ac:dyDescent="0.2">
      <c r="A181" s="57"/>
      <c r="B181" s="57"/>
      <c r="C181" s="57"/>
      <c r="D181" s="57"/>
      <c r="E181" s="11"/>
      <c r="G181" s="11"/>
      <c r="H181" s="57"/>
      <c r="I181" s="57"/>
    </row>
    <row r="182" spans="1:9" x14ac:dyDescent="0.2">
      <c r="A182" s="57"/>
      <c r="B182" s="57"/>
      <c r="C182" s="57"/>
      <c r="D182" s="57"/>
      <c r="E182" s="11"/>
      <c r="G182" s="11"/>
      <c r="H182" s="57"/>
      <c r="I182" s="57"/>
    </row>
    <row r="183" spans="1:9" x14ac:dyDescent="0.2">
      <c r="A183" s="57"/>
      <c r="B183" s="57"/>
      <c r="C183" s="57"/>
      <c r="D183" s="57"/>
      <c r="E183" s="11"/>
      <c r="G183" s="11"/>
      <c r="H183" s="57"/>
      <c r="I183" s="57"/>
    </row>
    <row r="184" spans="1:9" x14ac:dyDescent="0.2">
      <c r="A184" s="57"/>
      <c r="B184" s="57"/>
      <c r="C184" s="57"/>
      <c r="D184" s="57"/>
      <c r="E184" s="11"/>
      <c r="G184" s="11"/>
      <c r="H184" s="57"/>
      <c r="I184" s="57"/>
    </row>
    <row r="185" spans="1:9" x14ac:dyDescent="0.2">
      <c r="A185" s="57"/>
      <c r="B185" s="57"/>
      <c r="C185" s="57"/>
      <c r="D185" s="57"/>
      <c r="E185" s="11"/>
      <c r="G185" s="11"/>
      <c r="H185" s="57"/>
      <c r="I185" s="57"/>
    </row>
    <row r="186" spans="1:9" x14ac:dyDescent="0.2">
      <c r="A186" s="57"/>
      <c r="B186" s="57"/>
      <c r="C186" s="57"/>
      <c r="D186" s="57"/>
      <c r="E186" s="11"/>
      <c r="G186" s="11"/>
      <c r="H186" s="57"/>
      <c r="I186" s="57"/>
    </row>
    <row r="187" spans="1:9" x14ac:dyDescent="0.2">
      <c r="A187" s="57"/>
      <c r="B187" s="57"/>
      <c r="C187" s="57"/>
      <c r="D187" s="57"/>
      <c r="E187" s="11"/>
      <c r="G187" s="11"/>
      <c r="H187" s="57"/>
      <c r="I187" s="57"/>
    </row>
    <row r="188" spans="1:9" x14ac:dyDescent="0.2">
      <c r="A188" s="57"/>
      <c r="B188" s="57"/>
      <c r="C188" s="57"/>
      <c r="D188" s="57"/>
      <c r="E188" s="11"/>
      <c r="G188" s="11"/>
      <c r="H188" s="57"/>
      <c r="I188" s="57"/>
    </row>
    <row r="189" spans="1:9" x14ac:dyDescent="0.2">
      <c r="A189" s="57"/>
      <c r="B189" s="57"/>
      <c r="C189" s="57"/>
      <c r="D189" s="57"/>
      <c r="E189" s="11"/>
      <c r="G189" s="11"/>
      <c r="H189" s="57"/>
      <c r="I189" s="57"/>
    </row>
    <row r="190" spans="1:9" x14ac:dyDescent="0.2">
      <c r="A190" s="57"/>
      <c r="B190" s="57"/>
      <c r="C190" s="57"/>
      <c r="D190" s="57"/>
      <c r="E190" s="11"/>
      <c r="G190" s="11"/>
      <c r="H190" s="57"/>
      <c r="I190" s="57"/>
    </row>
    <row r="191" spans="1:9" x14ac:dyDescent="0.2">
      <c r="A191" s="57"/>
      <c r="B191" s="57"/>
      <c r="C191" s="57"/>
      <c r="D191" s="57"/>
      <c r="E191" s="11"/>
      <c r="G191" s="11"/>
      <c r="H191" s="57"/>
      <c r="I191" s="57"/>
    </row>
    <row r="192" spans="1:9" x14ac:dyDescent="0.2">
      <c r="A192" s="57"/>
      <c r="B192" s="57"/>
      <c r="C192" s="57"/>
      <c r="D192" s="57"/>
      <c r="E192" s="11"/>
      <c r="G192" s="11"/>
      <c r="H192" s="57"/>
      <c r="I192" s="57"/>
    </row>
    <row r="193" spans="1:9" x14ac:dyDescent="0.2">
      <c r="A193" s="57"/>
      <c r="B193" s="57"/>
      <c r="C193" s="57"/>
      <c r="D193" s="57"/>
      <c r="E193" s="11"/>
      <c r="G193" s="11"/>
      <c r="H193" s="57"/>
      <c r="I193" s="57"/>
    </row>
    <row r="194" spans="1:9" x14ac:dyDescent="0.2">
      <c r="A194" s="57"/>
      <c r="B194" s="57"/>
      <c r="C194" s="57"/>
      <c r="D194" s="57"/>
      <c r="E194" s="11"/>
      <c r="G194" s="11"/>
      <c r="H194" s="57"/>
      <c r="I194" s="57"/>
    </row>
    <row r="195" spans="1:9" x14ac:dyDescent="0.2">
      <c r="A195" s="57"/>
      <c r="B195" s="57"/>
      <c r="C195" s="57"/>
      <c r="D195" s="57"/>
      <c r="E195" s="11"/>
      <c r="G195" s="11"/>
      <c r="H195" s="57"/>
      <c r="I195" s="57"/>
    </row>
    <row r="196" spans="1:9" x14ac:dyDescent="0.2">
      <c r="A196" s="57"/>
      <c r="B196" s="57"/>
      <c r="C196" s="57"/>
      <c r="D196" s="57"/>
      <c r="E196" s="11"/>
      <c r="G196" s="11"/>
      <c r="H196" s="57"/>
      <c r="I196" s="57"/>
    </row>
    <row r="197" spans="1:9" x14ac:dyDescent="0.2">
      <c r="A197" s="57"/>
      <c r="B197" s="57"/>
      <c r="C197" s="57"/>
      <c r="D197" s="57"/>
      <c r="E197" s="11"/>
      <c r="G197" s="11"/>
      <c r="H197" s="57"/>
      <c r="I197" s="57"/>
    </row>
    <row r="198" spans="1:9" x14ac:dyDescent="0.2">
      <c r="A198" s="57"/>
      <c r="B198" s="57"/>
      <c r="C198" s="57"/>
      <c r="D198" s="57"/>
      <c r="E198" s="11"/>
      <c r="G198" s="11"/>
      <c r="H198" s="57"/>
      <c r="I198" s="57"/>
    </row>
    <row r="199" spans="1:9" x14ac:dyDescent="0.2">
      <c r="A199" s="57"/>
      <c r="B199" s="57"/>
      <c r="C199" s="57"/>
      <c r="D199" s="57"/>
      <c r="E199" s="11"/>
      <c r="G199" s="11"/>
      <c r="H199" s="57"/>
      <c r="I199" s="57"/>
    </row>
    <row r="200" spans="1:9" x14ac:dyDescent="0.2">
      <c r="A200" s="57"/>
      <c r="B200" s="57"/>
      <c r="C200" s="57"/>
      <c r="D200" s="57"/>
      <c r="E200" s="11"/>
      <c r="G200" s="11"/>
      <c r="H200" s="57"/>
      <c r="I200" s="57"/>
    </row>
    <row r="201" spans="1:9" x14ac:dyDescent="0.2">
      <c r="A201" s="57"/>
      <c r="B201" s="57"/>
      <c r="C201" s="57"/>
      <c r="D201" s="57"/>
      <c r="E201" s="11"/>
      <c r="G201" s="11"/>
      <c r="H201" s="57"/>
      <c r="I201" s="57"/>
    </row>
    <row r="202" spans="1:9" x14ac:dyDescent="0.2">
      <c r="A202" s="57"/>
      <c r="B202" s="57"/>
      <c r="C202" s="57"/>
      <c r="D202" s="57"/>
      <c r="E202" s="11"/>
      <c r="G202" s="11"/>
      <c r="H202" s="57"/>
      <c r="I202" s="57"/>
    </row>
    <row r="203" spans="1:9" x14ac:dyDescent="0.2">
      <c r="A203" s="57"/>
      <c r="B203" s="57"/>
      <c r="C203" s="57"/>
      <c r="D203" s="57"/>
      <c r="E203" s="11"/>
      <c r="G203" s="11"/>
      <c r="H203" s="57"/>
      <c r="I203" s="57"/>
    </row>
    <row r="204" spans="1:9" x14ac:dyDescent="0.2">
      <c r="A204" s="57"/>
      <c r="B204" s="57"/>
      <c r="C204" s="57"/>
      <c r="D204" s="57"/>
      <c r="E204" s="11"/>
      <c r="G204" s="11"/>
      <c r="H204" s="57"/>
      <c r="I204" s="57"/>
    </row>
    <row r="205" spans="1:9" x14ac:dyDescent="0.2">
      <c r="A205" s="57"/>
      <c r="B205" s="57"/>
      <c r="C205" s="57"/>
      <c r="D205" s="57"/>
      <c r="E205" s="11"/>
      <c r="G205" s="11"/>
      <c r="H205" s="57"/>
      <c r="I205" s="57"/>
    </row>
    <row r="206" spans="1:9" x14ac:dyDescent="0.2">
      <c r="A206" s="57"/>
      <c r="B206" s="57"/>
      <c r="C206" s="57"/>
      <c r="D206" s="57"/>
      <c r="E206" s="11"/>
      <c r="G206" s="11"/>
      <c r="H206" s="57"/>
      <c r="I206" s="57"/>
    </row>
    <row r="207" spans="1:9" x14ac:dyDescent="0.2">
      <c r="A207" s="57"/>
      <c r="B207" s="57"/>
      <c r="C207" s="57"/>
      <c r="D207" s="57"/>
      <c r="E207" s="11"/>
      <c r="G207" s="11"/>
      <c r="H207" s="57"/>
      <c r="I207" s="57"/>
    </row>
    <row r="208" spans="1:9" x14ac:dyDescent="0.2">
      <c r="A208" s="57"/>
      <c r="B208" s="57"/>
      <c r="C208" s="57"/>
      <c r="D208" s="57"/>
      <c r="E208" s="11"/>
      <c r="G208" s="11"/>
      <c r="H208" s="57"/>
      <c r="I208" s="57"/>
    </row>
    <row r="209" spans="1:9" x14ac:dyDescent="0.2">
      <c r="A209" s="57"/>
      <c r="B209" s="57"/>
      <c r="C209" s="57"/>
      <c r="D209" s="57"/>
      <c r="E209" s="11"/>
      <c r="G209" s="11"/>
      <c r="H209" s="57"/>
      <c r="I209" s="57"/>
    </row>
    <row r="210" spans="1:9" x14ac:dyDescent="0.2">
      <c r="A210" s="57"/>
      <c r="B210" s="57"/>
      <c r="C210" s="57"/>
      <c r="D210" s="57"/>
      <c r="E210" s="11"/>
      <c r="G210" s="11"/>
      <c r="H210" s="57"/>
      <c r="I210" s="57"/>
    </row>
    <row r="211" spans="1:9" x14ac:dyDescent="0.2">
      <c r="A211" s="57"/>
      <c r="B211" s="57"/>
      <c r="C211" s="57"/>
      <c r="D211" s="57"/>
      <c r="E211" s="11"/>
      <c r="G211" s="11"/>
      <c r="H211" s="57"/>
      <c r="I211" s="57"/>
    </row>
    <row r="212" spans="1:9" x14ac:dyDescent="0.2">
      <c r="A212" s="57"/>
      <c r="B212" s="57"/>
      <c r="C212" s="57"/>
      <c r="D212" s="57"/>
      <c r="E212" s="11"/>
      <c r="G212" s="11"/>
      <c r="H212" s="57"/>
      <c r="I212" s="57"/>
    </row>
    <row r="213" spans="1:9" x14ac:dyDescent="0.2">
      <c r="A213" s="57"/>
      <c r="B213" s="57"/>
      <c r="C213" s="57"/>
      <c r="D213" s="57"/>
      <c r="E213" s="11"/>
      <c r="G213" s="11"/>
      <c r="H213" s="57"/>
      <c r="I213" s="57"/>
    </row>
    <row r="214" spans="1:9" x14ac:dyDescent="0.2">
      <c r="A214" s="57"/>
      <c r="B214" s="57"/>
      <c r="C214" s="57"/>
      <c r="D214" s="57"/>
      <c r="E214" s="11"/>
      <c r="G214" s="11"/>
      <c r="H214" s="57"/>
      <c r="I214" s="57"/>
    </row>
    <row r="215" spans="1:9" x14ac:dyDescent="0.2">
      <c r="A215" s="57"/>
      <c r="B215" s="57"/>
      <c r="C215" s="57"/>
      <c r="D215" s="57"/>
      <c r="E215" s="11"/>
      <c r="G215" s="11"/>
      <c r="H215" s="57"/>
      <c r="I215" s="57"/>
    </row>
    <row r="216" spans="1:9" x14ac:dyDescent="0.2">
      <c r="A216" s="57"/>
      <c r="B216" s="57"/>
      <c r="C216" s="57"/>
      <c r="D216" s="57"/>
      <c r="E216" s="11"/>
      <c r="G216" s="11"/>
      <c r="H216" s="57"/>
      <c r="I216" s="57"/>
    </row>
    <row r="217" spans="1:9" x14ac:dyDescent="0.2">
      <c r="A217" s="57"/>
      <c r="B217" s="57"/>
      <c r="C217" s="57"/>
      <c r="D217" s="57"/>
      <c r="E217" s="11"/>
      <c r="G217" s="11"/>
      <c r="H217" s="57"/>
      <c r="I217" s="57"/>
    </row>
    <row r="218" spans="1:9" x14ac:dyDescent="0.2">
      <c r="A218" s="57"/>
      <c r="B218" s="57"/>
      <c r="C218" s="57"/>
      <c r="D218" s="57"/>
      <c r="E218" s="11"/>
      <c r="G218" s="11"/>
      <c r="H218" s="57"/>
      <c r="I218" s="57"/>
    </row>
    <row r="219" spans="1:9" x14ac:dyDescent="0.2">
      <c r="A219" s="57"/>
      <c r="B219" s="57"/>
      <c r="C219" s="57"/>
      <c r="D219" s="57"/>
      <c r="E219" s="11"/>
      <c r="G219" s="11"/>
      <c r="H219" s="57"/>
      <c r="I219" s="57"/>
    </row>
    <row r="220" spans="1:9" x14ac:dyDescent="0.2">
      <c r="A220" s="57"/>
      <c r="B220" s="57"/>
      <c r="C220" s="57"/>
      <c r="D220" s="57"/>
      <c r="E220" s="11"/>
      <c r="G220" s="11"/>
      <c r="H220" s="57"/>
      <c r="I220" s="57"/>
    </row>
    <row r="221" spans="1:9" x14ac:dyDescent="0.2">
      <c r="A221" s="57"/>
      <c r="B221" s="57"/>
      <c r="C221" s="57"/>
      <c r="D221" s="57"/>
      <c r="E221" s="11"/>
      <c r="G221" s="11"/>
      <c r="H221" s="57"/>
      <c r="I221" s="57"/>
    </row>
    <row r="222" spans="1:9" x14ac:dyDescent="0.2">
      <c r="A222" s="57"/>
      <c r="B222" s="57"/>
      <c r="C222" s="57"/>
      <c r="D222" s="57"/>
      <c r="E222" s="11"/>
      <c r="G222" s="11"/>
      <c r="H222" s="57"/>
      <c r="I222" s="57"/>
    </row>
    <row r="223" spans="1:9" x14ac:dyDescent="0.2">
      <c r="A223" s="57"/>
      <c r="B223" s="57"/>
      <c r="C223" s="57"/>
      <c r="D223" s="57"/>
      <c r="E223" s="11"/>
      <c r="G223" s="11"/>
      <c r="H223" s="57"/>
      <c r="I223" s="57"/>
    </row>
    <row r="224" spans="1:9" x14ac:dyDescent="0.2">
      <c r="A224" s="57"/>
      <c r="B224" s="57"/>
      <c r="C224" s="57"/>
      <c r="D224" s="57"/>
      <c r="E224" s="11"/>
      <c r="G224" s="11"/>
      <c r="H224" s="57"/>
      <c r="I224" s="57"/>
    </row>
    <row r="225" spans="1:9" x14ac:dyDescent="0.2">
      <c r="A225" s="57"/>
      <c r="B225" s="57"/>
      <c r="C225" s="57"/>
      <c r="D225" s="57"/>
      <c r="E225" s="11"/>
      <c r="G225" s="11"/>
      <c r="H225" s="57"/>
      <c r="I225" s="57"/>
    </row>
    <row r="226" spans="1:9" x14ac:dyDescent="0.2">
      <c r="A226" s="57"/>
      <c r="B226" s="57"/>
      <c r="C226" s="57"/>
      <c r="D226" s="57"/>
      <c r="E226" s="11"/>
      <c r="G226" s="11"/>
      <c r="H226" s="57"/>
      <c r="I226" s="57"/>
    </row>
  </sheetData>
  <mergeCells count="5">
    <mergeCell ref="A1:G1"/>
    <mergeCell ref="A61:G61"/>
    <mergeCell ref="A74:B74"/>
    <mergeCell ref="A75:B75"/>
    <mergeCell ref="A76:B76"/>
  </mergeCells>
  <conditionalFormatting sqref="F2:F3">
    <cfRule type="cellIs" dxfId="102" priority="5" stopIfTrue="1" operator="between">
      <formula>0.009</formula>
      <formula>-0.009</formula>
    </cfRule>
  </conditionalFormatting>
  <conditionalFormatting sqref="F5:F54">
    <cfRule type="cellIs" dxfId="101" priority="3" stopIfTrue="1" operator="between">
      <formula>0.009</formula>
      <formula>-0.009</formula>
    </cfRule>
  </conditionalFormatting>
  <conditionalFormatting sqref="F56:F60">
    <cfRule type="cellIs" dxfId="100" priority="4" stopIfTrue="1" operator="between">
      <formula>0.009</formula>
      <formula>-0.009</formula>
    </cfRule>
  </conditionalFormatting>
  <conditionalFormatting sqref="F62:F65538">
    <cfRule type="cellIs" dxfId="99" priority="1" stopIfTrue="1" operator="between">
      <formula>0.009</formula>
      <formula>-0.009</formula>
    </cfRule>
  </conditionalFormatting>
  <conditionalFormatting sqref="H82:H83">
    <cfRule type="cellIs" dxfId="98"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FILF</vt:lpstr>
      <vt:lpstr>FIONF</vt:lpstr>
      <vt:lpstr>FIMMF</vt:lpstr>
      <vt:lpstr>FIFRF</vt:lpstr>
      <vt:lpstr>FICDF</vt:lpstr>
      <vt:lpstr>FBPF</vt:lpstr>
      <vt:lpstr>FIUSDF</vt:lpstr>
      <vt:lpstr>FIMLDF</vt:lpstr>
      <vt:lpstr>FILWD</vt:lpstr>
      <vt:lpstr>FILNGDF</vt:lpstr>
      <vt:lpstr>FIGSF</vt:lpstr>
      <vt:lpstr>FIRF</vt:lpstr>
      <vt:lpstr>FICHF</vt:lpstr>
      <vt:lpstr>FIMAAF</vt:lpstr>
      <vt:lpstr>FIESF</vt:lpstr>
      <vt:lpstr>FIBAF</vt:lpstr>
      <vt:lpstr>FIAHF</vt:lpstr>
      <vt:lpstr>FIAF</vt:lpstr>
      <vt:lpstr>TIVF</vt:lpstr>
      <vt:lpstr>FITF</vt:lpstr>
      <vt:lpstr>FISCF</vt:lpstr>
      <vt:lpstr>FIOF</vt:lpstr>
      <vt:lpstr>FIMICF</vt:lpstr>
      <vt:lpstr>FIMCF</vt:lpstr>
      <vt:lpstr>FILMCF</vt:lpstr>
      <vt:lpstr>FILCF</vt:lpstr>
      <vt:lpstr>FIFEF</vt:lpstr>
      <vt:lpstr>FIEF</vt:lpstr>
      <vt:lpstr>FIDYF</vt:lpstr>
      <vt:lpstr>FBIF</vt:lpstr>
      <vt:lpstr>FAEF</vt:lpstr>
      <vt:lpstr>FIIF-NSE</vt:lpstr>
      <vt:lpstr>FITX</vt:lpstr>
      <vt:lpstr>FIUS</vt:lpstr>
      <vt:lpstr>FIPAF</vt:lpstr>
      <vt:lpstr>FF</vt:lpstr>
      <vt:lpstr>FIDA</vt:lpstr>
      <vt:lpstr>FISTIP</vt:lpstr>
      <vt:lpstr>FICRF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dc:description>PUBLIC</dc:description>
  <cp:lastModifiedBy/>
  <dcterms:created xsi:type="dcterms:W3CDTF">2006-09-16T00:00:00Z</dcterms:created>
  <dcterms:modified xsi:type="dcterms:W3CDTF">2025-10-09T09:10:26Z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2025-10-06T09:15:44Z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afca139a-67a6-4e5c-b06a-5e86d61bae31</vt:lpwstr>
  </property>
  <property fmtid="{D5CDD505-2E9C-101B-9397-08002B2CF9AE}" pid="10" name="MSIP_Label_3486a02c-2dfb-4efe-823f-aa2d1f0e6ab7_ContentBits">
    <vt:lpwstr>2</vt:lpwstr>
  </property>
  <property fmtid="{D5CDD505-2E9C-101B-9397-08002B2CF9AE}" pid="11" name="Classification">
    <vt:lpwstr>PUBLIC</vt:lpwstr>
  </property>
</Properties>
</file>